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tontb\Desktop\"/>
    </mc:Choice>
  </mc:AlternateContent>
  <xr:revisionPtr revIDLastSave="0" documentId="13_ncr:1_{44C1547B-51F6-464B-9B69-DD0A5D4589CF}" xr6:coauthVersionLast="47" xr6:coauthVersionMax="47" xr10:uidLastSave="{00000000-0000-0000-0000-000000000000}"/>
  <workbookProtection workbookAlgorithmName="SHA-512" workbookHashValue="LKchTWWPu/dNqn7MvfPGPNeOdsAbjMVe6U3Gw37Pt73BqaG3u/NQzTTj8Rqn8fsl5N9V7xZUW1XVFbeKhDrwtg==" workbookSaltValue="+1lugboNGn6F4gnmQLdyXg==" workbookSpinCount="100000" lockStructure="1"/>
  <bookViews>
    <workbookView xWindow="-120" yWindow="-120" windowWidth="29040" windowHeight="15720" firstSheet="1" activeTab="1" xr2:uid="{60719A15-5A04-4E4E-9311-D759855A2182}"/>
  </bookViews>
  <sheets>
    <sheet name="LIST" sheetId="2" state="veryHidden" r:id="rId1"/>
    <sheet name="สำนักจัดการป่าชุมชน" sheetId="3" r:id="rId2"/>
  </sheets>
  <externalReferences>
    <externalReference r:id="rId3"/>
  </externalReferences>
  <definedNames>
    <definedName name="_xlnm._FilterDatabase" localSheetId="1" hidden="1">สำนักจัดการป่าชุมชน!$Y$42:$Z$45</definedName>
    <definedName name="_xlnm.Print_Area" localSheetId="1">สำนักจัดการป่าชุมชน!$A$1:$Z$121</definedName>
    <definedName name="ปัญหาจากการดำเนินงาน">[1]LIST!$G$2:$G$10</definedName>
    <definedName name="ปัญหาด้านงบประมาณ">[1]LIST!$A$2:$A$6</definedName>
    <definedName name="ปัญหาด้านบุคลากร">[1]LIST!$C$2:$C$10</definedName>
    <definedName name="ปัญหาด้านสิ่งอำนวยความสะดวก">[1]LIST!$E$2:$E$9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7" i="3" l="1"/>
  <c r="Y17" i="3" s="1"/>
  <c r="S17" i="3"/>
  <c r="N25" i="3"/>
  <c r="Q25" i="3"/>
  <c r="N16" i="3" s="1"/>
  <c r="K25" i="3"/>
  <c r="T35" i="3" l="1"/>
  <c r="T37" i="3"/>
  <c r="Q23" i="3"/>
  <c r="N13" i="3" s="1"/>
  <c r="A63" i="3"/>
  <c r="A62" i="3"/>
  <c r="A61" i="3"/>
  <c r="A60" i="3"/>
  <c r="A55" i="3"/>
  <c r="A54" i="3"/>
  <c r="A53" i="3"/>
  <c r="A52" i="3"/>
  <c r="A50" i="3"/>
  <c r="A49" i="3"/>
  <c r="A48" i="3"/>
  <c r="A47" i="3"/>
  <c r="A45" i="3"/>
  <c r="A44" i="3"/>
  <c r="A43" i="3"/>
  <c r="A42" i="3"/>
  <c r="V36" i="3"/>
  <c r="U35" i="3" s="1"/>
  <c r="Q35" i="3"/>
  <c r="N15" i="3" s="1"/>
  <c r="N35" i="3"/>
  <c r="K35" i="3"/>
  <c r="V34" i="3"/>
  <c r="V33" i="3"/>
  <c r="V32" i="3"/>
  <c r="Q31" i="3"/>
  <c r="N14" i="3" s="1"/>
  <c r="N31" i="3"/>
  <c r="K31" i="3"/>
  <c r="V30" i="3"/>
  <c r="V29" i="3"/>
  <c r="V28" i="3"/>
  <c r="V27" i="3"/>
  <c r="V26" i="3"/>
  <c r="V24" i="3"/>
  <c r="V23" i="3" s="1"/>
  <c r="N23" i="3"/>
  <c r="K23" i="3"/>
  <c r="Y16" i="3"/>
  <c r="Y13" i="3"/>
  <c r="Q13" i="3" l="1"/>
  <c r="V35" i="3"/>
  <c r="V31" i="3"/>
  <c r="Q14" i="3" s="1"/>
  <c r="V25" i="3"/>
  <c r="Q16" i="3" s="1"/>
  <c r="Q15" i="3" l="1"/>
  <c r="V37" i="3"/>
  <c r="Q17" i="3" s="1"/>
</calcChain>
</file>

<file path=xl/sharedStrings.xml><?xml version="1.0" encoding="utf-8"?>
<sst xmlns="http://schemas.openxmlformats.org/spreadsheetml/2006/main" count="140" uniqueCount="92">
  <si>
    <t>ปัญหาด้านงบประมาณ</t>
  </si>
  <si>
    <t>ปัญหาด้านบุคลากร</t>
  </si>
  <si>
    <t>ปัญหาด้านสิ่งอำนวยความสะดวก</t>
  </si>
  <si>
    <t>ปัญหาอุปสรรคจากการดำเนินงาน</t>
  </si>
  <si>
    <t>หน่วยงานได้รับงบประมาณล่าช้า</t>
  </si>
  <si>
    <t>จำนวนอัตรากำลังของบุคลากรไม่สอดคล้องกับปริมาณงาน</t>
  </si>
  <si>
    <t>ไม่มียานพาหนะสำหรับการปฏิบัติงาน</t>
  </si>
  <si>
    <t>การไม่ได้รับความร่วมมือจากหน่วยงาน</t>
  </si>
  <si>
    <t>หน่วยงานไม่ได้รับการจัดสรรงบประมาณ</t>
  </si>
  <si>
    <t>การขาดแคลนอัตรากำลังที่มาทดแทน ในกรณีการเกษียณอายุราชการ การลาออกจากราชการ หรือเสียชีวิต</t>
  </si>
  <si>
    <t>ยานพาหนะเสื่อมสภาพ หรือชำรุด และ/หรือไม่เพียงพอต่อการปฏิบัติงาน</t>
  </si>
  <si>
    <t>ฐานข้อมูลของหน่วยงานไม่ครบถ้วน ถูกต้อง และเป็นปัจจุบัน ซึ่งส่งผลต่อการปฏิบัติงานตามภารกิจ</t>
  </si>
  <si>
    <t>งบประมาณไม่เพียงพอในการปฏิบัติงาน</t>
  </si>
  <si>
    <t>การขาดแคลนอัตรากำลังในตำแหน่งที่จำเป็นและเชี่ยวชาญเฉพาะด้าน</t>
  </si>
  <si>
    <t>ยานพาหนะที่ได้รับการจัดสรร ไม่เหมาะสมกับภารกิจที่ปฏิบัติ</t>
  </si>
  <si>
    <t>ประชาชนกลุ่มเป้าหมายส่วนใหญ่ขาดความรู้และความเข้าใจในด้านการป่าไม้ ส่งผลให้เกิดความขัดแย้งกับเจ้าหน้าที่ของรัฐ และ/หรือไม่ให้ความร่วมมือในการปฏิบัติงาน</t>
  </si>
  <si>
    <t>อื่น ๆ (ระบุพร้อมคำอธิบาย)</t>
  </si>
  <si>
    <t>เจ้าหน้าที่ขาดความรู้ ความเข้าใจ และทักษะที่จำเป็นในการปฏิบัติงาน</t>
  </si>
  <si>
    <t>ไม่มีครุภัณฑ์ (ไม่ใช่ยานพาหนะ) สำหรับการปฏิบัติงาน</t>
  </si>
  <si>
    <t>มาตรการ/แนวทางสำหรับการปฏิบัติงานไม่ชัดเจน ส่งผลให้การปฏิบัติงานไม่เป็นไปตามเป้าหมายที่กำหนด</t>
  </si>
  <si>
    <t>ตำแหน่งงานของบุคลากรไม่สอดคล้องกับงานที่ปฏิบัติ (เช่น ตำแหน่งนักวิชาการป่าไม้ปฏิบัติงานพัสดุ)</t>
  </si>
  <si>
    <t>ครุภัณฑ์ (ไม่ใช่ยานพาหนะ) ที่ได้รับการจัดสรร ไม่เหมาะสมกับภารกิจที่ปฏิบัติ</t>
  </si>
  <si>
    <t>การกำหนดหลักเกณฑ์และคุณสมบัติของผู้เข้าร่วมโครงการในงานส่งเสริมการปลูกไม้เศรษฐกิจและการปลูกไม้โตเร็วไม่สนองตอบต่อ กลุ่มเป้าหมาย</t>
  </si>
  <si>
    <t>ศักยภาพของบุคลากรไม่ตอบสนองต่อภารกิจที่ปฏิบัติ (เช่น บุคลากรที่ปฏิบัติงานลาดตระเวนมีอายุมาก ทำให้ขาดความคล่องตัวในการปฏิบัติงาน)</t>
  </si>
  <si>
    <t>ครุภัณฑ์ (ไม่ใช่ยานพาหนะ) เสื่อมสภาพ หรือชำรุด และ/หรือไม่เพียงพอต่อการปฏิบัติงาน</t>
  </si>
  <si>
    <t>เจ้าหน้าที่มีความเสี่ยงจากเหตุการณ์ความไม่สงบในพื้นที่จังหวัดชายแดนภาคใต้</t>
  </si>
  <si>
    <t>ขาดแรงจูงใจในการปฏิบัติงาน</t>
  </si>
  <si>
    <t>บ้านพัก และ/หรืออาคารสำนักงานเสื่อมสภาพ หรือชำรุด และ/หรือไม่เพียงพอ</t>
  </si>
  <si>
    <t>กระบวนการทางกฎหมายใช้ระยะเวลาค่อนข้างมาก ส่งผลให้การปฏิบัติงานเกิดความล่าช้า ขาดความต่อเนื่อง และไม่สามารถดำเนินการได้ตามระยะเวลาที่กำหนด</t>
  </si>
  <si>
    <t>การขาดแคลนแหล่งน้ำในช่วงฤดูแล้ง</t>
  </si>
  <si>
    <t>แบบติดตามผลการดำเนินงาน ประจำปีงบประมาณ พ.ศ. 2569</t>
  </si>
  <si>
    <t>สำนักจัดการป่าชุมชน</t>
  </si>
  <si>
    <t>กิจกรรมพัฒนาป่าชุมชนเมืองและจัดทำพื้นที่สีเขียวเพื่อลดสภาวะโลกร้อน</t>
  </si>
  <si>
    <t>1. แผน/ผลการดำเนินงาน</t>
  </si>
  <si>
    <t>1.1 หน่วยงานได้รับแผนการปฏิบัติงานและแผนการใช้จ่ายเงิน (ปม. 1 - 2) ประจำปีงบประมาณ พ.ศ. 2569 เมื่อวันที่</t>
  </si>
  <si>
    <t>1.2 แผน/ผลการปฏิบัติงานและแผนการใช้จ่ายเงิน ข้อมูล ณ วันที่</t>
  </si>
  <si>
    <t>ที่</t>
  </si>
  <si>
    <t>กิจกรรม/งานที่ปฏิบัติ (หน่วยนับ)</t>
  </si>
  <si>
    <t>แผน/ผลการดำเนินงาน</t>
  </si>
  <si>
    <t>แผน/ผลการใช้จ่ายเงิน (บาท)</t>
  </si>
  <si>
    <t>แผน</t>
  </si>
  <si>
    <t>ผล</t>
  </si>
  <si>
    <t>ร้อยละ</t>
  </si>
  <si>
    <t>งานพื้นที่สีเขียวในเขตเมืองและชนบทเพิ่มขึ้น</t>
  </si>
  <si>
    <t>งานประชาสัมพันธ์ (ครั้ง)</t>
  </si>
  <si>
    <t>ส่งเสริมการลดก๊าซเรือนกระจก (ไร่)</t>
  </si>
  <si>
    <t>ติดตามผลการดำเนินงาน (ครั้ง)</t>
  </si>
  <si>
    <t>จัดทำพื้นที่สีเขียวในเมืองและชนบท (ไร่)</t>
  </si>
  <si>
    <t>รวม</t>
  </si>
  <si>
    <t xml:space="preserve">    1.3 ขั้นตอนการดำเนินงานโดยละเอียด</t>
  </si>
  <si>
    <t>ขั้นตอนการดำเนินงาน (หน่วยนับ)</t>
  </si>
  <si>
    <t>ค่าเป้าหมายตามแผน</t>
  </si>
  <si>
    <t>ยังไม่ดำเนินการ</t>
  </si>
  <si>
    <t>อยู่ระหว่างดำเนินการ</t>
  </si>
  <si>
    <t>ดำเนินการแล้วเสร็จ</t>
  </si>
  <si>
    <t>ค่าเฉลี่ยถ่วงน้ำหนัก</t>
  </si>
  <si>
    <t>ร้อยละของ
ความก้าวหน้า
ในภาพรวม</t>
  </si>
  <si>
    <t>หมายเหตุ</t>
  </si>
  <si>
    <t>1.งานประชาสัมพันธ์ (ครั้ง)</t>
  </si>
  <si>
    <t>ประชาสัมพันธ์กิจกรรมที่จะดำเนินการเพื่อสร้างความรับรู้
ความเข้าใจแก่หน่วยงานหรือชุมชนในพื้นที่เป้าหมาย (ครั้ง)</t>
  </si>
  <si>
    <t>2. จัดทำพื้นที่สีเขียวในเมืองและชนบท (ไร่)</t>
  </si>
  <si>
    <t>สำรวจ จัดทำขอบเขต วางผัง ปรับแต่ง และเตรียมพื้นที่
เพื่อจัดทำพื้นที่สีเขียวในเมืองและชนบท (ไร่)</t>
  </si>
  <si>
    <t>จัดสร้างและปรับปรุงสิ่งอำนวยความสะดวก เช่น ห้องสุขา ศาลาพักผ่อน 
ม้านั่ง เส้นทางศึกษาธรรมชาติ ระบบน้ำ ระบบไฟฟ้า เป็นต้น (ไร่)</t>
  </si>
  <si>
    <t>จัดทำป้าย เช่น ป้ายสถานที่ ป้ายบอกทาง ป้ายชนิดพันธุ์ไม้
ป้ายสื่อความหมาย ป้ายแผนผัง ซุ้มสื่อความหมาย บอร์ดความรู้ เป็นต้น (ไร่)</t>
  </si>
  <si>
    <t>ติดตั้งป้าย เช่น ป้ายสถานที่ ป้ายบอกทาง ป้ายชนิดพันธุ์ไม้
ป้ายสื่อความหมาย ป้ายแผนผัง ซุ้มสื่อความหมาย บอร์ดความรู้ เป็นต้น (ไร่)</t>
  </si>
  <si>
    <t>ปรับปรุงภูมิทัศน์และตกแต่งสถานที่ เช่น การปลูกต้นไม้ เป็นต้น (ไร่)</t>
  </si>
  <si>
    <t>3. ส่งเสริมการลดก๊าซเรือนกระจก (ไร่)</t>
  </si>
  <si>
    <t>วางแปลงเก็บข้อมูลคาร์บอนของต้นไม้ (ไร่)</t>
  </si>
  <si>
    <t>คำนวณการกักเก็บคาร์บอน (ไร่)</t>
  </si>
  <si>
    <t>จัดทำรายงานผลการศึกษาการกักเก็บคาร์บอนในพื้นที่ พร้อมทำบันทึกรายงานส่งสำนักจัดการป่าชุมชน (ชุด)</t>
  </si>
  <si>
    <t>4. ติดตามผลการดำเนินงาน (ครั้ง)</t>
  </si>
  <si>
    <t>รายงานสรุปผลการดำเนินงานส่งกรมป่าไม้ (ครั้ง)</t>
  </si>
  <si>
    <t>ร้อยละของความก้าวหน้าผลการดำเนินงานจริงในภาพรวมของกิจกรรม</t>
  </si>
  <si>
    <t>2. ปัญหาอุปสรรคพื้นฐาน (โปรดกรอกข้อมูลคำอธิบายถึงประเด็นปัญหา พร้อมทั้งจัดลำดับปัญหาที่ท่านต้องการแก้ไขอย่างเร่งด่วน)</t>
  </si>
  <si>
    <t>ปัญหาอุปสรรคพื้นฐาน</t>
  </si>
  <si>
    <t>คำอธิบาย</t>
  </si>
  <si>
    <t>ลำดับปัญหาที่ต้องแก้ไขอย่างเร่งด่วน</t>
  </si>
  <si>
    <t>2.1 ปัญหาด้านงบประมาณ</t>
  </si>
  <si>
    <t>2.2 ปัญหาด้านบุคลากร</t>
  </si>
  <si>
    <t>2.3 ปัญหาด้านสิ่งอำนวยความสะดวก</t>
  </si>
  <si>
    <t>3. ปัญหาอุปสรรคจากการดำเนินงานและแนวทางแก้ไข (โปรดกรอกข้อมูลคำอธิบายและแนวทางแก้ไขในประเด็นปัญหา พร้อมทั้งจัดลำดับปัญหาที่ท่านต้องการแก้ไขอย่างเร่งด่วน)</t>
  </si>
  <si>
    <t>แนวทางแก้ไข</t>
  </si>
  <si>
    <t>4. ข้อคิดเห็น/ข้อเสนอแนะเพิ่มเติม เพื่อพัฒนาการดำเนินกิจกรรมให้เกิดผลสัมฤทธิ์ได้อย่างมีประสิทธิภาพ (โปรดระบุ)</t>
  </si>
  <si>
    <t>5. รูปภาพประกอบการดำเนินงาน พร้อมคำบรรยายใต้รูปภาพ (จำนวนรูปภาพไม่น้อยกว่า 6 รูป และความละเอียดของรูปภาพต้องไม่น้อยกว่า 1080p (1,920 x 1,080 px))</t>
  </si>
  <si>
    <t>ผู้จัดทำข้อมูล</t>
  </si>
  <si>
    <t>ผู้รับรองรายงาน</t>
  </si>
  <si>
    <t>(</t>
  </si>
  <si>
    <t>)</t>
  </si>
  <si>
    <t>ตำแหน่ง</t>
  </si>
  <si>
    <t>วันที่</t>
  </si>
  <si>
    <t>เบอร์ติดต่อ</t>
  </si>
  <si>
    <t>รอบระหว่างปี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</si>
</sst>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(* #,##0.00_);_(* \(#,##0.00\);_(* &quot;-&quot;??_);_(@_)"/>
    <numFmt numFmtId="188" formatCode="[$-187041E]d\ mmmm\ yyyy;@"/>
    <numFmt numFmtId="189" formatCode="#,##0_ ;\-#,##0\ "/>
    <numFmt numFmtId="190" formatCode="0.0"/>
    <numFmt numFmtId="191" formatCode="[$-101041E]d\ mmmm\ yyyy;@"/>
    <numFmt numFmtId="192" formatCode="0##\ \-\ ####\ \-\ ####"/>
  </numFmts>
  <fonts count="9" x14ac:knownFonts="1"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rgb="FFFF0000"/>
      <name val="TH SarabunPSK"/>
      <family val="2"/>
    </font>
    <font>
      <b/>
      <sz val="20"/>
      <color rgb="FFFF0000"/>
      <name val="TH SarabunPSK"/>
      <family val="2"/>
    </font>
    <font>
      <sz val="18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CDDAE8"/>
      </left>
      <right/>
      <top style="thin">
        <color rgb="FFCDDAE8"/>
      </top>
      <bottom style="thin">
        <color rgb="FFCDDAE8"/>
      </bottom>
      <diagonal/>
    </border>
    <border>
      <left/>
      <right/>
      <top style="thin">
        <color rgb="FFCDDAE8"/>
      </top>
      <bottom style="thin">
        <color rgb="FFCDDAE8"/>
      </bottom>
      <diagonal/>
    </border>
    <border>
      <left/>
      <right style="thin">
        <color rgb="FFCDDAE8"/>
      </right>
      <top style="thin">
        <color rgb="FFCDDAE8"/>
      </top>
      <bottom style="thin">
        <color rgb="FFCDDAE8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 style="thin">
        <color theme="4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/>
      <right style="thin">
        <color theme="3" tint="0.79998168889431442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rgb="FFCDDAE8"/>
      </left>
      <right style="thin">
        <color rgb="FFCDDAE8"/>
      </right>
      <top style="thin">
        <color rgb="FFCDDAE8"/>
      </top>
      <bottom style="thin">
        <color rgb="FFCDDAE8"/>
      </bottom>
      <diagonal/>
    </border>
    <border>
      <left/>
      <right/>
      <top style="thin">
        <color rgb="FFCDDAE8"/>
      </top>
      <bottom/>
      <diagonal/>
    </border>
    <border>
      <left style="thin">
        <color rgb="FFCDDAE8"/>
      </left>
      <right/>
      <top style="thin">
        <color rgb="FFCDDAE8"/>
      </top>
      <bottom/>
      <diagonal/>
    </border>
    <border>
      <left/>
      <right style="thin">
        <color rgb="FFCDDAE8"/>
      </right>
      <top style="thin">
        <color rgb="FFCDDAE8"/>
      </top>
      <bottom/>
      <diagonal/>
    </border>
    <border>
      <left style="thin">
        <color rgb="FFCDDAE8"/>
      </left>
      <right/>
      <top/>
      <bottom/>
      <diagonal/>
    </border>
    <border>
      <left/>
      <right style="thin">
        <color rgb="FFCDDAE8"/>
      </right>
      <top/>
      <bottom/>
      <diagonal/>
    </border>
    <border>
      <left style="thin">
        <color rgb="FFCDDAE8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rgb="FFCDDAE8"/>
      </right>
      <top/>
      <bottom style="thin">
        <color theme="4" tint="0.79998168889431442"/>
      </bottom>
      <diagonal/>
    </border>
    <border>
      <left style="thin">
        <color rgb="FFCDDAE8"/>
      </left>
      <right/>
      <top/>
      <bottom style="thin">
        <color rgb="FFCDDAE8"/>
      </bottom>
      <diagonal/>
    </border>
    <border>
      <left/>
      <right/>
      <top/>
      <bottom style="thin">
        <color rgb="FFCDDAE8"/>
      </bottom>
      <diagonal/>
    </border>
    <border>
      <left/>
      <right style="thin">
        <color rgb="FFCDDAE8"/>
      </right>
      <top/>
      <bottom style="thin">
        <color rgb="FFCDDAE8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theme="4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1" applyFont="1" applyAlignment="1">
      <alignment horizontal="left" vertical="top"/>
    </xf>
    <xf numFmtId="0" fontId="3" fillId="2" borderId="0" xfId="1" applyFont="1" applyFill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5" fillId="3" borderId="0" xfId="1" applyFont="1" applyFill="1" applyAlignment="1" applyProtection="1">
      <alignment horizontal="left" vertical="top"/>
      <protection hidden="1"/>
    </xf>
    <xf numFmtId="0" fontId="5" fillId="3" borderId="0" xfId="1" applyFont="1" applyFill="1" applyAlignment="1" applyProtection="1">
      <alignment horizontal="center" vertical="top"/>
      <protection hidden="1"/>
    </xf>
    <xf numFmtId="0" fontId="4" fillId="3" borderId="0" xfId="1" applyFont="1" applyFill="1" applyAlignment="1" applyProtection="1">
      <alignment horizontal="left" vertical="top"/>
      <protection hidden="1"/>
    </xf>
    <xf numFmtId="0" fontId="5" fillId="3" borderId="0" xfId="1" applyFont="1" applyFill="1" applyAlignment="1" applyProtection="1">
      <alignment horizontal="left" vertical="top" indent="3"/>
      <protection hidden="1"/>
    </xf>
    <xf numFmtId="0" fontId="5" fillId="3" borderId="0" xfId="1" applyFont="1" applyFill="1" applyAlignment="1" applyProtection="1">
      <alignment horizontal="left" vertical="top" wrapText="1"/>
      <protection hidden="1"/>
    </xf>
    <xf numFmtId="188" fontId="5" fillId="3" borderId="0" xfId="1" applyNumberFormat="1" applyFont="1" applyFill="1" applyAlignment="1" applyProtection="1">
      <alignment vertical="top"/>
      <protection hidden="1"/>
    </xf>
    <xf numFmtId="0" fontId="5" fillId="3" borderId="4" xfId="1" applyFont="1" applyFill="1" applyBorder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left" vertical="top" indent="1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4" fillId="4" borderId="4" xfId="1" applyFont="1" applyFill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left" vertical="top"/>
      <protection hidden="1"/>
    </xf>
    <xf numFmtId="0" fontId="5" fillId="0" borderId="10" xfId="1" applyFont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left" vertical="top"/>
      <protection hidden="1"/>
    </xf>
    <xf numFmtId="1" fontId="5" fillId="0" borderId="0" xfId="1" applyNumberFormat="1" applyFont="1" applyAlignment="1" applyProtection="1">
      <alignment horizontal="left" vertical="top"/>
      <protection hidden="1"/>
    </xf>
    <xf numFmtId="0" fontId="5" fillId="0" borderId="4" xfId="1" applyFont="1" applyBorder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vertical="top"/>
      <protection hidden="1"/>
    </xf>
    <xf numFmtId="0" fontId="4" fillId="4" borderId="21" xfId="1" applyFont="1" applyFill="1" applyBorder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center" vertical="top"/>
      <protection hidden="1"/>
    </xf>
    <xf numFmtId="0" fontId="4" fillId="3" borderId="0" xfId="1" applyFont="1" applyFill="1" applyAlignment="1" applyProtection="1">
      <alignment horizontal="left" vertical="center"/>
      <protection hidden="1"/>
    </xf>
    <xf numFmtId="0" fontId="5" fillId="3" borderId="0" xfId="1" applyFont="1" applyFill="1" applyAlignment="1" applyProtection="1">
      <alignment horizontal="center" vertical="top" wrapText="1"/>
      <protection hidden="1"/>
    </xf>
    <xf numFmtId="0" fontId="5" fillId="3" borderId="0" xfId="1" applyFont="1" applyFill="1" applyAlignment="1" applyProtection="1">
      <alignment horizontal="right" vertical="top"/>
      <protection hidden="1"/>
    </xf>
    <xf numFmtId="0" fontId="8" fillId="3" borderId="34" xfId="1" applyFont="1" applyFill="1" applyBorder="1" applyAlignment="1" applyProtection="1">
      <alignment horizontal="center" vertical="top"/>
      <protection locked="0"/>
    </xf>
    <xf numFmtId="0" fontId="5" fillId="3" borderId="0" xfId="1" applyFont="1" applyFill="1" applyAlignment="1" applyProtection="1">
      <alignment horizontal="center" vertical="top"/>
      <protection locked="0"/>
    </xf>
    <xf numFmtId="191" fontId="8" fillId="3" borderId="34" xfId="1" applyNumberFormat="1" applyFont="1" applyFill="1" applyBorder="1" applyAlignment="1" applyProtection="1">
      <alignment horizontal="center" vertical="top"/>
      <protection locked="0"/>
    </xf>
    <xf numFmtId="188" fontId="5" fillId="3" borderId="33" xfId="1" applyNumberFormat="1" applyFont="1" applyFill="1" applyBorder="1" applyAlignment="1" applyProtection="1">
      <alignment horizontal="center" vertical="top"/>
      <protection locked="0"/>
    </xf>
    <xf numFmtId="192" fontId="8" fillId="3" borderId="34" xfId="1" applyNumberFormat="1" applyFont="1" applyFill="1" applyBorder="1" applyAlignment="1" applyProtection="1">
      <alignment horizontal="center" vertical="top"/>
      <protection locked="0"/>
    </xf>
    <xf numFmtId="0" fontId="5" fillId="3" borderId="23" xfId="1" applyFont="1" applyFill="1" applyBorder="1" applyAlignment="1" applyProtection="1">
      <alignment horizontal="center" vertical="top" wrapText="1"/>
      <protection locked="0"/>
    </xf>
    <xf numFmtId="0" fontId="5" fillId="3" borderId="22" xfId="1" applyFont="1" applyFill="1" applyBorder="1" applyAlignment="1" applyProtection="1">
      <alignment horizontal="center" vertical="top" wrapText="1"/>
      <protection locked="0"/>
    </xf>
    <xf numFmtId="0" fontId="5" fillId="3" borderId="24" xfId="1" applyFont="1" applyFill="1" applyBorder="1" applyAlignment="1" applyProtection="1">
      <alignment horizontal="center" vertical="top" wrapText="1"/>
      <protection locked="0"/>
    </xf>
    <xf numFmtId="0" fontId="5" fillId="3" borderId="30" xfId="1" applyFont="1" applyFill="1" applyBorder="1" applyAlignment="1" applyProtection="1">
      <alignment horizontal="center" vertical="top" wrapText="1"/>
      <protection locked="0"/>
    </xf>
    <xf numFmtId="0" fontId="5" fillId="3" borderId="31" xfId="1" applyFont="1" applyFill="1" applyBorder="1" applyAlignment="1" applyProtection="1">
      <alignment horizontal="center" vertical="top" wrapText="1"/>
      <protection locked="0"/>
    </xf>
    <xf numFmtId="0" fontId="5" fillId="3" borderId="32" xfId="1" applyFont="1" applyFill="1" applyBorder="1" applyAlignment="1" applyProtection="1">
      <alignment horizontal="center" vertical="top" wrapText="1"/>
      <protection locked="0"/>
    </xf>
    <xf numFmtId="0" fontId="5" fillId="3" borderId="33" xfId="1" applyFont="1" applyFill="1" applyBorder="1" applyAlignment="1" applyProtection="1">
      <alignment horizontal="center" vertical="top"/>
      <protection locked="0"/>
    </xf>
    <xf numFmtId="0" fontId="5" fillId="3" borderId="34" xfId="1" applyFont="1" applyFill="1" applyBorder="1" applyAlignment="1" applyProtection="1">
      <alignment horizontal="center" vertical="top"/>
      <protection locked="0"/>
    </xf>
    <xf numFmtId="0" fontId="5" fillId="3" borderId="23" xfId="1" applyFont="1" applyFill="1" applyBorder="1" applyAlignment="1" applyProtection="1">
      <alignment horizontal="center" vertical="center"/>
      <protection locked="0"/>
    </xf>
    <xf numFmtId="0" fontId="5" fillId="3" borderId="22" xfId="1" applyFont="1" applyFill="1" applyBorder="1" applyAlignment="1" applyProtection="1">
      <alignment horizontal="center" vertical="center"/>
      <protection locked="0"/>
    </xf>
    <xf numFmtId="0" fontId="5" fillId="3" borderId="24" xfId="1" applyFont="1" applyFill="1" applyBorder="1" applyAlignment="1" applyProtection="1">
      <alignment horizontal="center" vertical="center"/>
      <protection locked="0"/>
    </xf>
    <xf numFmtId="0" fontId="5" fillId="3" borderId="25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Alignment="1" applyProtection="1">
      <alignment horizontal="center" vertical="center"/>
      <protection locked="0"/>
    </xf>
    <xf numFmtId="0" fontId="5" fillId="3" borderId="26" xfId="1" applyFont="1" applyFill="1" applyBorder="1" applyAlignment="1" applyProtection="1">
      <alignment horizontal="center" vertical="center"/>
      <protection locked="0"/>
    </xf>
    <xf numFmtId="0" fontId="5" fillId="3" borderId="30" xfId="1" applyFont="1" applyFill="1" applyBorder="1" applyAlignment="1" applyProtection="1">
      <alignment horizontal="center" vertical="center"/>
      <protection locked="0"/>
    </xf>
    <xf numFmtId="0" fontId="5" fillId="3" borderId="31" xfId="1" applyFont="1" applyFill="1" applyBorder="1" applyAlignment="1" applyProtection="1">
      <alignment horizontal="center" vertical="center"/>
      <protection locked="0"/>
    </xf>
    <xf numFmtId="0" fontId="5" fillId="3" borderId="32" xfId="1" applyFont="1" applyFill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left" vertical="top" wrapText="1"/>
      <protection locked="0"/>
    </xf>
    <xf numFmtId="0" fontId="5" fillId="3" borderId="2" xfId="1" applyFont="1" applyFill="1" applyBorder="1" applyAlignment="1" applyProtection="1">
      <alignment horizontal="left" vertical="top" wrapText="1"/>
      <protection locked="0"/>
    </xf>
    <xf numFmtId="0" fontId="5" fillId="3" borderId="3" xfId="1" applyFont="1" applyFill="1" applyBorder="1" applyAlignment="1" applyProtection="1">
      <alignment horizontal="left" vertical="top" wrapText="1"/>
      <protection locked="0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5" fillId="3" borderId="1" xfId="1" applyFont="1" applyFill="1" applyBorder="1" applyAlignment="1" applyProtection="1">
      <alignment horizontal="center" vertical="top"/>
      <protection locked="0"/>
    </xf>
    <xf numFmtId="0" fontId="5" fillId="3" borderId="3" xfId="1" applyFont="1" applyFill="1" applyBorder="1" applyAlignment="1" applyProtection="1">
      <alignment horizontal="center" vertical="top"/>
      <protection locked="0"/>
    </xf>
    <xf numFmtId="0" fontId="5" fillId="3" borderId="23" xfId="1" applyFont="1" applyFill="1" applyBorder="1" applyAlignment="1" applyProtection="1">
      <alignment horizontal="left" vertical="top" wrapText="1" indent="1"/>
      <protection locked="0"/>
    </xf>
    <xf numFmtId="0" fontId="5" fillId="3" borderId="22" xfId="1" applyFont="1" applyFill="1" applyBorder="1" applyAlignment="1" applyProtection="1">
      <alignment horizontal="left" vertical="top" wrapText="1" indent="1"/>
      <protection locked="0"/>
    </xf>
    <xf numFmtId="0" fontId="5" fillId="3" borderId="24" xfId="1" applyFont="1" applyFill="1" applyBorder="1" applyAlignment="1" applyProtection="1">
      <alignment horizontal="left" vertical="top" wrapText="1" indent="1"/>
      <protection locked="0"/>
    </xf>
    <xf numFmtId="0" fontId="5" fillId="3" borderId="25" xfId="1" applyFont="1" applyFill="1" applyBorder="1" applyAlignment="1" applyProtection="1">
      <alignment horizontal="left" vertical="top" wrapText="1" indent="1"/>
      <protection locked="0"/>
    </xf>
    <xf numFmtId="0" fontId="5" fillId="3" borderId="0" xfId="1" applyFont="1" applyFill="1" applyAlignment="1" applyProtection="1">
      <alignment horizontal="left" vertical="top" wrapText="1" indent="1"/>
      <protection locked="0"/>
    </xf>
    <xf numFmtId="0" fontId="5" fillId="3" borderId="26" xfId="1" applyFont="1" applyFill="1" applyBorder="1" applyAlignment="1" applyProtection="1">
      <alignment horizontal="left" vertical="top" wrapText="1" indent="1"/>
      <protection locked="0"/>
    </xf>
    <xf numFmtId="0" fontId="5" fillId="3" borderId="27" xfId="1" applyFont="1" applyFill="1" applyBorder="1" applyAlignment="1" applyProtection="1">
      <alignment horizontal="left" vertical="top" wrapText="1" indent="1"/>
      <protection locked="0"/>
    </xf>
    <xf numFmtId="0" fontId="5" fillId="3" borderId="28" xfId="1" applyFont="1" applyFill="1" applyBorder="1" applyAlignment="1" applyProtection="1">
      <alignment horizontal="left" vertical="top" wrapText="1" indent="1"/>
      <protection locked="0"/>
    </xf>
    <xf numFmtId="0" fontId="5" fillId="3" borderId="29" xfId="1" applyFont="1" applyFill="1" applyBorder="1" applyAlignment="1" applyProtection="1">
      <alignment horizontal="left" vertical="top" wrapText="1" indent="1"/>
      <protection locked="0"/>
    </xf>
    <xf numFmtId="0" fontId="4" fillId="4" borderId="23" xfId="1" applyFont="1" applyFill="1" applyBorder="1" applyAlignment="1" applyProtection="1">
      <alignment horizontal="center" vertical="center"/>
      <protection hidden="1"/>
    </xf>
    <xf numFmtId="0" fontId="4" fillId="4" borderId="22" xfId="1" applyFont="1" applyFill="1" applyBorder="1" applyAlignment="1" applyProtection="1">
      <alignment horizontal="center" vertical="center"/>
      <protection hidden="1"/>
    </xf>
    <xf numFmtId="0" fontId="4" fillId="4" borderId="24" xfId="1" applyFont="1" applyFill="1" applyBorder="1" applyAlignment="1" applyProtection="1">
      <alignment horizontal="center" vertical="center"/>
      <protection hidden="1"/>
    </xf>
    <xf numFmtId="0" fontId="4" fillId="4" borderId="1" xfId="1" applyFont="1" applyFill="1" applyBorder="1" applyAlignment="1" applyProtection="1">
      <alignment horizontal="center" vertical="center"/>
      <protection hidden="1"/>
    </xf>
    <xf numFmtId="0" fontId="4" fillId="4" borderId="2" xfId="1" applyFont="1" applyFill="1" applyBorder="1" applyAlignment="1" applyProtection="1">
      <alignment horizontal="center" vertical="center"/>
      <protection hidden="1"/>
    </xf>
    <xf numFmtId="0" fontId="4" fillId="4" borderId="3" xfId="1" applyFont="1" applyFill="1" applyBorder="1" applyAlignment="1" applyProtection="1">
      <alignment horizontal="center" vertical="center"/>
      <protection hidden="1"/>
    </xf>
    <xf numFmtId="0" fontId="4" fillId="4" borderId="1" xfId="1" applyFont="1" applyFill="1" applyBorder="1" applyAlignment="1" applyProtection="1">
      <alignment horizontal="center" vertical="center" wrapText="1"/>
      <protection hidden="1"/>
    </xf>
    <xf numFmtId="0" fontId="4" fillId="4" borderId="3" xfId="1" applyFont="1" applyFill="1" applyBorder="1" applyAlignment="1" applyProtection="1">
      <alignment horizontal="center" vertical="center" wrapText="1"/>
      <protection hidden="1"/>
    </xf>
    <xf numFmtId="0" fontId="4" fillId="5" borderId="1" xfId="1" applyFont="1" applyFill="1" applyBorder="1" applyAlignment="1" applyProtection="1">
      <alignment horizontal="left" vertical="center"/>
      <protection hidden="1"/>
    </xf>
    <xf numFmtId="0" fontId="4" fillId="5" borderId="0" xfId="1" applyFont="1" applyFill="1" applyAlignment="1" applyProtection="1">
      <alignment horizontal="left" vertical="center"/>
      <protection hidden="1"/>
    </xf>
    <xf numFmtId="0" fontId="4" fillId="5" borderId="2" xfId="1" applyFont="1" applyFill="1" applyBorder="1" applyAlignment="1" applyProtection="1">
      <alignment horizontal="left" vertical="center"/>
      <protection hidden="1"/>
    </xf>
    <xf numFmtId="0" fontId="4" fillId="5" borderId="3" xfId="1" applyFont="1" applyFill="1" applyBorder="1" applyAlignment="1" applyProtection="1">
      <alignment horizontal="left" vertical="center"/>
      <protection hidden="1"/>
    </xf>
    <xf numFmtId="0" fontId="4" fillId="5" borderId="22" xfId="1" applyFont="1" applyFill="1" applyBorder="1" applyAlignment="1" applyProtection="1">
      <alignment horizontal="left" vertical="center"/>
      <protection hidden="1"/>
    </xf>
    <xf numFmtId="0" fontId="4" fillId="5" borderId="4" xfId="1" applyFont="1" applyFill="1" applyBorder="1" applyAlignment="1" applyProtection="1">
      <alignment horizontal="right" vertical="top"/>
      <protection hidden="1"/>
    </xf>
    <xf numFmtId="189" fontId="4" fillId="5" borderId="4" xfId="2" applyNumberFormat="1" applyFont="1" applyFill="1" applyBorder="1" applyAlignment="1" applyProtection="1">
      <alignment horizontal="center" vertical="top"/>
      <protection hidden="1"/>
    </xf>
    <xf numFmtId="2" fontId="4" fillId="5" borderId="4" xfId="2" applyNumberFormat="1" applyFont="1" applyFill="1" applyBorder="1" applyAlignment="1" applyProtection="1">
      <alignment horizontal="center" vertical="center"/>
      <protection hidden="1"/>
    </xf>
    <xf numFmtId="187" fontId="4" fillId="5" borderId="4" xfId="2" applyFont="1" applyFill="1" applyBorder="1" applyAlignment="1" applyProtection="1">
      <alignment horizontal="center" vertical="top"/>
      <protection hidden="1"/>
    </xf>
    <xf numFmtId="0" fontId="5" fillId="3" borderId="0" xfId="1" applyFont="1" applyFill="1" applyAlignment="1" applyProtection="1">
      <alignment horizontal="left" vertical="top" wrapText="1"/>
      <protection hidden="1"/>
    </xf>
    <xf numFmtId="2" fontId="4" fillId="7" borderId="10" xfId="2" applyNumberFormat="1" applyFont="1" applyFill="1" applyBorder="1" applyAlignment="1" applyProtection="1">
      <alignment horizontal="center" vertical="center"/>
      <protection hidden="1"/>
    </xf>
    <xf numFmtId="2" fontId="4" fillId="7" borderId="12" xfId="2" applyNumberFormat="1" applyFont="1" applyFill="1" applyBorder="1" applyAlignment="1" applyProtection="1">
      <alignment horizontal="center" vertical="center"/>
      <protection hidden="1"/>
    </xf>
    <xf numFmtId="0" fontId="5" fillId="0" borderId="10" xfId="1" applyFont="1" applyBorder="1" applyAlignment="1" applyProtection="1">
      <alignment horizontal="left" vertical="center" wrapText="1"/>
      <protection hidden="1"/>
    </xf>
    <xf numFmtId="0" fontId="5" fillId="0" borderId="11" xfId="1" applyFont="1" applyBorder="1" applyAlignment="1" applyProtection="1">
      <alignment horizontal="left" vertical="center" wrapText="1"/>
      <protection hidden="1"/>
    </xf>
    <xf numFmtId="0" fontId="5" fillId="0" borderId="12" xfId="1" applyFont="1" applyBorder="1" applyAlignment="1" applyProtection="1">
      <alignment horizontal="left" vertical="center" wrapText="1"/>
      <protection hidden="1"/>
    </xf>
    <xf numFmtId="189" fontId="5" fillId="0" borderId="10" xfId="1" applyNumberFormat="1" applyFont="1" applyBorder="1" applyAlignment="1" applyProtection="1">
      <alignment horizontal="center" vertical="center"/>
      <protection hidden="1"/>
    </xf>
    <xf numFmtId="189" fontId="5" fillId="0" borderId="11" xfId="1" applyNumberFormat="1" applyFont="1" applyBorder="1" applyAlignment="1" applyProtection="1">
      <alignment horizontal="center" vertical="center"/>
      <protection hidden="1"/>
    </xf>
    <xf numFmtId="189" fontId="5" fillId="0" borderId="12" xfId="1" applyNumberFormat="1" applyFont="1" applyBorder="1" applyAlignment="1" applyProtection="1">
      <alignment horizontal="center" vertical="center"/>
      <protection hidden="1"/>
    </xf>
    <xf numFmtId="1" fontId="5" fillId="0" borderId="10" xfId="2" applyNumberFormat="1" applyFont="1" applyFill="1" applyBorder="1" applyAlignment="1" applyProtection="1">
      <alignment horizontal="center" vertical="center"/>
      <protection hidden="1"/>
    </xf>
    <xf numFmtId="1" fontId="5" fillId="0" borderId="11" xfId="2" applyNumberFormat="1" applyFont="1" applyFill="1" applyBorder="1" applyAlignment="1" applyProtection="1">
      <alignment horizontal="center" vertical="center"/>
      <protection hidden="1"/>
    </xf>
    <xf numFmtId="1" fontId="5" fillId="0" borderId="12" xfId="2" applyNumberFormat="1" applyFont="1" applyFill="1" applyBorder="1" applyAlignment="1" applyProtection="1">
      <alignment horizontal="center" vertical="center"/>
      <protection hidden="1"/>
    </xf>
    <xf numFmtId="3" fontId="5" fillId="0" borderId="10" xfId="1" applyNumberFormat="1" applyFont="1" applyBorder="1" applyAlignment="1" applyProtection="1">
      <alignment horizontal="center" vertical="center"/>
      <protection hidden="1"/>
    </xf>
    <xf numFmtId="3" fontId="5" fillId="0" borderId="12" xfId="1" applyNumberFormat="1" applyFont="1" applyBorder="1" applyAlignment="1" applyProtection="1">
      <alignment horizontal="center" vertical="center"/>
      <protection hidden="1"/>
    </xf>
    <xf numFmtId="2" fontId="5" fillId="0" borderId="5" xfId="2" applyNumberFormat="1" applyFont="1" applyFill="1" applyBorder="1" applyAlignment="1" applyProtection="1">
      <alignment horizontal="center" vertical="center"/>
      <protection hidden="1"/>
    </xf>
    <xf numFmtId="0" fontId="4" fillId="7" borderId="10" xfId="1" applyFont="1" applyFill="1" applyBorder="1" applyAlignment="1" applyProtection="1">
      <alignment horizontal="left" vertical="center"/>
      <protection hidden="1"/>
    </xf>
    <xf numFmtId="0" fontId="4" fillId="7" borderId="11" xfId="1" applyFont="1" applyFill="1" applyBorder="1" applyAlignment="1" applyProtection="1">
      <alignment horizontal="left" vertical="center"/>
      <protection hidden="1"/>
    </xf>
    <xf numFmtId="0" fontId="4" fillId="7" borderId="12" xfId="1" applyFont="1" applyFill="1" applyBorder="1" applyAlignment="1" applyProtection="1">
      <alignment horizontal="left" vertical="center"/>
      <protection hidden="1"/>
    </xf>
    <xf numFmtId="189" fontId="4" fillId="7" borderId="10" xfId="1" applyNumberFormat="1" applyFont="1" applyFill="1" applyBorder="1" applyAlignment="1" applyProtection="1">
      <alignment horizontal="center" vertical="center"/>
      <protection hidden="1"/>
    </xf>
    <xf numFmtId="189" fontId="4" fillId="7" borderId="11" xfId="1" applyNumberFormat="1" applyFont="1" applyFill="1" applyBorder="1" applyAlignment="1" applyProtection="1">
      <alignment horizontal="center" vertical="center"/>
      <protection hidden="1"/>
    </xf>
    <xf numFmtId="189" fontId="4" fillId="7" borderId="12" xfId="1" applyNumberFormat="1" applyFont="1" applyFill="1" applyBorder="1" applyAlignment="1" applyProtection="1">
      <alignment horizontal="center" vertical="center"/>
      <protection hidden="1"/>
    </xf>
    <xf numFmtId="1" fontId="4" fillId="7" borderId="10" xfId="2" applyNumberFormat="1" applyFont="1" applyFill="1" applyBorder="1" applyAlignment="1" applyProtection="1">
      <alignment horizontal="center" vertical="center"/>
      <protection hidden="1"/>
    </xf>
    <xf numFmtId="1" fontId="4" fillId="7" borderId="11" xfId="2" applyNumberFormat="1" applyFont="1" applyFill="1" applyBorder="1" applyAlignment="1" applyProtection="1">
      <alignment horizontal="center" vertical="center"/>
      <protection hidden="1"/>
    </xf>
    <xf numFmtId="1" fontId="4" fillId="7" borderId="12" xfId="2" applyNumberFormat="1" applyFont="1" applyFill="1" applyBorder="1" applyAlignment="1" applyProtection="1">
      <alignment horizontal="center" vertical="center"/>
      <protection hidden="1"/>
    </xf>
    <xf numFmtId="3" fontId="4" fillId="7" borderId="10" xfId="1" applyNumberFormat="1" applyFont="1" applyFill="1" applyBorder="1" applyAlignment="1" applyProtection="1">
      <alignment horizontal="center" vertical="center"/>
      <protection hidden="1"/>
    </xf>
    <xf numFmtId="3" fontId="4" fillId="7" borderId="12" xfId="1" applyNumberFormat="1" applyFont="1" applyFill="1" applyBorder="1" applyAlignment="1" applyProtection="1">
      <alignment horizontal="center" vertical="center"/>
      <protection hidden="1"/>
    </xf>
    <xf numFmtId="2" fontId="4" fillId="7" borderId="4" xfId="2" applyNumberFormat="1" applyFont="1" applyFill="1" applyBorder="1" applyAlignment="1" applyProtection="1">
      <alignment horizontal="center" vertical="center"/>
      <protection hidden="1"/>
    </xf>
    <xf numFmtId="189" fontId="5" fillId="0" borderId="4" xfId="1" applyNumberFormat="1" applyFont="1" applyBorder="1" applyAlignment="1" applyProtection="1">
      <alignment horizontal="center" vertical="center"/>
      <protection hidden="1"/>
    </xf>
    <xf numFmtId="1" fontId="5" fillId="0" borderId="4" xfId="2" applyNumberFormat="1" applyFont="1" applyFill="1" applyBorder="1" applyAlignment="1" applyProtection="1">
      <alignment horizontal="center" vertical="center"/>
      <protection hidden="1"/>
    </xf>
    <xf numFmtId="3" fontId="5" fillId="0" borderId="4" xfId="1" applyNumberFormat="1" applyFont="1" applyBorder="1" applyAlignment="1" applyProtection="1">
      <alignment horizontal="center" vertical="center"/>
      <protection hidden="1"/>
    </xf>
    <xf numFmtId="189" fontId="4" fillId="7" borderId="4" xfId="1" applyNumberFormat="1" applyFont="1" applyFill="1" applyBorder="1" applyAlignment="1" applyProtection="1">
      <alignment horizontal="center" vertical="center"/>
      <protection hidden="1"/>
    </xf>
    <xf numFmtId="1" fontId="4" fillId="7" borderId="4" xfId="2" applyNumberFormat="1" applyFont="1" applyFill="1" applyBorder="1" applyAlignment="1" applyProtection="1">
      <alignment horizontal="center" vertical="center"/>
      <protection locked="0"/>
    </xf>
    <xf numFmtId="3" fontId="4" fillId="7" borderId="4" xfId="1" applyNumberFormat="1" applyFont="1" applyFill="1" applyBorder="1" applyAlignment="1" applyProtection="1">
      <alignment horizontal="center" vertical="center"/>
      <protection hidden="1"/>
    </xf>
    <xf numFmtId="0" fontId="5" fillId="0" borderId="4" xfId="1" applyFont="1" applyBorder="1" applyAlignment="1" applyProtection="1">
      <alignment horizontal="left" vertical="center" wrapText="1"/>
      <protection hidden="1"/>
    </xf>
    <xf numFmtId="0" fontId="5" fillId="0" borderId="10" xfId="1" applyFont="1" applyBorder="1" applyAlignment="1" applyProtection="1">
      <alignment vertical="center" wrapText="1"/>
      <protection hidden="1"/>
    </xf>
    <xf numFmtId="0" fontId="5" fillId="0" borderId="11" xfId="1" applyFont="1" applyBorder="1" applyAlignment="1" applyProtection="1">
      <alignment vertical="center" wrapText="1"/>
      <protection hidden="1"/>
    </xf>
    <xf numFmtId="0" fontId="5" fillId="0" borderId="12" xfId="1" applyFont="1" applyBorder="1" applyAlignment="1" applyProtection="1">
      <alignment vertical="center" wrapText="1"/>
      <protection hidden="1"/>
    </xf>
    <xf numFmtId="1" fontId="5" fillId="0" borderId="10" xfId="2" applyNumberFormat="1" applyFont="1" applyFill="1" applyBorder="1" applyAlignment="1" applyProtection="1">
      <alignment horizontal="center" vertical="center"/>
      <protection locked="0"/>
    </xf>
    <xf numFmtId="1" fontId="5" fillId="0" borderId="11" xfId="2" applyNumberFormat="1" applyFont="1" applyFill="1" applyBorder="1" applyAlignment="1" applyProtection="1">
      <alignment horizontal="center" vertical="center"/>
      <protection locked="0"/>
    </xf>
    <xf numFmtId="1" fontId="5" fillId="0" borderId="12" xfId="2" applyNumberFormat="1" applyFont="1" applyFill="1" applyBorder="1" applyAlignment="1" applyProtection="1">
      <alignment horizontal="center" vertical="center"/>
      <protection locked="0"/>
    </xf>
    <xf numFmtId="190" fontId="4" fillId="7" borderId="10" xfId="1" applyNumberFormat="1" applyFont="1" applyFill="1" applyBorder="1" applyAlignment="1" applyProtection="1">
      <alignment horizontal="left" vertical="center"/>
      <protection hidden="1"/>
    </xf>
    <xf numFmtId="190" fontId="4" fillId="7" borderId="11" xfId="1" applyNumberFormat="1" applyFont="1" applyFill="1" applyBorder="1" applyAlignment="1" applyProtection="1">
      <alignment horizontal="left" vertical="center"/>
      <protection hidden="1"/>
    </xf>
    <xf numFmtId="190" fontId="4" fillId="7" borderId="12" xfId="1" applyNumberFormat="1" applyFont="1" applyFill="1" applyBorder="1" applyAlignment="1" applyProtection="1">
      <alignment horizontal="left" vertical="center"/>
      <protection hidden="1"/>
    </xf>
    <xf numFmtId="1" fontId="5" fillId="7" borderId="4" xfId="1" applyNumberFormat="1" applyFont="1" applyFill="1" applyBorder="1" applyAlignment="1" applyProtection="1">
      <alignment horizontal="center" vertical="center"/>
      <protection hidden="1"/>
    </xf>
    <xf numFmtId="1" fontId="4" fillId="7" borderId="10" xfId="1" applyNumberFormat="1" applyFont="1" applyFill="1" applyBorder="1" applyAlignment="1" applyProtection="1">
      <alignment horizontal="center" vertical="center"/>
      <protection hidden="1"/>
    </xf>
    <xf numFmtId="0" fontId="4" fillId="7" borderId="11" xfId="1" applyFont="1" applyFill="1" applyBorder="1" applyAlignment="1" applyProtection="1">
      <alignment horizontal="center" vertical="center"/>
      <protection hidden="1"/>
    </xf>
    <xf numFmtId="0" fontId="4" fillId="7" borderId="35" xfId="1" applyFont="1" applyFill="1" applyBorder="1" applyAlignment="1" applyProtection="1">
      <alignment horizontal="center" vertical="center"/>
      <protection hidden="1"/>
    </xf>
    <xf numFmtId="1" fontId="4" fillId="7" borderId="4" xfId="1" applyNumberFormat="1" applyFont="1" applyFill="1" applyBorder="1" applyAlignment="1" applyProtection="1">
      <alignment horizontal="center" vertical="center"/>
      <protection hidden="1"/>
    </xf>
    <xf numFmtId="0" fontId="5" fillId="0" borderId="4" xfId="1" applyFont="1" applyBorder="1" applyAlignment="1" applyProtection="1">
      <alignment vertical="center" wrapText="1"/>
      <protection hidden="1"/>
    </xf>
    <xf numFmtId="1" fontId="5" fillId="0" borderId="4" xfId="2" applyNumberFormat="1" applyFont="1" applyFill="1" applyBorder="1" applyAlignment="1" applyProtection="1">
      <alignment horizontal="center" vertical="center"/>
      <protection locked="0"/>
    </xf>
    <xf numFmtId="189" fontId="5" fillId="0" borderId="10" xfId="2" applyNumberFormat="1" applyFont="1" applyFill="1" applyBorder="1" applyAlignment="1" applyProtection="1">
      <alignment horizontal="center" vertical="center"/>
      <protection hidden="1"/>
    </xf>
    <xf numFmtId="189" fontId="5" fillId="0" borderId="11" xfId="2" applyNumberFormat="1" applyFont="1" applyFill="1" applyBorder="1" applyAlignment="1" applyProtection="1">
      <alignment horizontal="center" vertical="center"/>
      <protection hidden="1"/>
    </xf>
    <xf numFmtId="189" fontId="5" fillId="0" borderId="12" xfId="2" applyNumberFormat="1" applyFont="1" applyFill="1" applyBorder="1" applyAlignment="1" applyProtection="1">
      <alignment horizontal="center" vertical="center"/>
      <protection hidden="1"/>
    </xf>
    <xf numFmtId="0" fontId="4" fillId="5" borderId="4" xfId="1" applyFont="1" applyFill="1" applyBorder="1" applyAlignment="1" applyProtection="1">
      <alignment horizontal="left" vertical="top"/>
      <protection hidden="1"/>
    </xf>
    <xf numFmtId="189" fontId="4" fillId="7" borderId="4" xfId="2" applyNumberFormat="1" applyFont="1" applyFill="1" applyBorder="1" applyAlignment="1" applyProtection="1">
      <alignment horizontal="center" vertical="center"/>
      <protection hidden="1"/>
    </xf>
    <xf numFmtId="0" fontId="5" fillId="0" borderId="11" xfId="1" applyFont="1" applyBorder="1" applyAlignment="1" applyProtection="1">
      <alignment horizontal="left" vertical="center"/>
      <protection hidden="1"/>
    </xf>
    <xf numFmtId="0" fontId="5" fillId="0" borderId="12" xfId="1" applyFont="1" applyBorder="1" applyAlignment="1" applyProtection="1">
      <alignment horizontal="left" vertical="center"/>
      <protection hidden="1"/>
    </xf>
    <xf numFmtId="3" fontId="5" fillId="0" borderId="4" xfId="1" applyNumberFormat="1" applyFont="1" applyBorder="1" applyAlignment="1" applyProtection="1">
      <alignment horizontal="center" vertical="center"/>
      <protection locked="0"/>
    </xf>
    <xf numFmtId="0" fontId="4" fillId="4" borderId="4" xfId="1" applyFont="1" applyFill="1" applyBorder="1" applyAlignment="1" applyProtection="1">
      <alignment horizontal="center" vertical="center"/>
      <protection hidden="1"/>
    </xf>
    <xf numFmtId="0" fontId="4" fillId="4" borderId="4" xfId="1" applyFont="1" applyFill="1" applyBorder="1" applyAlignment="1" applyProtection="1">
      <alignment horizontal="center" vertical="center" wrapText="1"/>
      <protection hidden="1"/>
    </xf>
    <xf numFmtId="4" fontId="5" fillId="3" borderId="5" xfId="2" applyNumberFormat="1" applyFont="1" applyFill="1" applyBorder="1" applyAlignment="1" applyProtection="1">
      <alignment horizontal="center" vertical="center"/>
      <protection hidden="1"/>
    </xf>
    <xf numFmtId="4" fontId="4" fillId="5" borderId="4" xfId="2" applyNumberFormat="1" applyFont="1" applyFill="1" applyBorder="1" applyAlignment="1" applyProtection="1">
      <alignment horizontal="right" vertical="top"/>
      <protection hidden="1"/>
    </xf>
    <xf numFmtId="4" fontId="4" fillId="5" borderId="5" xfId="2" applyNumberFormat="1" applyFont="1" applyFill="1" applyBorder="1" applyAlignment="1" applyProtection="1">
      <alignment horizontal="center" vertical="center"/>
      <protection hidden="1"/>
    </xf>
    <xf numFmtId="0" fontId="5" fillId="3" borderId="4" xfId="1" applyFont="1" applyFill="1" applyBorder="1" applyAlignment="1" applyProtection="1">
      <alignment vertical="center" wrapText="1"/>
      <protection hidden="1"/>
    </xf>
    <xf numFmtId="189" fontId="5" fillId="6" borderId="4" xfId="2" applyNumberFormat="1" applyFont="1" applyFill="1" applyBorder="1" applyAlignment="1" applyProtection="1">
      <alignment horizontal="center" vertical="center"/>
      <protection hidden="1"/>
    </xf>
    <xf numFmtId="1" fontId="5" fillId="6" borderId="4" xfId="2" applyNumberFormat="1" applyFont="1" applyFill="1" applyBorder="1" applyAlignment="1" applyProtection="1">
      <alignment horizontal="center" vertical="center"/>
      <protection hidden="1"/>
    </xf>
    <xf numFmtId="2" fontId="5" fillId="6" borderId="5" xfId="2" applyNumberFormat="1" applyFont="1" applyFill="1" applyBorder="1" applyAlignment="1" applyProtection="1">
      <alignment horizontal="center" vertical="center"/>
      <protection hidden="1"/>
    </xf>
    <xf numFmtId="4" fontId="5" fillId="6" borderId="4" xfId="2" applyNumberFormat="1" applyFont="1" applyFill="1" applyBorder="1" applyAlignment="1" applyProtection="1">
      <alignment horizontal="right" vertical="center"/>
      <protection hidden="1"/>
    </xf>
    <xf numFmtId="4" fontId="5" fillId="0" borderId="4" xfId="2" applyNumberFormat="1" applyFont="1" applyFill="1" applyBorder="1" applyAlignment="1" applyProtection="1">
      <alignment horizontal="right" vertical="center" wrapText="1"/>
      <protection locked="0"/>
    </xf>
    <xf numFmtId="1" fontId="5" fillId="6" borderId="10" xfId="2" applyNumberFormat="1" applyFont="1" applyFill="1" applyBorder="1" applyAlignment="1" applyProtection="1">
      <alignment horizontal="center" vertical="center"/>
      <protection hidden="1"/>
    </xf>
    <xf numFmtId="1" fontId="5" fillId="6" borderId="11" xfId="2" applyNumberFormat="1" applyFont="1" applyFill="1" applyBorder="1" applyAlignment="1" applyProtection="1">
      <alignment horizontal="center" vertical="center"/>
      <protection hidden="1"/>
    </xf>
    <xf numFmtId="1" fontId="5" fillId="6" borderId="12" xfId="2" applyNumberFormat="1" applyFont="1" applyFill="1" applyBorder="1" applyAlignment="1" applyProtection="1">
      <alignment horizontal="center" vertical="center"/>
      <protection hidden="1"/>
    </xf>
    <xf numFmtId="0" fontId="5" fillId="3" borderId="10" xfId="1" applyFont="1" applyFill="1" applyBorder="1" applyAlignment="1" applyProtection="1">
      <alignment vertical="top" wrapText="1"/>
      <protection hidden="1"/>
    </xf>
    <xf numFmtId="0" fontId="5" fillId="3" borderId="11" xfId="1" applyFont="1" applyFill="1" applyBorder="1" applyAlignment="1" applyProtection="1">
      <alignment vertical="top" wrapText="1"/>
      <protection hidden="1"/>
    </xf>
    <xf numFmtId="0" fontId="5" fillId="3" borderId="12" xfId="1" applyFont="1" applyFill="1" applyBorder="1" applyAlignment="1" applyProtection="1">
      <alignment vertical="top" wrapText="1"/>
      <protection hidden="1"/>
    </xf>
    <xf numFmtId="189" fontId="5" fillId="6" borderId="10" xfId="2" applyNumberFormat="1" applyFont="1" applyFill="1" applyBorder="1" applyAlignment="1" applyProtection="1">
      <alignment horizontal="center" vertical="center"/>
      <protection hidden="1"/>
    </xf>
    <xf numFmtId="189" fontId="5" fillId="6" borderId="11" xfId="2" applyNumberFormat="1" applyFont="1" applyFill="1" applyBorder="1" applyAlignment="1" applyProtection="1">
      <alignment horizontal="center" vertical="center"/>
      <protection hidden="1"/>
    </xf>
    <xf numFmtId="189" fontId="5" fillId="6" borderId="12" xfId="2" applyNumberFormat="1" applyFont="1" applyFill="1" applyBorder="1" applyAlignment="1" applyProtection="1">
      <alignment horizontal="center" vertical="center"/>
      <protection hidden="1"/>
    </xf>
    <xf numFmtId="0" fontId="5" fillId="3" borderId="4" xfId="1" applyFont="1" applyFill="1" applyBorder="1" applyAlignment="1" applyProtection="1">
      <alignment vertical="top" wrapText="1"/>
      <protection hidden="1"/>
    </xf>
    <xf numFmtId="4" fontId="5" fillId="6" borderId="6" xfId="2" applyNumberFormat="1" applyFont="1" applyFill="1" applyBorder="1" applyAlignment="1" applyProtection="1">
      <alignment horizontal="right" vertical="center"/>
      <protection hidden="1"/>
    </xf>
    <xf numFmtId="4" fontId="5" fillId="6" borderId="7" xfId="2" applyNumberFormat="1" applyFont="1" applyFill="1" applyBorder="1" applyAlignment="1" applyProtection="1">
      <alignment horizontal="right" vertical="center"/>
      <protection hidden="1"/>
    </xf>
    <xf numFmtId="4" fontId="5" fillId="6" borderId="8" xfId="2" applyNumberFormat="1" applyFont="1" applyFill="1" applyBorder="1" applyAlignment="1" applyProtection="1">
      <alignment horizontal="right" vertical="center"/>
      <protection hidden="1"/>
    </xf>
    <xf numFmtId="4" fontId="5" fillId="6" borderId="13" xfId="2" applyNumberFormat="1" applyFont="1" applyFill="1" applyBorder="1" applyAlignment="1" applyProtection="1">
      <alignment horizontal="right" vertical="center"/>
      <protection hidden="1"/>
    </xf>
    <xf numFmtId="4" fontId="5" fillId="6" borderId="0" xfId="2" applyNumberFormat="1" applyFont="1" applyFill="1" applyBorder="1" applyAlignment="1" applyProtection="1">
      <alignment horizontal="right" vertical="center"/>
      <protection hidden="1"/>
    </xf>
    <xf numFmtId="4" fontId="5" fillId="6" borderId="14" xfId="2" applyNumberFormat="1" applyFont="1" applyFill="1" applyBorder="1" applyAlignment="1" applyProtection="1">
      <alignment horizontal="right" vertical="center"/>
      <protection hidden="1"/>
    </xf>
    <xf numFmtId="4" fontId="5" fillId="6" borderId="16" xfId="2" applyNumberFormat="1" applyFont="1" applyFill="1" applyBorder="1" applyAlignment="1" applyProtection="1">
      <alignment horizontal="right" vertical="center"/>
      <protection hidden="1"/>
    </xf>
    <xf numFmtId="4" fontId="5" fillId="6" borderId="17" xfId="2" applyNumberFormat="1" applyFont="1" applyFill="1" applyBorder="1" applyAlignment="1" applyProtection="1">
      <alignment horizontal="right" vertical="center"/>
      <protection hidden="1"/>
    </xf>
    <xf numFmtId="4" fontId="5" fillId="6" borderId="18" xfId="2" applyNumberFormat="1" applyFont="1" applyFill="1" applyBorder="1" applyAlignment="1" applyProtection="1">
      <alignment horizontal="right" vertical="center"/>
      <protection hidden="1"/>
    </xf>
    <xf numFmtId="4" fontId="5" fillId="3" borderId="6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7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8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13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0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14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16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17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6" xfId="2" applyNumberFormat="1" applyFont="1" applyFill="1" applyBorder="1" applyAlignment="1" applyProtection="1">
      <alignment horizontal="center" vertical="center"/>
      <protection hidden="1"/>
    </xf>
    <xf numFmtId="4" fontId="5" fillId="3" borderId="9" xfId="2" applyNumberFormat="1" applyFont="1" applyFill="1" applyBorder="1" applyAlignment="1" applyProtection="1">
      <alignment horizontal="center" vertical="center"/>
      <protection hidden="1"/>
    </xf>
    <xf numFmtId="4" fontId="5" fillId="3" borderId="13" xfId="2" applyNumberFormat="1" applyFont="1" applyFill="1" applyBorder="1" applyAlignment="1" applyProtection="1">
      <alignment horizontal="center" vertical="center"/>
      <protection hidden="1"/>
    </xf>
    <xf numFmtId="4" fontId="5" fillId="3" borderId="15" xfId="2" applyNumberFormat="1" applyFont="1" applyFill="1" applyBorder="1" applyAlignment="1" applyProtection="1">
      <alignment horizontal="center" vertical="center"/>
      <protection hidden="1"/>
    </xf>
    <xf numFmtId="4" fontId="5" fillId="3" borderId="19" xfId="2" applyNumberFormat="1" applyFont="1" applyFill="1" applyBorder="1" applyAlignment="1" applyProtection="1">
      <alignment horizontal="center" vertical="center"/>
      <protection hidden="1"/>
    </xf>
    <xf numFmtId="4" fontId="5" fillId="3" borderId="20" xfId="2" applyNumberFormat="1" applyFont="1" applyFill="1" applyBorder="1" applyAlignment="1" applyProtection="1">
      <alignment horizontal="center" vertical="center"/>
      <protection hidden="1"/>
    </xf>
    <xf numFmtId="0" fontId="4" fillId="3" borderId="0" xfId="1" applyFont="1" applyFill="1" applyAlignment="1" applyProtection="1">
      <alignment horizontal="center" vertical="center"/>
      <protection hidden="1"/>
    </xf>
    <xf numFmtId="188" fontId="5" fillId="3" borderId="1" xfId="1" applyNumberFormat="1" applyFont="1" applyFill="1" applyBorder="1" applyAlignment="1" applyProtection="1">
      <alignment horizontal="center" vertical="top"/>
      <protection locked="0"/>
    </xf>
    <xf numFmtId="188" fontId="5" fillId="3" borderId="2" xfId="1" applyNumberFormat="1" applyFont="1" applyFill="1" applyBorder="1" applyAlignment="1" applyProtection="1">
      <alignment horizontal="center" vertical="top"/>
      <protection locked="0"/>
    </xf>
    <xf numFmtId="188" fontId="5" fillId="3" borderId="3" xfId="1" applyNumberFormat="1" applyFont="1" applyFill="1" applyBorder="1" applyAlignment="1" applyProtection="1">
      <alignment horizontal="center" vertical="top"/>
      <protection locked="0"/>
    </xf>
    <xf numFmtId="188" fontId="5" fillId="3" borderId="1" xfId="1" applyNumberFormat="1" applyFont="1" applyFill="1" applyBorder="1" applyAlignment="1" applyProtection="1">
      <alignment horizontal="center" vertical="top"/>
      <protection hidden="1"/>
    </xf>
    <xf numFmtId="188" fontId="5" fillId="3" borderId="2" xfId="1" applyNumberFormat="1" applyFont="1" applyFill="1" applyBorder="1" applyAlignment="1" applyProtection="1">
      <alignment horizontal="center" vertical="top"/>
      <protection hidden="1"/>
    </xf>
    <xf numFmtId="188" fontId="5" fillId="3" borderId="3" xfId="1" applyNumberFormat="1" applyFont="1" applyFill="1" applyBorder="1" applyAlignment="1" applyProtection="1">
      <alignment horizontal="center" vertical="top"/>
      <protection hidden="1"/>
    </xf>
  </cellXfs>
  <cellStyles count="3">
    <cellStyle name="จุลภาค 2" xfId="2" xr:uid="{F6A44384-486B-4826-A028-C648C3F5E309}"/>
    <cellStyle name="ปกติ" xfId="0" builtinId="0"/>
    <cellStyle name="ปกติ 2" xfId="1" xr:uid="{D80C5A85-7B9E-4383-9971-AF1677C0D7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rod\&#3619;&#3629;&#3610;%206%20&#3648;&#3604;&#3639;&#3629;&#3609;&#3607;&#3637;&#3656;%20&#3626;&#3592;&#3611;%20&#3626;&#3656;&#3591;&#3617;&#3634;\Users\HP\OneDrive\&#3648;&#3604;&#3626;&#3585;&#3660;&#3607;&#3655;&#3629;&#3611;\&#3605;&#3633;&#3623;&#3629;&#3618;&#3656;&#3634;&#3591;%201_&#3611;&#3657;&#3629;&#3591;&#3585;&#3633;&#3609;&#3649;&#3621;&#3632;&#3611;&#3619;&#3634;&#3610;&#3611;&#3619;&#3634;&#3617;&#3631;%20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สจป.ที่ 1 (ชม)"/>
      <sheetName val="Sheet1"/>
    </sheetNames>
    <sheetDataSet>
      <sheetData sheetId="0">
        <row r="2">
          <cell r="A2" t="str">
            <v>หน่วยงานได้รับงบประมาณล่าช้า</v>
          </cell>
          <cell r="C2" t="str">
            <v>จำนวนอัตรากำลังของบุคลากรไม่สอดคล้องกับปริมาณงาน</v>
          </cell>
          <cell r="E2" t="str">
            <v>ไม่มียานพาหนะสำหรับการปฏิบัติงาน</v>
          </cell>
          <cell r="G2" t="str">
            <v>การไม่ได้รับความร่วมมือจากหน่วยงาน เช่น การประสานข้อมูลระหว่างหน่วยงาน การให้คำแนะนำหรือปรึกษาต่าง ๆ</v>
          </cell>
        </row>
        <row r="3">
          <cell r="A3" t="str">
            <v>หน่วยงานได้รับงบประมาณไม่ต่อเนื่อง (เป็นงวด) ซึ่งส่งผลให้การดำเนินงานไม่เป็นไปตามกรอบระยะเวลาที่กำหนด</v>
          </cell>
          <cell r="C3" t="str">
            <v>การขาดแคลนอัตรากำลังที่มาทดแทน ในกรณีการเกษียณอายุราชการ การลาออกจากราชการ หรือเสียชีวิต</v>
          </cell>
          <cell r="E3" t="str">
            <v>ยานพาหนะเสื่อมสภาพ หรือชำรุด และ/หรือไม่เพียงพอต่อการปฏิบัติงาน</v>
          </cell>
          <cell r="G3" t="str">
            <v>ฐานข้อมูลของหน่วยงานไม่ครบถ้วน ถูกต้อง และเป็นปัจจุบัน ซึ่งส่งผลต่อการปฏิบัติงานตามภารกิจ</v>
          </cell>
        </row>
        <row r="4">
          <cell r="A4" t="str">
            <v>หน่วยงานไม่ได้รับการจัดสรรงบประมาณ</v>
          </cell>
          <cell r="C4" t="str">
            <v>การขาดแคลนอัตรากำลังในตำแหน่งที่จำเป็นและเชี่ยวชาญเฉพาะด้าน เช่น นิติกร</v>
          </cell>
          <cell r="E4" t="str">
            <v>ยานพาหนะที่ได้รับการจัดสรร ไม่เหมาะสมกับภารกิจที่ปฏิบัติ</v>
          </cell>
          <cell r="G4" t="str">
            <v>ประชาชนกลุ่มเป้าหมายส่วนใหญ่ขาดความรู้และความเข้าใจในด้านการป่าไม้ ส่งผลให้เกิดความขัดแย้งกับเจ้าหน้าที่ของรัฐ และ/หรือไม่ให้ความร่วมมือในการปฏิบัติงาน</v>
          </cell>
        </row>
        <row r="5">
          <cell r="A5" t="str">
            <v>งบประมาณไม่เพียงพอในการปฏิบัติงาน</v>
          </cell>
          <cell r="C5" t="str">
            <v>เจ้าหน้าที่ขาดความรู้ ความเข้าใจ และทักษะที่จำเป็นในการปฏิบัติงาน</v>
          </cell>
          <cell r="E5" t="str">
            <v>ไม่มีครุภัณฑ์ (ไม่ใช่ยานพาหนะ) สำหรับการปฏิบัติงาน</v>
          </cell>
          <cell r="G5" t="str">
            <v>มาตรการ/แนวทางสำหรับการปฏิบัติงานไม่ชัดเจน ส่งผลให้การปฏิบัติงานไม่เป็นไปตามเป้าหมายที่กำหนด</v>
          </cell>
        </row>
        <row r="6">
          <cell r="A6" t="str">
            <v>อื่น ๆ (ระบุพร้อมคำอธิบาย)</v>
          </cell>
          <cell r="C6" t="str">
            <v>ตำแหน่งงานของบุคลากรไม่สอดคล้องกับงานที่ปฏิบัติ เช่น ตำแหน่งนักวิชาการป่าไม้ปฏิบัติงานพัสดุ</v>
          </cell>
          <cell r="E6" t="str">
            <v>ครุภัณฑ์ (ไม่ใช่ยานพาหนะ) ที่ได้รับการจัดสรร ไม่เหมาะสมกับภารกิจที่ปฏิบัติ</v>
          </cell>
          <cell r="G6" t="str">
            <v>การกำหนดหลักเกณฑ์และคุณสมบัติของผู้เข้าร่วมโครงการในงานส่งเสริมการปลูกไม้เศรษฐกิจและการปลูกไม้โตเร็วไม่สนองตอบต่อกลุ่มเป้าหมาย</v>
          </cell>
        </row>
        <row r="7">
          <cell r="C7" t="str">
            <v>ศักยภาพของบุคลากรไม่ตอบสนองต่อภารกิจที่ปฏิบัติ เช่น บุคลากรที่ปฏิบัติงานลาดตระเวนมีอายุมาก ทำให้ขาดความคล่องตัวในการปฏิบัติงาน</v>
          </cell>
          <cell r="E7" t="str">
            <v>ครุภัณฑ์ (ไม่ใช่ยานพาหนะ) เสื่อมสภาพ หรือชำรุด และ/หรือไม่เพียงพอต่อการปฏิบัติงาน</v>
          </cell>
          <cell r="G7" t="str">
            <v>เจ้าหน้าที่มีความเสี่ยงจากเหตุการณ์ความไม่สงบในพื้นที่จังหวัดชายแดนภาคใต้</v>
          </cell>
        </row>
        <row r="8">
          <cell r="C8" t="str">
            <v>การเลื่อนระดับของบุคลากรในสายงานสนับสนุน</v>
          </cell>
          <cell r="E8" t="str">
            <v>บ้านพัก และ/หรืออาคารสำนักงานเสื่อมสภาพ หรือชำรุด และ/หรือไม่เพียงพอ</v>
          </cell>
          <cell r="G8" t="str">
            <v>กระบวนการทางกฎหมายใช้ระยะเวลาค่อนข้างมาก ส่งผลให้การปฏิบัติงานเกิดความล่าช้า ขาดความต่อเนื่อง และไม่สามารถดำเนินการได้ตามระยะเวลาที่กำหนด</v>
          </cell>
        </row>
        <row r="9">
          <cell r="C9" t="str">
            <v>ขาดแรงจูงใจในการปฏิบัติงาน เช่น สวัสดิการสนับสนุนเจ้าหน้าที่ที่ปฏิบัติงานในพื้นที่จังหวัดชายแดนภาคใต้</v>
          </cell>
          <cell r="E9" t="str">
            <v>อื่น ๆ (ระบุพร้อมคำอธิบาย)</v>
          </cell>
          <cell r="G9" t="str">
            <v>การขาดแคลนแหล่งน้ำในช่วงฤดูแล้ง</v>
          </cell>
        </row>
        <row r="10">
          <cell r="C10" t="str">
            <v>อื่น ๆ (ระบุพร้อมคำอธิบาย)</v>
          </cell>
          <cell r="G10" t="str">
            <v>อื่น ๆ (ระบุพร้อมคำอธิบาย)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182B7-F74B-453D-B34A-DF8709D8C2B7}">
  <sheetPr codeName="Sheet2">
    <tabColor rgb="FF00B0F0"/>
  </sheetPr>
  <dimension ref="A1:G10"/>
  <sheetViews>
    <sheetView workbookViewId="0">
      <selection activeCell="K32" sqref="K32:M32"/>
    </sheetView>
  </sheetViews>
  <sheetFormatPr defaultColWidth="8.875" defaultRowHeight="20.25" x14ac:dyDescent="0.35"/>
  <cols>
    <col min="1" max="1" width="33.25" style="3" customWidth="1"/>
    <col min="2" max="2" width="3.375" style="2" customWidth="1"/>
    <col min="3" max="3" width="76.25" style="3" customWidth="1"/>
    <col min="4" max="4" width="4.25" style="2" customWidth="1"/>
    <col min="5" max="5" width="65" style="3" customWidth="1"/>
    <col min="6" max="6" width="3.375" style="2" customWidth="1"/>
    <col min="7" max="7" width="89.125" style="3" customWidth="1"/>
    <col min="8" max="16384" width="8.875" style="3"/>
  </cols>
  <sheetData>
    <row r="1" spans="1:7" x14ac:dyDescent="0.35">
      <c r="A1" s="1" t="s">
        <v>0</v>
      </c>
      <c r="C1" s="1" t="s">
        <v>1</v>
      </c>
      <c r="E1" s="1" t="s">
        <v>2</v>
      </c>
      <c r="G1" s="1" t="s">
        <v>3</v>
      </c>
    </row>
    <row r="2" spans="1:7" x14ac:dyDescent="0.35">
      <c r="A2" s="4" t="s">
        <v>4</v>
      </c>
      <c r="C2" s="4" t="s">
        <v>5</v>
      </c>
      <c r="E2" s="4" t="s">
        <v>6</v>
      </c>
      <c r="G2" s="4" t="s">
        <v>7</v>
      </c>
    </row>
    <row r="3" spans="1:7" x14ac:dyDescent="0.35">
      <c r="A3" s="4" t="s">
        <v>8</v>
      </c>
      <c r="C3" s="4" t="s">
        <v>9</v>
      </c>
      <c r="E3" s="4" t="s">
        <v>10</v>
      </c>
      <c r="G3" s="4" t="s">
        <v>11</v>
      </c>
    </row>
    <row r="4" spans="1:7" ht="40.5" x14ac:dyDescent="0.35">
      <c r="A4" s="4" t="s">
        <v>12</v>
      </c>
      <c r="C4" s="4" t="s">
        <v>13</v>
      </c>
      <c r="E4" s="4" t="s">
        <v>14</v>
      </c>
      <c r="G4" s="4" t="s">
        <v>15</v>
      </c>
    </row>
    <row r="5" spans="1:7" x14ac:dyDescent="0.35">
      <c r="A5" s="4" t="s">
        <v>16</v>
      </c>
      <c r="C5" s="4" t="s">
        <v>17</v>
      </c>
      <c r="E5" s="4" t="s">
        <v>18</v>
      </c>
      <c r="G5" s="4" t="s">
        <v>19</v>
      </c>
    </row>
    <row r="6" spans="1:7" ht="40.5" x14ac:dyDescent="0.35">
      <c r="C6" s="4" t="s">
        <v>20</v>
      </c>
      <c r="E6" s="4" t="s">
        <v>21</v>
      </c>
      <c r="G6" s="4" t="s">
        <v>22</v>
      </c>
    </row>
    <row r="7" spans="1:7" ht="40.5" x14ac:dyDescent="0.35">
      <c r="C7" s="4" t="s">
        <v>23</v>
      </c>
      <c r="E7" s="4" t="s">
        <v>24</v>
      </c>
      <c r="G7" s="4" t="s">
        <v>25</v>
      </c>
    </row>
    <row r="8" spans="1:7" ht="40.5" x14ac:dyDescent="0.35">
      <c r="C8" s="4" t="s">
        <v>26</v>
      </c>
      <c r="E8" s="4" t="s">
        <v>27</v>
      </c>
      <c r="G8" s="4" t="s">
        <v>28</v>
      </c>
    </row>
    <row r="9" spans="1:7" x14ac:dyDescent="0.35">
      <c r="C9" s="4" t="s">
        <v>16</v>
      </c>
      <c r="E9" s="4" t="s">
        <v>16</v>
      </c>
      <c r="G9" s="4" t="s">
        <v>29</v>
      </c>
    </row>
    <row r="10" spans="1:7" x14ac:dyDescent="0.35">
      <c r="G10" s="4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00794-EB54-4895-8FF9-C92EEFBB61D6}">
  <sheetPr codeName="Sheet3">
    <tabColor rgb="FF00B0F0"/>
    <pageSetUpPr fitToPage="1"/>
  </sheetPr>
  <dimension ref="A1:Z120"/>
  <sheetViews>
    <sheetView tabSelected="1" topLeftCell="A94" zoomScaleNormal="100" zoomScaleSheetLayoutView="100" workbookViewId="0">
      <selection activeCell="N26" sqref="N26:P26"/>
    </sheetView>
  </sheetViews>
  <sheetFormatPr defaultColWidth="8.75" defaultRowHeight="21" x14ac:dyDescent="0.35"/>
  <cols>
    <col min="1" max="1" width="8.75" style="6"/>
    <col min="2" max="8" width="8.75" style="5"/>
    <col min="9" max="9" width="4.75" style="5" customWidth="1"/>
    <col min="10" max="12" width="8.75" style="5"/>
    <col min="13" max="14" width="4.75" style="5" customWidth="1"/>
    <col min="15" max="17" width="8.75" style="5"/>
    <col min="18" max="18" width="4.75" style="5" customWidth="1"/>
    <col min="19" max="16384" width="8.75" style="5"/>
  </cols>
  <sheetData>
    <row r="1" spans="1:26" ht="21" customHeight="1" x14ac:dyDescent="0.35">
      <c r="A1" s="184" t="s">
        <v>30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spans="1:26" ht="21" customHeight="1" x14ac:dyDescent="0.35">
      <c r="A2" s="184" t="s">
        <v>91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</row>
    <row r="3" spans="1:26" ht="21" customHeight="1" x14ac:dyDescent="0.35">
      <c r="A3" s="184" t="s">
        <v>31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</row>
    <row r="4" spans="1:26" ht="21" customHeight="1" x14ac:dyDescent="0.35">
      <c r="A4" s="184" t="s">
        <v>32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</row>
    <row r="5" spans="1:26" ht="10.15" customHeight="1" x14ac:dyDescent="0.35"/>
    <row r="6" spans="1:26" ht="21" customHeight="1" x14ac:dyDescent="0.35">
      <c r="A6" s="7" t="s">
        <v>33</v>
      </c>
    </row>
    <row r="7" spans="1:26" ht="21" customHeight="1" x14ac:dyDescent="0.35">
      <c r="A7" s="8" t="s">
        <v>34</v>
      </c>
      <c r="M7" s="185"/>
      <c r="N7" s="186"/>
      <c r="O7" s="186"/>
      <c r="P7" s="187"/>
      <c r="T7" s="9"/>
    </row>
    <row r="8" spans="1:26" ht="21" customHeight="1" x14ac:dyDescent="0.35">
      <c r="A8" s="8" t="s">
        <v>35</v>
      </c>
      <c r="G8" s="10"/>
      <c r="H8" s="188"/>
      <c r="I8" s="189"/>
      <c r="J8" s="190"/>
    </row>
    <row r="9" spans="1:26" ht="9" customHeight="1" x14ac:dyDescent="0.35"/>
    <row r="10" spans="1:26" s="7" customFormat="1" ht="30" customHeight="1" x14ac:dyDescent="0.35">
      <c r="A10" s="139" t="s">
        <v>36</v>
      </c>
      <c r="B10" s="139" t="s">
        <v>37</v>
      </c>
      <c r="C10" s="139"/>
      <c r="D10" s="139"/>
      <c r="E10" s="139"/>
      <c r="F10" s="139"/>
      <c r="G10" s="139"/>
      <c r="H10" s="139"/>
      <c r="I10" s="139"/>
      <c r="J10" s="139"/>
      <c r="K10" s="139" t="s">
        <v>38</v>
      </c>
      <c r="L10" s="139"/>
      <c r="M10" s="139"/>
      <c r="N10" s="139"/>
      <c r="O10" s="139"/>
      <c r="P10" s="139"/>
      <c r="Q10" s="139"/>
      <c r="R10" s="139"/>
      <c r="S10" s="139" t="s">
        <v>39</v>
      </c>
      <c r="T10" s="139"/>
      <c r="U10" s="139"/>
      <c r="V10" s="139"/>
      <c r="W10" s="139"/>
      <c r="X10" s="139"/>
      <c r="Y10" s="139"/>
      <c r="Z10" s="139"/>
    </row>
    <row r="11" spans="1:26" s="7" customFormat="1" ht="30" customHeight="1" x14ac:dyDescent="0.35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 t="s">
        <v>40</v>
      </c>
      <c r="L11" s="139"/>
      <c r="M11" s="139"/>
      <c r="N11" s="139" t="s">
        <v>41</v>
      </c>
      <c r="O11" s="139"/>
      <c r="P11" s="139"/>
      <c r="Q11" s="139" t="s">
        <v>42</v>
      </c>
      <c r="R11" s="139"/>
      <c r="S11" s="139" t="s">
        <v>40</v>
      </c>
      <c r="T11" s="139"/>
      <c r="U11" s="139"/>
      <c r="V11" s="139" t="s">
        <v>41</v>
      </c>
      <c r="W11" s="139"/>
      <c r="X11" s="139"/>
      <c r="Y11" s="139" t="s">
        <v>42</v>
      </c>
      <c r="Z11" s="139"/>
    </row>
    <row r="12" spans="1:26" ht="24" customHeight="1" x14ac:dyDescent="0.35">
      <c r="A12" s="134" t="s">
        <v>43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1:26" ht="24" customHeight="1" x14ac:dyDescent="0.35">
      <c r="A13" s="11">
        <v>1</v>
      </c>
      <c r="B13" s="159" t="s">
        <v>44</v>
      </c>
      <c r="C13" s="159" t="s">
        <v>44</v>
      </c>
      <c r="D13" s="159" t="s">
        <v>44</v>
      </c>
      <c r="E13" s="159" t="s">
        <v>44</v>
      </c>
      <c r="F13" s="159" t="s">
        <v>44</v>
      </c>
      <c r="G13" s="159" t="s">
        <v>44</v>
      </c>
      <c r="H13" s="159" t="s">
        <v>44</v>
      </c>
      <c r="I13" s="159" t="s">
        <v>44</v>
      </c>
      <c r="J13" s="159" t="s">
        <v>44</v>
      </c>
      <c r="K13" s="145">
        <v>18</v>
      </c>
      <c r="L13" s="145">
        <v>18</v>
      </c>
      <c r="M13" s="145">
        <v>18</v>
      </c>
      <c r="N13" s="146">
        <f>Q23</f>
        <v>0</v>
      </c>
      <c r="O13" s="146"/>
      <c r="P13" s="146"/>
      <c r="Q13" s="147">
        <f>V24/T24*100</f>
        <v>0</v>
      </c>
      <c r="R13" s="147"/>
      <c r="S13" s="160">
        <v>2000000</v>
      </c>
      <c r="T13" s="161">
        <v>2000000</v>
      </c>
      <c r="U13" s="162">
        <v>2000000</v>
      </c>
      <c r="V13" s="169"/>
      <c r="W13" s="170"/>
      <c r="X13" s="171"/>
      <c r="Y13" s="178">
        <f>V13/S13*100</f>
        <v>0</v>
      </c>
      <c r="Z13" s="179"/>
    </row>
    <row r="14" spans="1:26" ht="24" customHeight="1" x14ac:dyDescent="0.35">
      <c r="A14" s="11">
        <v>2</v>
      </c>
      <c r="B14" s="153" t="s">
        <v>45</v>
      </c>
      <c r="C14" s="154" t="s">
        <v>45</v>
      </c>
      <c r="D14" s="154" t="s">
        <v>45</v>
      </c>
      <c r="E14" s="154" t="s">
        <v>45</v>
      </c>
      <c r="F14" s="154" t="s">
        <v>45</v>
      </c>
      <c r="G14" s="154" t="s">
        <v>45</v>
      </c>
      <c r="H14" s="154" t="s">
        <v>45</v>
      </c>
      <c r="I14" s="154" t="s">
        <v>45</v>
      </c>
      <c r="J14" s="155" t="s">
        <v>45</v>
      </c>
      <c r="K14" s="156">
        <v>18</v>
      </c>
      <c r="L14" s="157">
        <v>18</v>
      </c>
      <c r="M14" s="158">
        <v>18</v>
      </c>
      <c r="N14" s="150">
        <f>Q31</f>
        <v>0</v>
      </c>
      <c r="O14" s="151"/>
      <c r="P14" s="152"/>
      <c r="Q14" s="147">
        <f>V31/T31*100</f>
        <v>0</v>
      </c>
      <c r="R14" s="147"/>
      <c r="S14" s="163"/>
      <c r="T14" s="164"/>
      <c r="U14" s="165"/>
      <c r="V14" s="172"/>
      <c r="W14" s="173"/>
      <c r="X14" s="174"/>
      <c r="Y14" s="180"/>
      <c r="Z14" s="181"/>
    </row>
    <row r="15" spans="1:26" ht="24" customHeight="1" x14ac:dyDescent="0.35">
      <c r="A15" s="11">
        <v>3</v>
      </c>
      <c r="B15" s="153" t="s">
        <v>46</v>
      </c>
      <c r="C15" s="154" t="s">
        <v>46</v>
      </c>
      <c r="D15" s="154" t="s">
        <v>46</v>
      </c>
      <c r="E15" s="154" t="s">
        <v>46</v>
      </c>
      <c r="F15" s="154" t="s">
        <v>46</v>
      </c>
      <c r="G15" s="154" t="s">
        <v>46</v>
      </c>
      <c r="H15" s="154" t="s">
        <v>46</v>
      </c>
      <c r="I15" s="154" t="s">
        <v>46</v>
      </c>
      <c r="J15" s="155" t="s">
        <v>46</v>
      </c>
      <c r="K15" s="156">
        <v>4</v>
      </c>
      <c r="L15" s="157">
        <v>44</v>
      </c>
      <c r="M15" s="158">
        <v>44</v>
      </c>
      <c r="N15" s="150">
        <f>Q35</f>
        <v>0</v>
      </c>
      <c r="O15" s="151"/>
      <c r="P15" s="152"/>
      <c r="Q15" s="147">
        <f>V35/T35*100</f>
        <v>0</v>
      </c>
      <c r="R15" s="147"/>
      <c r="S15" s="166"/>
      <c r="T15" s="167"/>
      <c r="U15" s="168"/>
      <c r="V15" s="175"/>
      <c r="W15" s="176"/>
      <c r="X15" s="177"/>
      <c r="Y15" s="182"/>
      <c r="Z15" s="183"/>
    </row>
    <row r="16" spans="1:26" ht="24" customHeight="1" x14ac:dyDescent="0.35">
      <c r="A16" s="11">
        <v>4</v>
      </c>
      <c r="B16" s="144" t="s">
        <v>47</v>
      </c>
      <c r="C16" s="144" t="s">
        <v>47</v>
      </c>
      <c r="D16" s="144" t="s">
        <v>47</v>
      </c>
      <c r="E16" s="144" t="s">
        <v>47</v>
      </c>
      <c r="F16" s="144" t="s">
        <v>47</v>
      </c>
      <c r="G16" s="144" t="s">
        <v>47</v>
      </c>
      <c r="H16" s="144" t="s">
        <v>47</v>
      </c>
      <c r="I16" s="144" t="s">
        <v>47</v>
      </c>
      <c r="J16" s="144" t="s">
        <v>47</v>
      </c>
      <c r="K16" s="145">
        <v>84</v>
      </c>
      <c r="L16" s="145">
        <v>84</v>
      </c>
      <c r="M16" s="145">
        <v>84</v>
      </c>
      <c r="N16" s="146">
        <f>Q25</f>
        <v>0</v>
      </c>
      <c r="O16" s="146"/>
      <c r="P16" s="146"/>
      <c r="Q16" s="147">
        <f>V25/T25*100</f>
        <v>0</v>
      </c>
      <c r="R16" s="147"/>
      <c r="S16" s="148">
        <v>4840000</v>
      </c>
      <c r="T16" s="148">
        <v>4840000</v>
      </c>
      <c r="U16" s="148">
        <v>4840000</v>
      </c>
      <c r="V16" s="149">
        <v>0</v>
      </c>
      <c r="W16" s="149"/>
      <c r="X16" s="149"/>
      <c r="Y16" s="141">
        <f t="shared" ref="Y16" si="0">V16/S16*100</f>
        <v>0</v>
      </c>
      <c r="Z16" s="141"/>
    </row>
    <row r="17" spans="1:26" s="7" customFormat="1" ht="24" customHeight="1" x14ac:dyDescent="0.35">
      <c r="A17" s="77" t="s">
        <v>48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9">
        <f>V37</f>
        <v>0</v>
      </c>
      <c r="R17" s="79"/>
      <c r="S17" s="142">
        <f>SUM(S13+S16)</f>
        <v>6840000</v>
      </c>
      <c r="T17" s="142"/>
      <c r="U17" s="142"/>
      <c r="V17" s="142">
        <f>SUM(V13:X16)</f>
        <v>0</v>
      </c>
      <c r="W17" s="142"/>
      <c r="X17" s="142"/>
      <c r="Y17" s="143">
        <f>V17/S17*100</f>
        <v>0</v>
      </c>
      <c r="Z17" s="143"/>
    </row>
    <row r="18" spans="1:26" ht="9.9499999999999993" customHeight="1" x14ac:dyDescent="0.3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24" customHeight="1" x14ac:dyDescent="0.35">
      <c r="A19" s="12" t="s">
        <v>49</v>
      </c>
      <c r="H19" s="13"/>
      <c r="I19" s="14"/>
      <c r="J19" s="14"/>
      <c r="K19" s="14"/>
      <c r="L19" s="14"/>
      <c r="M19" s="14"/>
    </row>
    <row r="20" spans="1:26" ht="9.9499999999999993" customHeight="1" x14ac:dyDescent="0.35">
      <c r="A20" s="5"/>
      <c r="H20" s="14"/>
      <c r="I20" s="14"/>
      <c r="J20" s="14"/>
      <c r="K20" s="14"/>
      <c r="L20" s="14"/>
      <c r="M20" s="14"/>
    </row>
    <row r="21" spans="1:26" ht="72" customHeight="1" x14ac:dyDescent="0.35">
      <c r="A21" s="15" t="s">
        <v>36</v>
      </c>
      <c r="B21" s="139" t="s">
        <v>50</v>
      </c>
      <c r="C21" s="139"/>
      <c r="D21" s="139"/>
      <c r="E21" s="139"/>
      <c r="F21" s="139"/>
      <c r="G21" s="139"/>
      <c r="H21" s="139" t="s">
        <v>51</v>
      </c>
      <c r="I21" s="139"/>
      <c r="J21" s="139"/>
      <c r="K21" s="139" t="s">
        <v>52</v>
      </c>
      <c r="L21" s="139"/>
      <c r="M21" s="139"/>
      <c r="N21" s="139" t="s">
        <v>53</v>
      </c>
      <c r="O21" s="139"/>
      <c r="P21" s="139"/>
      <c r="Q21" s="139" t="s">
        <v>54</v>
      </c>
      <c r="R21" s="139"/>
      <c r="S21" s="139"/>
      <c r="T21" s="139" t="s">
        <v>55</v>
      </c>
      <c r="U21" s="139"/>
      <c r="V21" s="140" t="s">
        <v>56</v>
      </c>
      <c r="W21" s="140"/>
      <c r="X21" s="139" t="s">
        <v>57</v>
      </c>
      <c r="Y21" s="139"/>
      <c r="Z21" s="139"/>
    </row>
    <row r="22" spans="1:26" ht="24" customHeight="1" x14ac:dyDescent="0.35">
      <c r="A22" s="134" t="s">
        <v>43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6" customFormat="1" ht="24" customHeight="1" x14ac:dyDescent="0.35">
      <c r="A23" s="96" t="s">
        <v>58</v>
      </c>
      <c r="B23" s="97"/>
      <c r="C23" s="97"/>
      <c r="D23" s="97"/>
      <c r="E23" s="97"/>
      <c r="F23" s="97"/>
      <c r="G23" s="98"/>
      <c r="H23" s="135">
        <v>18</v>
      </c>
      <c r="I23" s="135">
        <v>18</v>
      </c>
      <c r="J23" s="135">
        <v>18</v>
      </c>
      <c r="K23" s="112">
        <f>K24</f>
        <v>0</v>
      </c>
      <c r="L23" s="112"/>
      <c r="M23" s="112"/>
      <c r="N23" s="112">
        <f t="shared" ref="N23" si="1">N24</f>
        <v>0</v>
      </c>
      <c r="O23" s="112"/>
      <c r="P23" s="112"/>
      <c r="Q23" s="112">
        <f>Q24</f>
        <v>0</v>
      </c>
      <c r="R23" s="112"/>
      <c r="S23" s="112"/>
      <c r="T23" s="113">
        <v>5</v>
      </c>
      <c r="U23" s="113">
        <v>5</v>
      </c>
      <c r="V23" s="107">
        <f>SUM(V24)</f>
        <v>0</v>
      </c>
      <c r="W23" s="107"/>
      <c r="X23" s="49"/>
      <c r="Y23" s="49"/>
      <c r="Z23" s="49"/>
    </row>
    <row r="24" spans="1:26" s="18" customFormat="1" ht="48" customHeight="1" x14ac:dyDescent="0.35">
      <c r="A24" s="17">
        <v>1.1000000000000001</v>
      </c>
      <c r="B24" s="85" t="s">
        <v>59</v>
      </c>
      <c r="C24" s="136"/>
      <c r="D24" s="136"/>
      <c r="E24" s="136"/>
      <c r="F24" s="136"/>
      <c r="G24" s="137"/>
      <c r="H24" s="131">
        <v>18</v>
      </c>
      <c r="I24" s="132">
        <v>18</v>
      </c>
      <c r="J24" s="133">
        <v>18</v>
      </c>
      <c r="K24" s="118"/>
      <c r="L24" s="119"/>
      <c r="M24" s="120"/>
      <c r="N24" s="90"/>
      <c r="O24" s="91"/>
      <c r="P24" s="92"/>
      <c r="Q24" s="118"/>
      <c r="R24" s="119"/>
      <c r="S24" s="120"/>
      <c r="T24" s="93">
        <v>5</v>
      </c>
      <c r="U24" s="94">
        <v>5</v>
      </c>
      <c r="V24" s="95">
        <f>(T24*((K24*0)+(N24*50)+(Q24*100)))/(H24*100)</f>
        <v>0</v>
      </c>
      <c r="W24" s="95"/>
      <c r="X24" s="49"/>
      <c r="Y24" s="49"/>
      <c r="Z24" s="49"/>
    </row>
    <row r="25" spans="1:26" s="19" customFormat="1" ht="24" customHeight="1" x14ac:dyDescent="0.35">
      <c r="A25" s="121" t="s">
        <v>60</v>
      </c>
      <c r="B25" s="122"/>
      <c r="C25" s="122"/>
      <c r="D25" s="122"/>
      <c r="E25" s="122"/>
      <c r="F25" s="122"/>
      <c r="G25" s="123"/>
      <c r="H25" s="124">
        <v>84</v>
      </c>
      <c r="I25" s="124">
        <v>84</v>
      </c>
      <c r="J25" s="124">
        <v>84</v>
      </c>
      <c r="K25" s="125">
        <f>K30</f>
        <v>0</v>
      </c>
      <c r="L25" s="126"/>
      <c r="M25" s="127"/>
      <c r="N25" s="125">
        <f t="shared" ref="N25" si="2">N30</f>
        <v>0</v>
      </c>
      <c r="O25" s="126"/>
      <c r="P25" s="127"/>
      <c r="Q25" s="125">
        <f t="shared" ref="Q25" si="3">Q30</f>
        <v>0</v>
      </c>
      <c r="R25" s="126"/>
      <c r="S25" s="127"/>
      <c r="T25" s="128">
        <v>70</v>
      </c>
      <c r="U25" s="128">
        <v>70</v>
      </c>
      <c r="V25" s="107">
        <f>SUM(V26:W30)</f>
        <v>0</v>
      </c>
      <c r="W25" s="107"/>
      <c r="X25" s="49"/>
      <c r="Y25" s="49"/>
      <c r="Z25" s="49"/>
    </row>
    <row r="26" spans="1:26" s="18" customFormat="1" ht="48" customHeight="1" x14ac:dyDescent="0.35">
      <c r="A26" s="20">
        <v>2.1</v>
      </c>
      <c r="B26" s="129" t="s">
        <v>61</v>
      </c>
      <c r="C26" s="129"/>
      <c r="D26" s="129"/>
      <c r="E26" s="129"/>
      <c r="F26" s="129"/>
      <c r="G26" s="129"/>
      <c r="H26" s="110">
        <v>84</v>
      </c>
      <c r="I26" s="110">
        <v>84</v>
      </c>
      <c r="J26" s="110">
        <v>84</v>
      </c>
      <c r="K26" s="138"/>
      <c r="L26" s="138"/>
      <c r="M26" s="138"/>
      <c r="N26" s="138"/>
      <c r="O26" s="138"/>
      <c r="P26" s="138"/>
      <c r="Q26" s="138"/>
      <c r="R26" s="138"/>
      <c r="S26" s="138"/>
      <c r="T26" s="110">
        <v>10</v>
      </c>
      <c r="U26" s="110">
        <v>10</v>
      </c>
      <c r="V26" s="95">
        <f>(T26*((K26*0)+(N26*50)+(Q26*100)))/(H26*100)</f>
        <v>0</v>
      </c>
      <c r="W26" s="95"/>
      <c r="X26" s="49"/>
      <c r="Y26" s="49"/>
      <c r="Z26" s="49"/>
    </row>
    <row r="27" spans="1:26" s="18" customFormat="1" ht="48" customHeight="1" x14ac:dyDescent="0.35">
      <c r="A27" s="20">
        <v>2.2000000000000002</v>
      </c>
      <c r="B27" s="129" t="s">
        <v>62</v>
      </c>
      <c r="C27" s="129"/>
      <c r="D27" s="129"/>
      <c r="E27" s="129"/>
      <c r="F27" s="129"/>
      <c r="G27" s="129"/>
      <c r="H27" s="108">
        <v>84</v>
      </c>
      <c r="I27" s="108">
        <v>84</v>
      </c>
      <c r="J27" s="108">
        <v>84</v>
      </c>
      <c r="K27" s="109"/>
      <c r="L27" s="109"/>
      <c r="M27" s="109"/>
      <c r="N27" s="109"/>
      <c r="O27" s="109"/>
      <c r="P27" s="109"/>
      <c r="Q27" s="109"/>
      <c r="R27" s="109"/>
      <c r="S27" s="109"/>
      <c r="T27" s="110">
        <v>20</v>
      </c>
      <c r="U27" s="110">
        <v>20</v>
      </c>
      <c r="V27" s="95">
        <f t="shared" ref="V27:V30" si="4">(T27*((K27*0)+(N27*50)+(Q27*100)))/(H27*100)</f>
        <v>0</v>
      </c>
      <c r="W27" s="95"/>
      <c r="X27" s="49"/>
      <c r="Y27" s="49"/>
      <c r="Z27" s="49"/>
    </row>
    <row r="28" spans="1:26" s="18" customFormat="1" ht="48" customHeight="1" x14ac:dyDescent="0.35">
      <c r="A28" s="20">
        <v>2.2999999999999998</v>
      </c>
      <c r="B28" s="129" t="s">
        <v>63</v>
      </c>
      <c r="C28" s="129"/>
      <c r="D28" s="129"/>
      <c r="E28" s="129"/>
      <c r="F28" s="129"/>
      <c r="G28" s="129"/>
      <c r="H28" s="108">
        <v>84</v>
      </c>
      <c r="I28" s="108">
        <v>84</v>
      </c>
      <c r="J28" s="108">
        <v>84</v>
      </c>
      <c r="K28" s="130"/>
      <c r="L28" s="130"/>
      <c r="M28" s="130"/>
      <c r="N28" s="130"/>
      <c r="O28" s="130"/>
      <c r="P28" s="130"/>
      <c r="Q28" s="130"/>
      <c r="R28" s="130"/>
      <c r="S28" s="130"/>
      <c r="T28" s="110">
        <v>15</v>
      </c>
      <c r="U28" s="110">
        <v>15</v>
      </c>
      <c r="V28" s="95">
        <f t="shared" si="4"/>
        <v>0</v>
      </c>
      <c r="W28" s="95"/>
      <c r="X28" s="49"/>
      <c r="Y28" s="49"/>
      <c r="Z28" s="49"/>
    </row>
    <row r="29" spans="1:26" s="18" customFormat="1" ht="48" customHeight="1" x14ac:dyDescent="0.35">
      <c r="A29" s="20">
        <v>2.4</v>
      </c>
      <c r="B29" s="115" t="s">
        <v>64</v>
      </c>
      <c r="C29" s="116"/>
      <c r="D29" s="116"/>
      <c r="E29" s="116"/>
      <c r="F29" s="116"/>
      <c r="G29" s="117"/>
      <c r="H29" s="87">
        <v>84</v>
      </c>
      <c r="I29" s="88">
        <v>84</v>
      </c>
      <c r="J29" s="89">
        <v>84</v>
      </c>
      <c r="K29" s="118"/>
      <c r="L29" s="119"/>
      <c r="M29" s="120"/>
      <c r="N29" s="118"/>
      <c r="O29" s="119"/>
      <c r="P29" s="120"/>
      <c r="Q29" s="118"/>
      <c r="R29" s="119"/>
      <c r="S29" s="120"/>
      <c r="T29" s="93">
        <v>10</v>
      </c>
      <c r="U29" s="94">
        <v>10</v>
      </c>
      <c r="V29" s="95">
        <f t="shared" si="4"/>
        <v>0</v>
      </c>
      <c r="W29" s="95"/>
      <c r="X29" s="49"/>
      <c r="Y29" s="49"/>
      <c r="Z29" s="49"/>
    </row>
    <row r="30" spans="1:26" s="18" customFormat="1" ht="24" customHeight="1" x14ac:dyDescent="0.35">
      <c r="A30" s="20">
        <v>2.5</v>
      </c>
      <c r="B30" s="114" t="s">
        <v>65</v>
      </c>
      <c r="C30" s="114"/>
      <c r="D30" s="114"/>
      <c r="E30" s="114"/>
      <c r="F30" s="114"/>
      <c r="G30" s="114"/>
      <c r="H30" s="108">
        <v>84</v>
      </c>
      <c r="I30" s="108">
        <v>84</v>
      </c>
      <c r="J30" s="108">
        <v>84</v>
      </c>
      <c r="K30" s="109"/>
      <c r="L30" s="109"/>
      <c r="M30" s="109"/>
      <c r="N30" s="109"/>
      <c r="O30" s="109"/>
      <c r="P30" s="109"/>
      <c r="Q30" s="109"/>
      <c r="R30" s="109"/>
      <c r="S30" s="109"/>
      <c r="T30" s="110">
        <v>15</v>
      </c>
      <c r="U30" s="110">
        <v>15</v>
      </c>
      <c r="V30" s="95">
        <f t="shared" si="4"/>
        <v>0</v>
      </c>
      <c r="W30" s="95"/>
      <c r="X30" s="49"/>
      <c r="Y30" s="49"/>
      <c r="Z30" s="49"/>
    </row>
    <row r="31" spans="1:26" s="16" customFormat="1" ht="24" customHeight="1" x14ac:dyDescent="0.35">
      <c r="A31" s="96" t="s">
        <v>66</v>
      </c>
      <c r="B31" s="97"/>
      <c r="C31" s="97"/>
      <c r="D31" s="97"/>
      <c r="E31" s="97"/>
      <c r="F31" s="97"/>
      <c r="G31" s="98"/>
      <c r="H31" s="111">
        <v>18</v>
      </c>
      <c r="I31" s="111">
        <v>18</v>
      </c>
      <c r="J31" s="111">
        <v>18</v>
      </c>
      <c r="K31" s="112">
        <f>K34</f>
        <v>0</v>
      </c>
      <c r="L31" s="112"/>
      <c r="M31" s="112"/>
      <c r="N31" s="112">
        <f t="shared" ref="N31" si="5">N34</f>
        <v>0</v>
      </c>
      <c r="O31" s="112"/>
      <c r="P31" s="112"/>
      <c r="Q31" s="112">
        <f t="shared" ref="Q31" si="6">Q34</f>
        <v>0</v>
      </c>
      <c r="R31" s="112"/>
      <c r="S31" s="112"/>
      <c r="T31" s="113">
        <v>20</v>
      </c>
      <c r="U31" s="113">
        <v>20</v>
      </c>
      <c r="V31" s="107">
        <f>SUM(V32:W34)</f>
        <v>0</v>
      </c>
      <c r="W31" s="107"/>
      <c r="X31" s="49"/>
      <c r="Y31" s="49"/>
      <c r="Z31" s="49"/>
    </row>
    <row r="32" spans="1:26" s="16" customFormat="1" ht="24" customHeight="1" x14ac:dyDescent="0.35">
      <c r="A32" s="20">
        <v>3.1</v>
      </c>
      <c r="B32" s="84" t="s">
        <v>67</v>
      </c>
      <c r="C32" s="85"/>
      <c r="D32" s="85"/>
      <c r="E32" s="85"/>
      <c r="F32" s="85"/>
      <c r="G32" s="86"/>
      <c r="H32" s="108">
        <v>18</v>
      </c>
      <c r="I32" s="108">
        <v>18</v>
      </c>
      <c r="J32" s="108">
        <v>18</v>
      </c>
      <c r="K32" s="109"/>
      <c r="L32" s="109"/>
      <c r="M32" s="109"/>
      <c r="N32" s="109"/>
      <c r="O32" s="109"/>
      <c r="P32" s="109"/>
      <c r="Q32" s="109"/>
      <c r="R32" s="109"/>
      <c r="S32" s="109"/>
      <c r="T32" s="110">
        <v>10</v>
      </c>
      <c r="U32" s="110">
        <v>10</v>
      </c>
      <c r="V32" s="95">
        <f t="shared" ref="V32:V34" si="7">(T32*((K32*0)+(N32*50)+(Q32*100)))/(H32*100)</f>
        <v>0</v>
      </c>
      <c r="W32" s="95"/>
      <c r="X32" s="49"/>
      <c r="Y32" s="49"/>
      <c r="Z32" s="49"/>
    </row>
    <row r="33" spans="1:26" s="16" customFormat="1" ht="24" customHeight="1" x14ac:dyDescent="0.35">
      <c r="A33" s="20">
        <v>3.2</v>
      </c>
      <c r="B33" s="84" t="s">
        <v>68</v>
      </c>
      <c r="C33" s="85"/>
      <c r="D33" s="85"/>
      <c r="E33" s="85"/>
      <c r="F33" s="85"/>
      <c r="G33" s="86"/>
      <c r="H33" s="87">
        <v>18</v>
      </c>
      <c r="I33" s="88">
        <v>18</v>
      </c>
      <c r="J33" s="89">
        <v>18</v>
      </c>
      <c r="K33" s="90"/>
      <c r="L33" s="91"/>
      <c r="M33" s="92"/>
      <c r="N33" s="90"/>
      <c r="O33" s="91"/>
      <c r="P33" s="92"/>
      <c r="Q33" s="90"/>
      <c r="R33" s="91"/>
      <c r="S33" s="92"/>
      <c r="T33" s="93">
        <v>5</v>
      </c>
      <c r="U33" s="94">
        <v>5</v>
      </c>
      <c r="V33" s="95">
        <f t="shared" si="7"/>
        <v>0</v>
      </c>
      <c r="W33" s="95"/>
      <c r="X33" s="49"/>
      <c r="Y33" s="49"/>
      <c r="Z33" s="49"/>
    </row>
    <row r="34" spans="1:26" s="16" customFormat="1" ht="48" customHeight="1" x14ac:dyDescent="0.35">
      <c r="A34" s="20">
        <v>3.3</v>
      </c>
      <c r="B34" s="84" t="s">
        <v>69</v>
      </c>
      <c r="C34" s="85"/>
      <c r="D34" s="85"/>
      <c r="E34" s="85"/>
      <c r="F34" s="85"/>
      <c r="G34" s="86"/>
      <c r="H34" s="87">
        <v>12</v>
      </c>
      <c r="I34" s="88">
        <v>12</v>
      </c>
      <c r="J34" s="89">
        <v>12</v>
      </c>
      <c r="K34" s="90"/>
      <c r="L34" s="91"/>
      <c r="M34" s="92"/>
      <c r="N34" s="90"/>
      <c r="O34" s="91"/>
      <c r="P34" s="92"/>
      <c r="Q34" s="90"/>
      <c r="R34" s="91"/>
      <c r="S34" s="92"/>
      <c r="T34" s="93">
        <v>5</v>
      </c>
      <c r="U34" s="94">
        <v>5</v>
      </c>
      <c r="V34" s="95">
        <f t="shared" si="7"/>
        <v>0</v>
      </c>
      <c r="W34" s="95"/>
      <c r="X34" s="49"/>
      <c r="Y34" s="49"/>
      <c r="Z34" s="49"/>
    </row>
    <row r="35" spans="1:26" s="16" customFormat="1" ht="24" customHeight="1" x14ac:dyDescent="0.35">
      <c r="A35" s="96" t="s">
        <v>70</v>
      </c>
      <c r="B35" s="97"/>
      <c r="C35" s="97"/>
      <c r="D35" s="97"/>
      <c r="E35" s="97"/>
      <c r="F35" s="97"/>
      <c r="G35" s="98"/>
      <c r="H35" s="99">
        <v>4</v>
      </c>
      <c r="I35" s="100">
        <v>44</v>
      </c>
      <c r="J35" s="101">
        <v>44</v>
      </c>
      <c r="K35" s="102">
        <f>K36</f>
        <v>0</v>
      </c>
      <c r="L35" s="103"/>
      <c r="M35" s="104"/>
      <c r="N35" s="102">
        <f t="shared" ref="N35" si="8">N36</f>
        <v>0</v>
      </c>
      <c r="O35" s="103"/>
      <c r="P35" s="104"/>
      <c r="Q35" s="102">
        <f t="shared" ref="Q35" si="9">Q36</f>
        <v>0</v>
      </c>
      <c r="R35" s="103"/>
      <c r="S35" s="104"/>
      <c r="T35" s="105">
        <f>SUM(T36)</f>
        <v>5</v>
      </c>
      <c r="U35" s="106">
        <f>SUM(U36:V36)</f>
        <v>5</v>
      </c>
      <c r="V35" s="82">
        <f>SUM(V36)</f>
        <v>0</v>
      </c>
      <c r="W35" s="83"/>
      <c r="X35" s="49"/>
      <c r="Y35" s="49"/>
      <c r="Z35" s="49"/>
    </row>
    <row r="36" spans="1:26" s="16" customFormat="1" ht="24" customHeight="1" x14ac:dyDescent="0.35">
      <c r="A36" s="20">
        <v>4.0999999999999996</v>
      </c>
      <c r="B36" s="84" t="s">
        <v>71</v>
      </c>
      <c r="C36" s="85"/>
      <c r="D36" s="85"/>
      <c r="E36" s="85"/>
      <c r="F36" s="85"/>
      <c r="G36" s="86"/>
      <c r="H36" s="87">
        <v>4</v>
      </c>
      <c r="I36" s="88">
        <v>44</v>
      </c>
      <c r="J36" s="89">
        <v>44</v>
      </c>
      <c r="K36" s="90"/>
      <c r="L36" s="91"/>
      <c r="M36" s="92"/>
      <c r="N36" s="90"/>
      <c r="O36" s="91"/>
      <c r="P36" s="92"/>
      <c r="Q36" s="90"/>
      <c r="R36" s="91"/>
      <c r="S36" s="92"/>
      <c r="T36" s="93">
        <v>5</v>
      </c>
      <c r="U36" s="94">
        <v>5</v>
      </c>
      <c r="V36" s="95">
        <f t="shared" ref="V36" si="10">(T36*((K36*0)+(N36*50)+(Q36*100)))/(H36*100)</f>
        <v>0</v>
      </c>
      <c r="W36" s="95"/>
      <c r="X36" s="49"/>
      <c r="Y36" s="49"/>
      <c r="Z36" s="49"/>
    </row>
    <row r="37" spans="1:26" ht="24" customHeight="1" x14ac:dyDescent="0.35">
      <c r="A37" s="77" t="s">
        <v>72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8">
        <f>SUM(T23,T25,T31,T35)</f>
        <v>100</v>
      </c>
      <c r="U37" s="78"/>
      <c r="V37" s="79">
        <f>SUM(V23,V25,V31,V35)</f>
        <v>0</v>
      </c>
      <c r="W37" s="79"/>
      <c r="X37" s="80"/>
      <c r="Y37" s="80"/>
      <c r="Z37" s="80"/>
    </row>
    <row r="38" spans="1:26" ht="9.9499999999999993" customHeight="1" x14ac:dyDescent="0.3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ht="24" customHeight="1" x14ac:dyDescent="0.35">
      <c r="A39" s="21" t="s">
        <v>73</v>
      </c>
    </row>
    <row r="40" spans="1:26" ht="60" customHeight="1" x14ac:dyDescent="0.35">
      <c r="A40" s="22" t="s">
        <v>36</v>
      </c>
      <c r="B40" s="67" t="s">
        <v>74</v>
      </c>
      <c r="C40" s="68"/>
      <c r="D40" s="68"/>
      <c r="E40" s="68"/>
      <c r="F40" s="68"/>
      <c r="G40" s="68"/>
      <c r="H40" s="68"/>
      <c r="I40" s="68"/>
      <c r="J40" s="68"/>
      <c r="K40" s="68"/>
      <c r="L40" s="69"/>
      <c r="M40" s="67" t="s">
        <v>75</v>
      </c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9"/>
      <c r="Y40" s="70" t="s">
        <v>76</v>
      </c>
      <c r="Z40" s="71"/>
    </row>
    <row r="41" spans="1:26" ht="24" customHeight="1" x14ac:dyDescent="0.35">
      <c r="A41" s="72" t="s">
        <v>77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5"/>
    </row>
    <row r="42" spans="1:26" ht="72" customHeight="1" x14ac:dyDescent="0.35">
      <c r="A42" s="23" t="str">
        <f>IF(B42&lt;&gt;"","2.1.1","")</f>
        <v/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1"/>
      <c r="Y42" s="53"/>
      <c r="Z42" s="54"/>
    </row>
    <row r="43" spans="1:26" ht="72" customHeight="1" x14ac:dyDescent="0.35">
      <c r="A43" s="23" t="str">
        <f>IF(B43&lt;&gt;"","2.1.2","")</f>
        <v/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1"/>
      <c r="Y43" s="53"/>
      <c r="Z43" s="54"/>
    </row>
    <row r="44" spans="1:26" ht="72" customHeight="1" x14ac:dyDescent="0.35">
      <c r="A44" s="23" t="str">
        <f>IF(B44&lt;&gt;"","2.1.3","")</f>
        <v/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1"/>
      <c r="Y44" s="53"/>
      <c r="Z44" s="54"/>
    </row>
    <row r="45" spans="1:26" ht="72" customHeight="1" x14ac:dyDescent="0.35">
      <c r="A45" s="23" t="str">
        <f>IF(B45&lt;&gt;"","2.1.4","")</f>
        <v/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1"/>
      <c r="Y45" s="53"/>
      <c r="Z45" s="54"/>
    </row>
    <row r="46" spans="1:26" ht="24" customHeight="1" x14ac:dyDescent="0.35">
      <c r="A46" s="72" t="s">
        <v>78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5"/>
    </row>
    <row r="47" spans="1:26" ht="72" customHeight="1" x14ac:dyDescent="0.35">
      <c r="A47" s="23" t="str">
        <f>IF(B47&lt;&gt;"","2.2.1","")</f>
        <v/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1"/>
      <c r="Y47" s="53"/>
      <c r="Z47" s="54"/>
    </row>
    <row r="48" spans="1:26" ht="72" customHeight="1" x14ac:dyDescent="0.35">
      <c r="A48" s="23" t="str">
        <f>IF(B48&lt;&gt;"","2.2.2","")</f>
        <v/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1"/>
      <c r="Y48" s="53"/>
      <c r="Z48" s="54"/>
    </row>
    <row r="49" spans="1:26" ht="72" customHeight="1" x14ac:dyDescent="0.35">
      <c r="A49" s="23" t="str">
        <f>IF(B49&lt;&gt;"","2.2.3","")</f>
        <v/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1"/>
      <c r="Y49" s="53"/>
      <c r="Z49" s="54"/>
    </row>
    <row r="50" spans="1:26" ht="72" customHeight="1" x14ac:dyDescent="0.35">
      <c r="A50" s="23" t="str">
        <f>IF(B50&lt;&gt;"","2.2.4","")</f>
        <v/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1"/>
      <c r="Y50" s="53"/>
      <c r="Z50" s="54"/>
    </row>
    <row r="51" spans="1:26" ht="24" customHeight="1" x14ac:dyDescent="0.35">
      <c r="A51" s="72" t="s">
        <v>79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5"/>
    </row>
    <row r="52" spans="1:26" ht="72" customHeight="1" x14ac:dyDescent="0.35">
      <c r="A52" s="23" t="str">
        <f>IF(B52&lt;&gt;"","2.3.1","")</f>
        <v/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1"/>
      <c r="Y52" s="53"/>
      <c r="Z52" s="54"/>
    </row>
    <row r="53" spans="1:26" ht="72" customHeight="1" x14ac:dyDescent="0.35">
      <c r="A53" s="23" t="str">
        <f>IF(B53&lt;&gt;"","2.3.2","")</f>
        <v/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1"/>
      <c r="Y53" s="53"/>
      <c r="Z53" s="54"/>
    </row>
    <row r="54" spans="1:26" ht="72" customHeight="1" x14ac:dyDescent="0.35">
      <c r="A54" s="23" t="str">
        <f>IF(B54&lt;&gt;"","2.3.3","")</f>
        <v/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1"/>
      <c r="Y54" s="53"/>
      <c r="Z54" s="54"/>
    </row>
    <row r="55" spans="1:26" ht="72" customHeight="1" x14ac:dyDescent="0.35">
      <c r="A55" s="23" t="str">
        <f>IF(B55&lt;&gt;"","2.3.4","")</f>
        <v/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1"/>
      <c r="Y55" s="53"/>
      <c r="Z55" s="54"/>
    </row>
    <row r="56" spans="1:26" ht="15.75" customHeight="1" x14ac:dyDescent="0.35"/>
    <row r="57" spans="1:26" ht="24" customHeight="1" x14ac:dyDescent="0.35">
      <c r="A57" s="5" t="s">
        <v>80</v>
      </c>
    </row>
    <row r="58" spans="1:26" ht="9.9499999999999993" customHeight="1" x14ac:dyDescent="0.35"/>
    <row r="59" spans="1:26" ht="60" customHeight="1" x14ac:dyDescent="0.35">
      <c r="A59" s="22" t="s">
        <v>36</v>
      </c>
      <c r="B59" s="64" t="s">
        <v>3</v>
      </c>
      <c r="C59" s="65"/>
      <c r="D59" s="65"/>
      <c r="E59" s="65"/>
      <c r="F59" s="65"/>
      <c r="G59" s="66"/>
      <c r="H59" s="67" t="s">
        <v>75</v>
      </c>
      <c r="I59" s="68"/>
      <c r="J59" s="68"/>
      <c r="K59" s="68"/>
      <c r="L59" s="68"/>
      <c r="M59" s="68"/>
      <c r="N59" s="68"/>
      <c r="O59" s="68"/>
      <c r="P59" s="69"/>
      <c r="Q59" s="67" t="s">
        <v>81</v>
      </c>
      <c r="R59" s="68"/>
      <c r="S59" s="68"/>
      <c r="T59" s="68"/>
      <c r="U59" s="68"/>
      <c r="V59" s="68"/>
      <c r="W59" s="68"/>
      <c r="X59" s="69"/>
      <c r="Y59" s="70" t="s">
        <v>76</v>
      </c>
      <c r="Z59" s="71"/>
    </row>
    <row r="60" spans="1:26" ht="72" customHeight="1" x14ac:dyDescent="0.35">
      <c r="A60" s="23" t="str">
        <f>IF(B60&lt;&gt;"","3.1","")</f>
        <v/>
      </c>
      <c r="B60" s="49"/>
      <c r="C60" s="49"/>
      <c r="D60" s="49"/>
      <c r="E60" s="49"/>
      <c r="F60" s="49"/>
      <c r="G60" s="49"/>
      <c r="H60" s="50"/>
      <c r="I60" s="50"/>
      <c r="J60" s="50"/>
      <c r="K60" s="50"/>
      <c r="L60" s="50"/>
      <c r="M60" s="50"/>
      <c r="N60" s="50"/>
      <c r="O60" s="50"/>
      <c r="P60" s="51"/>
      <c r="Q60" s="52"/>
      <c r="R60" s="50"/>
      <c r="S60" s="50"/>
      <c r="T60" s="50"/>
      <c r="U60" s="50"/>
      <c r="V60" s="50"/>
      <c r="W60" s="50"/>
      <c r="X60" s="51"/>
      <c r="Y60" s="53"/>
      <c r="Z60" s="54"/>
    </row>
    <row r="61" spans="1:26" ht="72" customHeight="1" x14ac:dyDescent="0.35">
      <c r="A61" s="23" t="str">
        <f>IF(B61&lt;&gt;"","3.2","")</f>
        <v/>
      </c>
      <c r="B61" s="49"/>
      <c r="C61" s="49"/>
      <c r="D61" s="49"/>
      <c r="E61" s="49"/>
      <c r="F61" s="49"/>
      <c r="G61" s="49"/>
      <c r="H61" s="50"/>
      <c r="I61" s="50"/>
      <c r="J61" s="50"/>
      <c r="K61" s="50"/>
      <c r="L61" s="50"/>
      <c r="M61" s="50"/>
      <c r="N61" s="50"/>
      <c r="O61" s="50"/>
      <c r="P61" s="51"/>
      <c r="Q61" s="52"/>
      <c r="R61" s="50"/>
      <c r="S61" s="50"/>
      <c r="T61" s="50"/>
      <c r="U61" s="50"/>
      <c r="V61" s="50"/>
      <c r="W61" s="50"/>
      <c r="X61" s="51"/>
      <c r="Y61" s="53"/>
      <c r="Z61" s="54"/>
    </row>
    <row r="62" spans="1:26" ht="72" customHeight="1" x14ac:dyDescent="0.35">
      <c r="A62" s="23" t="str">
        <f>IF(B62&lt;&gt;"","3.3","")</f>
        <v/>
      </c>
      <c r="B62" s="49"/>
      <c r="C62" s="49"/>
      <c r="D62" s="49"/>
      <c r="E62" s="49"/>
      <c r="F62" s="49"/>
      <c r="G62" s="49"/>
      <c r="H62" s="50"/>
      <c r="I62" s="50"/>
      <c r="J62" s="50"/>
      <c r="K62" s="50"/>
      <c r="L62" s="50"/>
      <c r="M62" s="50"/>
      <c r="N62" s="50"/>
      <c r="O62" s="50"/>
      <c r="P62" s="51"/>
      <c r="Q62" s="52"/>
      <c r="R62" s="50"/>
      <c r="S62" s="50"/>
      <c r="T62" s="50"/>
      <c r="U62" s="50"/>
      <c r="V62" s="50"/>
      <c r="W62" s="50"/>
      <c r="X62" s="51"/>
      <c r="Y62" s="53"/>
      <c r="Z62" s="54"/>
    </row>
    <row r="63" spans="1:26" ht="72" customHeight="1" x14ac:dyDescent="0.35">
      <c r="A63" s="23" t="str">
        <f>IF(B63&lt;&gt;"","3.4","")</f>
        <v/>
      </c>
      <c r="B63" s="49"/>
      <c r="C63" s="49"/>
      <c r="D63" s="49"/>
      <c r="E63" s="49"/>
      <c r="F63" s="49"/>
      <c r="G63" s="49"/>
      <c r="H63" s="50"/>
      <c r="I63" s="50"/>
      <c r="J63" s="50"/>
      <c r="K63" s="50"/>
      <c r="L63" s="50"/>
      <c r="M63" s="50"/>
      <c r="N63" s="50"/>
      <c r="O63" s="50"/>
      <c r="P63" s="51"/>
      <c r="Q63" s="52"/>
      <c r="R63" s="50"/>
      <c r="S63" s="50"/>
      <c r="T63" s="50"/>
      <c r="U63" s="50"/>
      <c r="V63" s="50"/>
      <c r="W63" s="50"/>
      <c r="X63" s="51"/>
      <c r="Y63" s="53"/>
      <c r="Z63" s="54"/>
    </row>
    <row r="64" spans="1:26" s="24" customFormat="1" ht="9.9499999999999993" customHeight="1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5" ht="24.75" customHeight="1" x14ac:dyDescent="0.35">
      <c r="A65" s="5" t="s">
        <v>82</v>
      </c>
    </row>
    <row r="66" spans="1:25" ht="9.9499999999999993" customHeight="1" x14ac:dyDescent="0.35">
      <c r="A66" s="5"/>
    </row>
    <row r="67" spans="1:25" ht="48" customHeight="1" x14ac:dyDescent="0.35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</row>
    <row r="68" spans="1:25" ht="48" customHeight="1" x14ac:dyDescent="0.35"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</row>
    <row r="69" spans="1:25" ht="48" customHeight="1" x14ac:dyDescent="0.35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</row>
    <row r="70" spans="1:25" ht="48" customHeight="1" x14ac:dyDescent="0.35"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</row>
    <row r="71" spans="1:25" ht="48" customHeight="1" x14ac:dyDescent="0.35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</row>
    <row r="72" spans="1:25" ht="13.5" customHeight="1" x14ac:dyDescent="0.35">
      <c r="A72" s="5"/>
    </row>
    <row r="73" spans="1:25" ht="21" customHeight="1" x14ac:dyDescent="0.35">
      <c r="A73" s="5" t="s">
        <v>83</v>
      </c>
    </row>
    <row r="75" spans="1:25" ht="21" customHeight="1" x14ac:dyDescent="0.35">
      <c r="B75" s="40"/>
      <c r="C75" s="41"/>
      <c r="D75" s="41"/>
      <c r="E75" s="41"/>
      <c r="F75" s="41"/>
      <c r="G75" s="41"/>
      <c r="H75" s="42"/>
      <c r="J75" s="40"/>
      <c r="K75" s="41"/>
      <c r="L75" s="41"/>
      <c r="M75" s="41"/>
      <c r="N75" s="41"/>
      <c r="O75" s="41"/>
      <c r="P75" s="41"/>
      <c r="Q75" s="42"/>
      <c r="S75" s="40"/>
      <c r="T75" s="41"/>
      <c r="U75" s="41"/>
      <c r="V75" s="41"/>
      <c r="W75" s="41"/>
      <c r="X75" s="41"/>
      <c r="Y75" s="42"/>
    </row>
    <row r="76" spans="1:25" ht="10.15" customHeight="1" x14ac:dyDescent="0.35">
      <c r="B76" s="43"/>
      <c r="C76" s="44"/>
      <c r="D76" s="44"/>
      <c r="E76" s="44"/>
      <c r="F76" s="44"/>
      <c r="G76" s="44"/>
      <c r="H76" s="45"/>
      <c r="J76" s="43"/>
      <c r="K76" s="44"/>
      <c r="L76" s="44"/>
      <c r="M76" s="44"/>
      <c r="N76" s="44"/>
      <c r="O76" s="44"/>
      <c r="P76" s="44"/>
      <c r="Q76" s="45"/>
      <c r="S76" s="43"/>
      <c r="T76" s="44"/>
      <c r="U76" s="44"/>
      <c r="V76" s="44"/>
      <c r="W76" s="44"/>
      <c r="X76" s="44"/>
      <c r="Y76" s="45"/>
    </row>
    <row r="77" spans="1:25" ht="10.15" customHeight="1" x14ac:dyDescent="0.35">
      <c r="B77" s="43"/>
      <c r="C77" s="44"/>
      <c r="D77" s="44"/>
      <c r="E77" s="44"/>
      <c r="F77" s="44"/>
      <c r="G77" s="44"/>
      <c r="H77" s="45"/>
      <c r="J77" s="43"/>
      <c r="K77" s="44"/>
      <c r="L77" s="44"/>
      <c r="M77" s="44"/>
      <c r="N77" s="44"/>
      <c r="O77" s="44"/>
      <c r="P77" s="44"/>
      <c r="Q77" s="45"/>
      <c r="S77" s="43"/>
      <c r="T77" s="44"/>
      <c r="U77" s="44"/>
      <c r="V77" s="44"/>
      <c r="W77" s="44"/>
      <c r="X77" s="44"/>
      <c r="Y77" s="45"/>
    </row>
    <row r="78" spans="1:25" ht="21" customHeight="1" x14ac:dyDescent="0.35">
      <c r="B78" s="43"/>
      <c r="C78" s="44"/>
      <c r="D78" s="44"/>
      <c r="E78" s="44"/>
      <c r="F78" s="44"/>
      <c r="G78" s="44"/>
      <c r="H78" s="45"/>
      <c r="J78" s="43"/>
      <c r="K78" s="44"/>
      <c r="L78" s="44"/>
      <c r="M78" s="44"/>
      <c r="N78" s="44"/>
      <c r="O78" s="44"/>
      <c r="P78" s="44"/>
      <c r="Q78" s="45"/>
      <c r="S78" s="43"/>
      <c r="T78" s="44"/>
      <c r="U78" s="44"/>
      <c r="V78" s="44"/>
      <c r="W78" s="44"/>
      <c r="X78" s="44"/>
      <c r="Y78" s="45"/>
    </row>
    <row r="79" spans="1:25" ht="35.25" customHeight="1" x14ac:dyDescent="0.35">
      <c r="B79" s="43"/>
      <c r="C79" s="44"/>
      <c r="D79" s="44"/>
      <c r="E79" s="44"/>
      <c r="F79" s="44"/>
      <c r="G79" s="44"/>
      <c r="H79" s="45"/>
      <c r="J79" s="43"/>
      <c r="K79" s="44"/>
      <c r="L79" s="44"/>
      <c r="M79" s="44"/>
      <c r="N79" s="44"/>
      <c r="O79" s="44"/>
      <c r="P79" s="44"/>
      <c r="Q79" s="45"/>
      <c r="S79" s="43"/>
      <c r="T79" s="44"/>
      <c r="U79" s="44"/>
      <c r="V79" s="44"/>
      <c r="W79" s="44"/>
      <c r="X79" s="44"/>
      <c r="Y79" s="45"/>
    </row>
    <row r="80" spans="1:25" ht="21" customHeight="1" x14ac:dyDescent="0.35">
      <c r="B80" s="43"/>
      <c r="C80" s="44"/>
      <c r="D80" s="44"/>
      <c r="E80" s="44"/>
      <c r="F80" s="44"/>
      <c r="G80" s="44"/>
      <c r="H80" s="45"/>
      <c r="J80" s="43"/>
      <c r="K80" s="44"/>
      <c r="L80" s="44"/>
      <c r="M80" s="44"/>
      <c r="N80" s="44"/>
      <c r="O80" s="44"/>
      <c r="P80" s="44"/>
      <c r="Q80" s="45"/>
      <c r="S80" s="43"/>
      <c r="T80" s="44"/>
      <c r="U80" s="44"/>
      <c r="V80" s="44"/>
      <c r="W80" s="44"/>
      <c r="X80" s="44"/>
      <c r="Y80" s="45"/>
    </row>
    <row r="81" spans="1:25" ht="21" customHeight="1" x14ac:dyDescent="0.35">
      <c r="B81" s="43"/>
      <c r="C81" s="44"/>
      <c r="D81" s="44"/>
      <c r="E81" s="44"/>
      <c r="F81" s="44"/>
      <c r="G81" s="44"/>
      <c r="H81" s="45"/>
      <c r="J81" s="43"/>
      <c r="K81" s="44"/>
      <c r="L81" s="44"/>
      <c r="M81" s="44"/>
      <c r="N81" s="44"/>
      <c r="O81" s="44"/>
      <c r="P81" s="44"/>
      <c r="Q81" s="45"/>
      <c r="S81" s="43"/>
      <c r="T81" s="44"/>
      <c r="U81" s="44"/>
      <c r="V81" s="44"/>
      <c r="W81" s="44"/>
      <c r="X81" s="44"/>
      <c r="Y81" s="45"/>
    </row>
    <row r="82" spans="1:25" ht="21" customHeight="1" x14ac:dyDescent="0.35">
      <c r="B82" s="43"/>
      <c r="C82" s="44"/>
      <c r="D82" s="44"/>
      <c r="E82" s="44"/>
      <c r="F82" s="44"/>
      <c r="G82" s="44"/>
      <c r="H82" s="45"/>
      <c r="J82" s="43"/>
      <c r="K82" s="44"/>
      <c r="L82" s="44"/>
      <c r="M82" s="44"/>
      <c r="N82" s="44"/>
      <c r="O82" s="44"/>
      <c r="P82" s="44"/>
      <c r="Q82" s="45"/>
      <c r="S82" s="43"/>
      <c r="T82" s="44"/>
      <c r="U82" s="44"/>
      <c r="V82" s="44"/>
      <c r="W82" s="44"/>
      <c r="X82" s="44"/>
      <c r="Y82" s="45"/>
    </row>
    <row r="83" spans="1:25" ht="21" customHeight="1" x14ac:dyDescent="0.35">
      <c r="B83" s="43"/>
      <c r="C83" s="44"/>
      <c r="D83" s="44"/>
      <c r="E83" s="44"/>
      <c r="F83" s="44"/>
      <c r="G83" s="44"/>
      <c r="H83" s="45"/>
      <c r="J83" s="43"/>
      <c r="K83" s="44"/>
      <c r="L83" s="44"/>
      <c r="M83" s="44"/>
      <c r="N83" s="44"/>
      <c r="O83" s="44"/>
      <c r="P83" s="44"/>
      <c r="Q83" s="45"/>
      <c r="S83" s="43"/>
      <c r="T83" s="44"/>
      <c r="U83" s="44"/>
      <c r="V83" s="44"/>
      <c r="W83" s="44"/>
      <c r="X83" s="44"/>
      <c r="Y83" s="45"/>
    </row>
    <row r="84" spans="1:25" ht="21" customHeight="1" x14ac:dyDescent="0.35">
      <c r="B84" s="46"/>
      <c r="C84" s="47"/>
      <c r="D84" s="47"/>
      <c r="E84" s="47"/>
      <c r="F84" s="47"/>
      <c r="G84" s="47"/>
      <c r="H84" s="48"/>
      <c r="J84" s="46"/>
      <c r="K84" s="47"/>
      <c r="L84" s="47"/>
      <c r="M84" s="47"/>
      <c r="N84" s="47"/>
      <c r="O84" s="47"/>
      <c r="P84" s="47"/>
      <c r="Q84" s="48"/>
      <c r="S84" s="46"/>
      <c r="T84" s="47"/>
      <c r="U84" s="47"/>
      <c r="V84" s="47"/>
      <c r="W84" s="47"/>
      <c r="X84" s="47"/>
      <c r="Y84" s="48"/>
    </row>
    <row r="85" spans="1:25" s="9" customFormat="1" ht="48" customHeight="1" x14ac:dyDescent="0.35">
      <c r="A85" s="25"/>
      <c r="B85" s="32"/>
      <c r="C85" s="33"/>
      <c r="D85" s="33"/>
      <c r="E85" s="33"/>
      <c r="F85" s="33"/>
      <c r="G85" s="33"/>
      <c r="H85" s="34"/>
      <c r="J85" s="32"/>
      <c r="K85" s="33"/>
      <c r="L85" s="33"/>
      <c r="M85" s="33"/>
      <c r="N85" s="33"/>
      <c r="O85" s="33"/>
      <c r="P85" s="33"/>
      <c r="Q85" s="34"/>
      <c r="S85" s="32"/>
      <c r="T85" s="33"/>
      <c r="U85" s="33"/>
      <c r="V85" s="33"/>
      <c r="W85" s="33"/>
      <c r="X85" s="33"/>
      <c r="Y85" s="34"/>
    </row>
    <row r="86" spans="1:25" s="9" customFormat="1" ht="48" customHeight="1" x14ac:dyDescent="0.35">
      <c r="A86" s="25"/>
      <c r="B86" s="35"/>
      <c r="C86" s="36"/>
      <c r="D86" s="36"/>
      <c r="E86" s="36"/>
      <c r="F86" s="36"/>
      <c r="G86" s="36"/>
      <c r="H86" s="37"/>
      <c r="J86" s="35"/>
      <c r="K86" s="36"/>
      <c r="L86" s="36"/>
      <c r="M86" s="36"/>
      <c r="N86" s="36"/>
      <c r="O86" s="36"/>
      <c r="P86" s="36"/>
      <c r="Q86" s="37"/>
      <c r="S86" s="35"/>
      <c r="T86" s="36"/>
      <c r="U86" s="36"/>
      <c r="V86" s="36"/>
      <c r="W86" s="36"/>
      <c r="X86" s="36"/>
      <c r="Y86" s="37"/>
    </row>
    <row r="88" spans="1:25" ht="21" customHeight="1" x14ac:dyDescent="0.35">
      <c r="B88" s="40"/>
      <c r="C88" s="41"/>
      <c r="D88" s="41"/>
      <c r="E88" s="41"/>
      <c r="F88" s="41"/>
      <c r="G88" s="41"/>
      <c r="H88" s="42"/>
      <c r="J88" s="40"/>
      <c r="K88" s="41"/>
      <c r="L88" s="41"/>
      <c r="M88" s="41"/>
      <c r="N88" s="41"/>
      <c r="O88" s="41"/>
      <c r="P88" s="41"/>
      <c r="Q88" s="42"/>
      <c r="S88" s="40"/>
      <c r="T88" s="41"/>
      <c r="U88" s="41"/>
      <c r="V88" s="41"/>
      <c r="W88" s="41"/>
      <c r="X88" s="41"/>
      <c r="Y88" s="42"/>
    </row>
    <row r="89" spans="1:25" ht="21" customHeight="1" x14ac:dyDescent="0.35">
      <c r="B89" s="43"/>
      <c r="C89" s="44"/>
      <c r="D89" s="44"/>
      <c r="E89" s="44"/>
      <c r="F89" s="44"/>
      <c r="G89" s="44"/>
      <c r="H89" s="45"/>
      <c r="J89" s="43"/>
      <c r="K89" s="44"/>
      <c r="L89" s="44"/>
      <c r="M89" s="44"/>
      <c r="N89" s="44"/>
      <c r="O89" s="44"/>
      <c r="P89" s="44"/>
      <c r="Q89" s="45"/>
      <c r="S89" s="43"/>
      <c r="T89" s="44"/>
      <c r="U89" s="44"/>
      <c r="V89" s="44"/>
      <c r="W89" s="44"/>
      <c r="X89" s="44"/>
      <c r="Y89" s="45"/>
    </row>
    <row r="90" spans="1:25" ht="21" customHeight="1" x14ac:dyDescent="0.35">
      <c r="B90" s="43"/>
      <c r="C90" s="44"/>
      <c r="D90" s="44"/>
      <c r="E90" s="44"/>
      <c r="F90" s="44"/>
      <c r="G90" s="44"/>
      <c r="H90" s="45"/>
      <c r="J90" s="43"/>
      <c r="K90" s="44"/>
      <c r="L90" s="44"/>
      <c r="M90" s="44"/>
      <c r="N90" s="44"/>
      <c r="O90" s="44"/>
      <c r="P90" s="44"/>
      <c r="Q90" s="45"/>
      <c r="S90" s="43"/>
      <c r="T90" s="44"/>
      <c r="U90" s="44"/>
      <c r="V90" s="44"/>
      <c r="W90" s="44"/>
      <c r="X90" s="44"/>
      <c r="Y90" s="45"/>
    </row>
    <row r="91" spans="1:25" ht="21" customHeight="1" x14ac:dyDescent="0.35">
      <c r="B91" s="43"/>
      <c r="C91" s="44"/>
      <c r="D91" s="44"/>
      <c r="E91" s="44"/>
      <c r="F91" s="44"/>
      <c r="G91" s="44"/>
      <c r="H91" s="45"/>
      <c r="J91" s="43"/>
      <c r="K91" s="44"/>
      <c r="L91" s="44"/>
      <c r="M91" s="44"/>
      <c r="N91" s="44"/>
      <c r="O91" s="44"/>
      <c r="P91" s="44"/>
      <c r="Q91" s="45"/>
      <c r="S91" s="43"/>
      <c r="T91" s="44"/>
      <c r="U91" s="44"/>
      <c r="V91" s="44"/>
      <c r="W91" s="44"/>
      <c r="X91" s="44"/>
      <c r="Y91" s="45"/>
    </row>
    <row r="92" spans="1:25" ht="21" customHeight="1" x14ac:dyDescent="0.35">
      <c r="B92" s="43"/>
      <c r="C92" s="44"/>
      <c r="D92" s="44"/>
      <c r="E92" s="44"/>
      <c r="F92" s="44"/>
      <c r="G92" s="44"/>
      <c r="H92" s="45"/>
      <c r="J92" s="43"/>
      <c r="K92" s="44"/>
      <c r="L92" s="44"/>
      <c r="M92" s="44"/>
      <c r="N92" s="44"/>
      <c r="O92" s="44"/>
      <c r="P92" s="44"/>
      <c r="Q92" s="45"/>
      <c r="S92" s="43"/>
      <c r="T92" s="44"/>
      <c r="U92" s="44"/>
      <c r="V92" s="44"/>
      <c r="W92" s="44"/>
      <c r="X92" s="44"/>
      <c r="Y92" s="45"/>
    </row>
    <row r="93" spans="1:25" ht="21" customHeight="1" x14ac:dyDescent="0.35">
      <c r="B93" s="43"/>
      <c r="C93" s="44"/>
      <c r="D93" s="44"/>
      <c r="E93" s="44"/>
      <c r="F93" s="44"/>
      <c r="G93" s="44"/>
      <c r="H93" s="45"/>
      <c r="J93" s="43"/>
      <c r="K93" s="44"/>
      <c r="L93" s="44"/>
      <c r="M93" s="44"/>
      <c r="N93" s="44"/>
      <c r="O93" s="44"/>
      <c r="P93" s="44"/>
      <c r="Q93" s="45"/>
      <c r="S93" s="43"/>
      <c r="T93" s="44"/>
      <c r="U93" s="44"/>
      <c r="V93" s="44"/>
      <c r="W93" s="44"/>
      <c r="X93" s="44"/>
      <c r="Y93" s="45"/>
    </row>
    <row r="94" spans="1:25" ht="21" customHeight="1" x14ac:dyDescent="0.35">
      <c r="B94" s="43"/>
      <c r="C94" s="44"/>
      <c r="D94" s="44"/>
      <c r="E94" s="44"/>
      <c r="F94" s="44"/>
      <c r="G94" s="44"/>
      <c r="H94" s="45"/>
      <c r="J94" s="43"/>
      <c r="K94" s="44"/>
      <c r="L94" s="44"/>
      <c r="M94" s="44"/>
      <c r="N94" s="44"/>
      <c r="O94" s="44"/>
      <c r="P94" s="44"/>
      <c r="Q94" s="45"/>
      <c r="S94" s="43"/>
      <c r="T94" s="44"/>
      <c r="U94" s="44"/>
      <c r="V94" s="44"/>
      <c r="W94" s="44"/>
      <c r="X94" s="44"/>
      <c r="Y94" s="45"/>
    </row>
    <row r="95" spans="1:25" ht="21" customHeight="1" x14ac:dyDescent="0.35">
      <c r="B95" s="43"/>
      <c r="C95" s="44"/>
      <c r="D95" s="44"/>
      <c r="E95" s="44"/>
      <c r="F95" s="44"/>
      <c r="G95" s="44"/>
      <c r="H95" s="45"/>
      <c r="J95" s="43"/>
      <c r="K95" s="44"/>
      <c r="L95" s="44"/>
      <c r="M95" s="44"/>
      <c r="N95" s="44"/>
      <c r="O95" s="44"/>
      <c r="P95" s="44"/>
      <c r="Q95" s="45"/>
      <c r="S95" s="43"/>
      <c r="T95" s="44"/>
      <c r="U95" s="44"/>
      <c r="V95" s="44"/>
      <c r="W95" s="44"/>
      <c r="X95" s="44"/>
      <c r="Y95" s="45"/>
    </row>
    <row r="96" spans="1:25" ht="21" customHeight="1" x14ac:dyDescent="0.35">
      <c r="B96" s="43"/>
      <c r="C96" s="44"/>
      <c r="D96" s="44"/>
      <c r="E96" s="44"/>
      <c r="F96" s="44"/>
      <c r="G96" s="44"/>
      <c r="H96" s="45"/>
      <c r="J96" s="43"/>
      <c r="K96" s="44"/>
      <c r="L96" s="44"/>
      <c r="M96" s="44"/>
      <c r="N96" s="44"/>
      <c r="O96" s="44"/>
      <c r="P96" s="44"/>
      <c r="Q96" s="45"/>
      <c r="S96" s="43"/>
      <c r="T96" s="44"/>
      <c r="U96" s="44"/>
      <c r="V96" s="44"/>
      <c r="W96" s="44"/>
      <c r="X96" s="44"/>
      <c r="Y96" s="45"/>
    </row>
    <row r="97" spans="1:25" ht="21" customHeight="1" x14ac:dyDescent="0.35">
      <c r="B97" s="46"/>
      <c r="C97" s="47"/>
      <c r="D97" s="47"/>
      <c r="E97" s="47"/>
      <c r="F97" s="47"/>
      <c r="G97" s="47"/>
      <c r="H97" s="48"/>
      <c r="J97" s="46"/>
      <c r="K97" s="47"/>
      <c r="L97" s="47"/>
      <c r="M97" s="47"/>
      <c r="N97" s="47"/>
      <c r="O97" s="47"/>
      <c r="P97" s="47"/>
      <c r="Q97" s="48"/>
      <c r="S97" s="46"/>
      <c r="T97" s="47"/>
      <c r="U97" s="47"/>
      <c r="V97" s="47"/>
      <c r="W97" s="47"/>
      <c r="X97" s="47"/>
      <c r="Y97" s="48"/>
    </row>
    <row r="98" spans="1:25" s="9" customFormat="1" ht="48" customHeight="1" x14ac:dyDescent="0.35">
      <c r="A98" s="25"/>
      <c r="B98" s="32"/>
      <c r="C98" s="33"/>
      <c r="D98" s="33"/>
      <c r="E98" s="33"/>
      <c r="F98" s="33"/>
      <c r="G98" s="33"/>
      <c r="H98" s="34"/>
      <c r="J98" s="32"/>
      <c r="K98" s="33"/>
      <c r="L98" s="33"/>
      <c r="M98" s="33"/>
      <c r="N98" s="33"/>
      <c r="O98" s="33"/>
      <c r="P98" s="33"/>
      <c r="Q98" s="34"/>
      <c r="S98" s="32"/>
      <c r="T98" s="33"/>
      <c r="U98" s="33"/>
      <c r="V98" s="33"/>
      <c r="W98" s="33"/>
      <c r="X98" s="33"/>
      <c r="Y98" s="34"/>
    </row>
    <row r="99" spans="1:25" s="9" customFormat="1" ht="48" customHeight="1" x14ac:dyDescent="0.35">
      <c r="A99" s="25"/>
      <c r="B99" s="35"/>
      <c r="C99" s="36"/>
      <c r="D99" s="36"/>
      <c r="E99" s="36"/>
      <c r="F99" s="36"/>
      <c r="G99" s="36"/>
      <c r="H99" s="37"/>
      <c r="J99" s="35"/>
      <c r="K99" s="36"/>
      <c r="L99" s="36"/>
      <c r="M99" s="36"/>
      <c r="N99" s="36"/>
      <c r="O99" s="36"/>
      <c r="P99" s="36"/>
      <c r="Q99" s="37"/>
      <c r="S99" s="35"/>
      <c r="T99" s="36"/>
      <c r="U99" s="36"/>
      <c r="V99" s="36"/>
      <c r="W99" s="36"/>
      <c r="X99" s="36"/>
      <c r="Y99" s="37"/>
    </row>
    <row r="101" spans="1:25" ht="21" customHeight="1" x14ac:dyDescent="0.35">
      <c r="B101" s="40"/>
      <c r="C101" s="41"/>
      <c r="D101" s="41"/>
      <c r="E101" s="41"/>
      <c r="F101" s="41"/>
      <c r="G101" s="41"/>
      <c r="H101" s="42"/>
      <c r="J101" s="40"/>
      <c r="K101" s="41"/>
      <c r="L101" s="41"/>
      <c r="M101" s="41"/>
      <c r="N101" s="41"/>
      <c r="O101" s="41"/>
      <c r="P101" s="41"/>
      <c r="Q101" s="42"/>
      <c r="S101" s="40"/>
      <c r="T101" s="41"/>
      <c r="U101" s="41"/>
      <c r="V101" s="41"/>
      <c r="W101" s="41"/>
      <c r="X101" s="41"/>
      <c r="Y101" s="42"/>
    </row>
    <row r="102" spans="1:25" ht="21" customHeight="1" x14ac:dyDescent="0.35">
      <c r="B102" s="43"/>
      <c r="C102" s="44"/>
      <c r="D102" s="44"/>
      <c r="E102" s="44"/>
      <c r="F102" s="44"/>
      <c r="G102" s="44"/>
      <c r="H102" s="45"/>
      <c r="J102" s="43"/>
      <c r="K102" s="44"/>
      <c r="L102" s="44"/>
      <c r="M102" s="44"/>
      <c r="N102" s="44"/>
      <c r="O102" s="44"/>
      <c r="P102" s="44"/>
      <c r="Q102" s="45"/>
      <c r="S102" s="43"/>
      <c r="T102" s="44"/>
      <c r="U102" s="44"/>
      <c r="V102" s="44"/>
      <c r="W102" s="44"/>
      <c r="X102" s="44"/>
      <c r="Y102" s="45"/>
    </row>
    <row r="103" spans="1:25" ht="21" customHeight="1" x14ac:dyDescent="0.35">
      <c r="B103" s="43"/>
      <c r="C103" s="44"/>
      <c r="D103" s="44"/>
      <c r="E103" s="44"/>
      <c r="F103" s="44"/>
      <c r="G103" s="44"/>
      <c r="H103" s="45"/>
      <c r="J103" s="43"/>
      <c r="K103" s="44"/>
      <c r="L103" s="44"/>
      <c r="M103" s="44"/>
      <c r="N103" s="44"/>
      <c r="O103" s="44"/>
      <c r="P103" s="44"/>
      <c r="Q103" s="45"/>
      <c r="S103" s="43"/>
      <c r="T103" s="44"/>
      <c r="U103" s="44"/>
      <c r="V103" s="44"/>
      <c r="W103" s="44"/>
      <c r="X103" s="44"/>
      <c r="Y103" s="45"/>
    </row>
    <row r="104" spans="1:25" ht="21" customHeight="1" x14ac:dyDescent="0.35">
      <c r="B104" s="43"/>
      <c r="C104" s="44"/>
      <c r="D104" s="44"/>
      <c r="E104" s="44"/>
      <c r="F104" s="44"/>
      <c r="G104" s="44"/>
      <c r="H104" s="45"/>
      <c r="J104" s="43"/>
      <c r="K104" s="44"/>
      <c r="L104" s="44"/>
      <c r="M104" s="44"/>
      <c r="N104" s="44"/>
      <c r="O104" s="44"/>
      <c r="P104" s="44"/>
      <c r="Q104" s="45"/>
      <c r="S104" s="43"/>
      <c r="T104" s="44"/>
      <c r="U104" s="44"/>
      <c r="V104" s="44"/>
      <c r="W104" s="44"/>
      <c r="X104" s="44"/>
      <c r="Y104" s="45"/>
    </row>
    <row r="105" spans="1:25" ht="21" customHeight="1" x14ac:dyDescent="0.35">
      <c r="B105" s="43"/>
      <c r="C105" s="44"/>
      <c r="D105" s="44"/>
      <c r="E105" s="44"/>
      <c r="F105" s="44"/>
      <c r="G105" s="44"/>
      <c r="H105" s="45"/>
      <c r="J105" s="43"/>
      <c r="K105" s="44"/>
      <c r="L105" s="44"/>
      <c r="M105" s="44"/>
      <c r="N105" s="44"/>
      <c r="O105" s="44"/>
      <c r="P105" s="44"/>
      <c r="Q105" s="45"/>
      <c r="S105" s="43"/>
      <c r="T105" s="44"/>
      <c r="U105" s="44"/>
      <c r="V105" s="44"/>
      <c r="W105" s="44"/>
      <c r="X105" s="44"/>
      <c r="Y105" s="45"/>
    </row>
    <row r="106" spans="1:25" ht="21" customHeight="1" x14ac:dyDescent="0.35">
      <c r="B106" s="43"/>
      <c r="C106" s="44"/>
      <c r="D106" s="44"/>
      <c r="E106" s="44"/>
      <c r="F106" s="44"/>
      <c r="G106" s="44"/>
      <c r="H106" s="45"/>
      <c r="J106" s="43"/>
      <c r="K106" s="44"/>
      <c r="L106" s="44"/>
      <c r="M106" s="44"/>
      <c r="N106" s="44"/>
      <c r="O106" s="44"/>
      <c r="P106" s="44"/>
      <c r="Q106" s="45"/>
      <c r="S106" s="43"/>
      <c r="T106" s="44"/>
      <c r="U106" s="44"/>
      <c r="V106" s="44"/>
      <c r="W106" s="44"/>
      <c r="X106" s="44"/>
      <c r="Y106" s="45"/>
    </row>
    <row r="107" spans="1:25" ht="21" customHeight="1" x14ac:dyDescent="0.35">
      <c r="B107" s="43"/>
      <c r="C107" s="44"/>
      <c r="D107" s="44"/>
      <c r="E107" s="44"/>
      <c r="F107" s="44"/>
      <c r="G107" s="44"/>
      <c r="H107" s="45"/>
      <c r="J107" s="43"/>
      <c r="K107" s="44"/>
      <c r="L107" s="44"/>
      <c r="M107" s="44"/>
      <c r="N107" s="44"/>
      <c r="O107" s="44"/>
      <c r="P107" s="44"/>
      <c r="Q107" s="45"/>
      <c r="S107" s="43"/>
      <c r="T107" s="44"/>
      <c r="U107" s="44"/>
      <c r="V107" s="44"/>
      <c r="W107" s="44"/>
      <c r="X107" s="44"/>
      <c r="Y107" s="45"/>
    </row>
    <row r="108" spans="1:25" ht="21" customHeight="1" x14ac:dyDescent="0.35">
      <c r="B108" s="43"/>
      <c r="C108" s="44"/>
      <c r="D108" s="44"/>
      <c r="E108" s="44"/>
      <c r="F108" s="44"/>
      <c r="G108" s="44"/>
      <c r="H108" s="45"/>
      <c r="J108" s="43"/>
      <c r="K108" s="44"/>
      <c r="L108" s="44"/>
      <c r="M108" s="44"/>
      <c r="N108" s="44"/>
      <c r="O108" s="44"/>
      <c r="P108" s="44"/>
      <c r="Q108" s="45"/>
      <c r="S108" s="43"/>
      <c r="T108" s="44"/>
      <c r="U108" s="44"/>
      <c r="V108" s="44"/>
      <c r="W108" s="44"/>
      <c r="X108" s="44"/>
      <c r="Y108" s="45"/>
    </row>
    <row r="109" spans="1:25" ht="21" customHeight="1" x14ac:dyDescent="0.35">
      <c r="B109" s="43"/>
      <c r="C109" s="44"/>
      <c r="D109" s="44"/>
      <c r="E109" s="44"/>
      <c r="F109" s="44"/>
      <c r="G109" s="44"/>
      <c r="H109" s="45"/>
      <c r="J109" s="43"/>
      <c r="K109" s="44"/>
      <c r="L109" s="44"/>
      <c r="M109" s="44"/>
      <c r="N109" s="44"/>
      <c r="O109" s="44"/>
      <c r="P109" s="44"/>
      <c r="Q109" s="45"/>
      <c r="S109" s="43"/>
      <c r="T109" s="44"/>
      <c r="U109" s="44"/>
      <c r="V109" s="44"/>
      <c r="W109" s="44"/>
      <c r="X109" s="44"/>
      <c r="Y109" s="45"/>
    </row>
    <row r="110" spans="1:25" ht="21" customHeight="1" x14ac:dyDescent="0.35">
      <c r="B110" s="46"/>
      <c r="C110" s="47"/>
      <c r="D110" s="47"/>
      <c r="E110" s="47"/>
      <c r="F110" s="47"/>
      <c r="G110" s="47"/>
      <c r="H110" s="48"/>
      <c r="J110" s="46"/>
      <c r="K110" s="47"/>
      <c r="L110" s="47"/>
      <c r="M110" s="47"/>
      <c r="N110" s="47"/>
      <c r="O110" s="47"/>
      <c r="P110" s="47"/>
      <c r="Q110" s="48"/>
      <c r="S110" s="46"/>
      <c r="T110" s="47"/>
      <c r="U110" s="47"/>
      <c r="V110" s="47"/>
      <c r="W110" s="47"/>
      <c r="X110" s="47"/>
      <c r="Y110" s="48"/>
    </row>
    <row r="111" spans="1:25" s="9" customFormat="1" ht="48" customHeight="1" x14ac:dyDescent="0.35">
      <c r="A111" s="25"/>
      <c r="B111" s="32"/>
      <c r="C111" s="33"/>
      <c r="D111" s="33"/>
      <c r="E111" s="33"/>
      <c r="F111" s="33"/>
      <c r="G111" s="33"/>
      <c r="H111" s="34"/>
      <c r="J111" s="32"/>
      <c r="K111" s="33"/>
      <c r="L111" s="33"/>
      <c r="M111" s="33"/>
      <c r="N111" s="33"/>
      <c r="O111" s="33"/>
      <c r="P111" s="33"/>
      <c r="Q111" s="34"/>
      <c r="S111" s="32"/>
      <c r="T111" s="33"/>
      <c r="U111" s="33"/>
      <c r="V111" s="33"/>
      <c r="W111" s="33"/>
      <c r="X111" s="33"/>
      <c r="Y111" s="34"/>
    </row>
    <row r="112" spans="1:25" s="9" customFormat="1" ht="48" customHeight="1" x14ac:dyDescent="0.35">
      <c r="A112" s="25"/>
      <c r="B112" s="35"/>
      <c r="C112" s="36"/>
      <c r="D112" s="36"/>
      <c r="E112" s="36"/>
      <c r="F112" s="36"/>
      <c r="G112" s="36"/>
      <c r="H112" s="37"/>
      <c r="J112" s="35"/>
      <c r="K112" s="36"/>
      <c r="L112" s="36"/>
      <c r="M112" s="36"/>
      <c r="N112" s="36"/>
      <c r="O112" s="36"/>
      <c r="P112" s="36"/>
      <c r="Q112" s="37"/>
      <c r="S112" s="35"/>
      <c r="T112" s="36"/>
      <c r="U112" s="36"/>
      <c r="V112" s="36"/>
      <c r="W112" s="36"/>
      <c r="X112" s="36"/>
      <c r="Y112" s="37"/>
    </row>
    <row r="115" spans="5:24" ht="21" customHeight="1" x14ac:dyDescent="0.35">
      <c r="E115" s="26" t="s">
        <v>84</v>
      </c>
      <c r="F115" s="38"/>
      <c r="G115" s="38"/>
      <c r="H115" s="38"/>
      <c r="I115" s="38"/>
      <c r="J115" s="38"/>
      <c r="Q115" s="26" t="s">
        <v>85</v>
      </c>
      <c r="R115" s="38"/>
      <c r="S115" s="38"/>
      <c r="T115" s="38"/>
      <c r="U115" s="38"/>
      <c r="V115" s="38"/>
      <c r="W115" s="38"/>
    </row>
    <row r="116" spans="5:24" ht="21" customHeight="1" x14ac:dyDescent="0.35">
      <c r="E116" s="26" t="s">
        <v>86</v>
      </c>
      <c r="F116" s="27"/>
      <c r="G116" s="27"/>
      <c r="H116" s="27"/>
      <c r="I116" s="27"/>
      <c r="J116" s="27"/>
      <c r="K116" s="5" t="s">
        <v>87</v>
      </c>
      <c r="Q116" s="26" t="s">
        <v>86</v>
      </c>
      <c r="R116" s="39"/>
      <c r="S116" s="39"/>
      <c r="T116" s="39"/>
      <c r="U116" s="39"/>
      <c r="V116" s="39"/>
      <c r="W116" s="39"/>
      <c r="X116" s="5" t="s">
        <v>87</v>
      </c>
    </row>
    <row r="117" spans="5:24" ht="21" customHeight="1" x14ac:dyDescent="0.35">
      <c r="E117" s="26" t="s">
        <v>88</v>
      </c>
      <c r="F117" s="27"/>
      <c r="G117" s="27"/>
      <c r="H117" s="27"/>
      <c r="I117" s="27"/>
      <c r="J117" s="27"/>
      <c r="Q117" s="28"/>
      <c r="R117" s="28"/>
      <c r="S117" s="28"/>
      <c r="T117" s="28"/>
      <c r="U117" s="28"/>
      <c r="V117" s="28"/>
      <c r="W117" s="28"/>
      <c r="X117" s="28"/>
    </row>
    <row r="118" spans="5:24" ht="24" customHeight="1" x14ac:dyDescent="0.35">
      <c r="E118" s="26" t="s">
        <v>89</v>
      </c>
      <c r="F118" s="29"/>
      <c r="G118" s="29"/>
      <c r="H118" s="29"/>
      <c r="I118" s="29"/>
      <c r="J118" s="29"/>
      <c r="Q118" s="26" t="s">
        <v>89</v>
      </c>
      <c r="R118" s="30"/>
      <c r="S118" s="30"/>
      <c r="T118" s="30"/>
      <c r="U118" s="30"/>
      <c r="V118" s="30"/>
      <c r="W118" s="30"/>
    </row>
    <row r="119" spans="5:24" ht="24" customHeight="1" x14ac:dyDescent="0.35">
      <c r="E119" s="26" t="s">
        <v>90</v>
      </c>
      <c r="F119" s="31"/>
      <c r="G119" s="31"/>
      <c r="H119" s="31"/>
      <c r="I119" s="31"/>
      <c r="J119" s="31"/>
    </row>
    <row r="120" spans="5:24" ht="24" customHeight="1" x14ac:dyDescent="0.35"/>
  </sheetData>
  <sheetProtection algorithmName="SHA-512" hashValue="S2hmPbqzG7jfXBFPSJUlPl/1pWUts9YTxX/Bf7bi7vV/nYIhZB/eUAjAVYXWZeasicNXB81vZssgNG5n0at/Pg==" saltValue="K3eo5Dx3cxavlnM3NQED/Q==" spinCount="100000" sheet="1" formatCells="0"/>
  <protectedRanges>
    <protectedRange sqref="M7 H8 V13 V16 X23 K24:S24 K26:S30 K32:S34 K36:S36 B42:Z45 B47:Z50 B52:Z55 B60:Z63 B67 B75 B85 J75 J85 S75 S85 B88 B98 J88 J98 S88 S98 B101 B111 J101 J111 S101 S111 D114:K120 P114:X119" name="ช่วง1"/>
  </protectedRanges>
  <mergeCells count="248">
    <mergeCell ref="A1:Z1"/>
    <mergeCell ref="A2:Z2"/>
    <mergeCell ref="A3:Z3"/>
    <mergeCell ref="A4:Z4"/>
    <mergeCell ref="M7:P7"/>
    <mergeCell ref="H8:J8"/>
    <mergeCell ref="A10:A11"/>
    <mergeCell ref="B10:J11"/>
    <mergeCell ref="K10:R10"/>
    <mergeCell ref="S10:Z10"/>
    <mergeCell ref="K11:M11"/>
    <mergeCell ref="N11:P11"/>
    <mergeCell ref="Q11:R11"/>
    <mergeCell ref="S11:U11"/>
    <mergeCell ref="V11:X11"/>
    <mergeCell ref="Y11:Z11"/>
    <mergeCell ref="N14:P14"/>
    <mergeCell ref="Q14:R14"/>
    <mergeCell ref="B15:J15"/>
    <mergeCell ref="K15:M15"/>
    <mergeCell ref="N15:P15"/>
    <mergeCell ref="Q15:R15"/>
    <mergeCell ref="A12:Z12"/>
    <mergeCell ref="B13:J13"/>
    <mergeCell ref="K13:M13"/>
    <mergeCell ref="N13:P13"/>
    <mergeCell ref="Q13:R13"/>
    <mergeCell ref="S13:U15"/>
    <mergeCell ref="V13:X15"/>
    <mergeCell ref="Y13:Z15"/>
    <mergeCell ref="B14:J14"/>
    <mergeCell ref="K14:M14"/>
    <mergeCell ref="Y16:Z16"/>
    <mergeCell ref="A17:P17"/>
    <mergeCell ref="Q17:R17"/>
    <mergeCell ref="S17:U17"/>
    <mergeCell ref="V17:X17"/>
    <mergeCell ref="Y17:Z17"/>
    <mergeCell ref="B16:J16"/>
    <mergeCell ref="K16:M16"/>
    <mergeCell ref="N16:P16"/>
    <mergeCell ref="Q16:R16"/>
    <mergeCell ref="S16:U16"/>
    <mergeCell ref="V16:X16"/>
    <mergeCell ref="A18:Z18"/>
    <mergeCell ref="B21:G21"/>
    <mergeCell ref="H21:J21"/>
    <mergeCell ref="K21:M21"/>
    <mergeCell ref="N21:P21"/>
    <mergeCell ref="Q21:S21"/>
    <mergeCell ref="T21:U21"/>
    <mergeCell ref="V21:W21"/>
    <mergeCell ref="X21:Z21"/>
    <mergeCell ref="H24:J24"/>
    <mergeCell ref="K24:M24"/>
    <mergeCell ref="N24:P24"/>
    <mergeCell ref="Q24:S24"/>
    <mergeCell ref="T24:U24"/>
    <mergeCell ref="V24:W24"/>
    <mergeCell ref="A22:Z22"/>
    <mergeCell ref="A23:G23"/>
    <mergeCell ref="H23:J23"/>
    <mergeCell ref="K23:M23"/>
    <mergeCell ref="N23:P23"/>
    <mergeCell ref="Q23:S23"/>
    <mergeCell ref="T23:U23"/>
    <mergeCell ref="V23:W23"/>
    <mergeCell ref="X23:Z36"/>
    <mergeCell ref="B24:G24"/>
    <mergeCell ref="V25:W25"/>
    <mergeCell ref="B26:G26"/>
    <mergeCell ref="H26:J26"/>
    <mergeCell ref="K26:M26"/>
    <mergeCell ref="N26:P26"/>
    <mergeCell ref="Q26:S26"/>
    <mergeCell ref="T26:U26"/>
    <mergeCell ref="V26:W26"/>
    <mergeCell ref="A25:G25"/>
    <mergeCell ref="H25:J25"/>
    <mergeCell ref="K25:M25"/>
    <mergeCell ref="N25:P25"/>
    <mergeCell ref="Q25:S25"/>
    <mergeCell ref="T25:U25"/>
    <mergeCell ref="V27:W27"/>
    <mergeCell ref="B28:G28"/>
    <mergeCell ref="H28:J28"/>
    <mergeCell ref="K28:M28"/>
    <mergeCell ref="N28:P28"/>
    <mergeCell ref="Q28:S28"/>
    <mergeCell ref="T28:U28"/>
    <mergeCell ref="V28:W28"/>
    <mergeCell ref="B27:G27"/>
    <mergeCell ref="H27:J27"/>
    <mergeCell ref="K27:M27"/>
    <mergeCell ref="N27:P27"/>
    <mergeCell ref="Q27:S27"/>
    <mergeCell ref="T27:U27"/>
    <mergeCell ref="V29:W29"/>
    <mergeCell ref="B30:G30"/>
    <mergeCell ref="H30:J30"/>
    <mergeCell ref="K30:M30"/>
    <mergeCell ref="N30:P30"/>
    <mergeCell ref="Q30:S30"/>
    <mergeCell ref="T30:U30"/>
    <mergeCell ref="V30:W30"/>
    <mergeCell ref="B29:G29"/>
    <mergeCell ref="H29:J29"/>
    <mergeCell ref="K29:M29"/>
    <mergeCell ref="N29:P29"/>
    <mergeCell ref="Q29:S29"/>
    <mergeCell ref="T29:U29"/>
    <mergeCell ref="V31:W31"/>
    <mergeCell ref="B32:G32"/>
    <mergeCell ref="H32:J32"/>
    <mergeCell ref="K32:M32"/>
    <mergeCell ref="N32:P32"/>
    <mergeCell ref="Q32:S32"/>
    <mergeCell ref="T32:U32"/>
    <mergeCell ref="V32:W32"/>
    <mergeCell ref="A31:G31"/>
    <mergeCell ref="H31:J31"/>
    <mergeCell ref="K31:M31"/>
    <mergeCell ref="N31:P31"/>
    <mergeCell ref="Q31:S31"/>
    <mergeCell ref="T31:U31"/>
    <mergeCell ref="V33:W33"/>
    <mergeCell ref="B34:G34"/>
    <mergeCell ref="H34:J34"/>
    <mergeCell ref="K34:M34"/>
    <mergeCell ref="N34:P34"/>
    <mergeCell ref="Q34:S34"/>
    <mergeCell ref="T34:U34"/>
    <mergeCell ref="V34:W34"/>
    <mergeCell ref="B33:G33"/>
    <mergeCell ref="H33:J33"/>
    <mergeCell ref="K33:M33"/>
    <mergeCell ref="N33:P33"/>
    <mergeCell ref="Q33:S33"/>
    <mergeCell ref="T33:U33"/>
    <mergeCell ref="V35:W35"/>
    <mergeCell ref="B36:G36"/>
    <mergeCell ref="H36:J36"/>
    <mergeCell ref="K36:M36"/>
    <mergeCell ref="N36:P36"/>
    <mergeCell ref="Q36:S36"/>
    <mergeCell ref="T36:U36"/>
    <mergeCell ref="V36:W36"/>
    <mergeCell ref="A35:G35"/>
    <mergeCell ref="H35:J35"/>
    <mergeCell ref="K35:M35"/>
    <mergeCell ref="N35:P35"/>
    <mergeCell ref="Q35:S35"/>
    <mergeCell ref="T35:U35"/>
    <mergeCell ref="A41:Z41"/>
    <mergeCell ref="B42:L42"/>
    <mergeCell ref="M42:X42"/>
    <mergeCell ref="Y42:Z42"/>
    <mergeCell ref="B43:L43"/>
    <mergeCell ref="M43:X43"/>
    <mergeCell ref="Y43:Z43"/>
    <mergeCell ref="A37:S37"/>
    <mergeCell ref="T37:U37"/>
    <mergeCell ref="V37:W37"/>
    <mergeCell ref="X37:Z37"/>
    <mergeCell ref="A38:Z38"/>
    <mergeCell ref="B40:L40"/>
    <mergeCell ref="M40:X40"/>
    <mergeCell ref="Y40:Z40"/>
    <mergeCell ref="A46:Z46"/>
    <mergeCell ref="B47:L47"/>
    <mergeCell ref="M47:X47"/>
    <mergeCell ref="Y47:Z47"/>
    <mergeCell ref="B48:L48"/>
    <mergeCell ref="M48:X48"/>
    <mergeCell ref="Y48:Z48"/>
    <mergeCell ref="B44:L44"/>
    <mergeCell ref="M44:X44"/>
    <mergeCell ref="Y44:Z44"/>
    <mergeCell ref="B45:L45"/>
    <mergeCell ref="M45:X45"/>
    <mergeCell ref="Y45:Z45"/>
    <mergeCell ref="A51:Z51"/>
    <mergeCell ref="B52:L52"/>
    <mergeCell ref="M52:X52"/>
    <mergeCell ref="Y52:Z52"/>
    <mergeCell ref="B53:L53"/>
    <mergeCell ref="M53:X53"/>
    <mergeCell ref="Y53:Z53"/>
    <mergeCell ref="B49:L49"/>
    <mergeCell ref="M49:X49"/>
    <mergeCell ref="Y49:Z49"/>
    <mergeCell ref="B50:L50"/>
    <mergeCell ref="M50:X50"/>
    <mergeCell ref="Y50:Z50"/>
    <mergeCell ref="B59:G59"/>
    <mergeCell ref="H59:P59"/>
    <mergeCell ref="Q59:X59"/>
    <mergeCell ref="Y59:Z59"/>
    <mergeCell ref="B60:G60"/>
    <mergeCell ref="H60:P60"/>
    <mergeCell ref="Q60:X60"/>
    <mergeCell ref="Y60:Z60"/>
    <mergeCell ref="B54:L54"/>
    <mergeCell ref="M54:X54"/>
    <mergeCell ref="Y54:Z54"/>
    <mergeCell ref="B55:L55"/>
    <mergeCell ref="M55:X55"/>
    <mergeCell ref="Y55:Z55"/>
    <mergeCell ref="B63:G63"/>
    <mergeCell ref="H63:P63"/>
    <mergeCell ref="Q63:X63"/>
    <mergeCell ref="Y63:Z63"/>
    <mergeCell ref="B67:Y71"/>
    <mergeCell ref="B75:H84"/>
    <mergeCell ref="J75:Q84"/>
    <mergeCell ref="S75:Y84"/>
    <mergeCell ref="B61:G61"/>
    <mergeCell ref="H61:P61"/>
    <mergeCell ref="Q61:X61"/>
    <mergeCell ref="Y61:Z61"/>
    <mergeCell ref="B62:G62"/>
    <mergeCell ref="H62:P62"/>
    <mergeCell ref="Q62:X62"/>
    <mergeCell ref="Y62:Z62"/>
    <mergeCell ref="B98:H99"/>
    <mergeCell ref="J98:Q99"/>
    <mergeCell ref="S98:Y99"/>
    <mergeCell ref="B101:H110"/>
    <mergeCell ref="J101:Q110"/>
    <mergeCell ref="S101:Y110"/>
    <mergeCell ref="B85:H86"/>
    <mergeCell ref="J85:Q86"/>
    <mergeCell ref="S85:Y86"/>
    <mergeCell ref="B88:H97"/>
    <mergeCell ref="J88:Q97"/>
    <mergeCell ref="S88:Y97"/>
    <mergeCell ref="F117:J117"/>
    <mergeCell ref="Q117:X117"/>
    <mergeCell ref="F118:J118"/>
    <mergeCell ref="R118:W118"/>
    <mergeCell ref="F119:J119"/>
    <mergeCell ref="B111:H112"/>
    <mergeCell ref="J111:Q112"/>
    <mergeCell ref="S111:Y112"/>
    <mergeCell ref="F115:J115"/>
    <mergeCell ref="R115:W115"/>
    <mergeCell ref="F116:J116"/>
    <mergeCell ref="R116:W116"/>
  </mergeCells>
  <dataValidations count="3">
    <dataValidation type="whole" allowBlank="1" showInputMessage="1" showErrorMessage="1" error="กรุณากรอกข้อมูลเป็นตัวเลข_x000a_เรียงลำดับปัญหาที่ต้องแก้ไขอย่างเร่งด่วน 3 ลำดับ (ลำดับที่ 1 - 3)" sqref="Y47:Z50 Y52:Z55 Y42:Z45 Y60:Z63" xr:uid="{04FABD50-AC80-43AA-A2ED-B5111016DA33}">
      <formula1>1</formula1>
      <formula2>3</formula2>
    </dataValidation>
    <dataValidation type="decimal" allowBlank="1" showInputMessage="1" showErrorMessage="1" error="กรุณากรอกข้อมูลเป็นตัวเลข" sqref="V13 V16" xr:uid="{A1EC95B0-29F2-4C32-937D-AF2D1418516C}">
      <formula1>0</formula1>
      <formula2>S13</formula2>
    </dataValidation>
    <dataValidation type="whole" operator="greaterThanOrEqual" allowBlank="1" showInputMessage="1" showErrorMessage="1" error="กรุณากรอกข้อมูลเป็นตัวเลข" sqref="L32:M32 R23:S23 K27:K36 R32:S32 O32:P32 K23:K24 L23:P23 N24 Q23:Q24 N27:N36 Q27:Q36" xr:uid="{E76FDF98-9B10-4931-B4F0-4BA24CF7C0BA}">
      <formula1>0</formula1>
    </dataValidation>
  </dataValidations>
  <pageMargins left="0.23622047244094491" right="0.23622047244094491" top="0.74803149606299213" bottom="0.59055118110236227" header="0.31496062992125984" footer="0.31496062992125984"/>
  <pageSetup paperSize="9" scale="66" fitToHeight="0" orientation="landscape" r:id="rId1"/>
  <rowBreaks count="6" manualBreakCount="6">
    <brk id="18" max="25" man="1"/>
    <brk id="38" max="16383" man="1"/>
    <brk id="50" max="25" man="1"/>
    <brk id="56" max="25" man="1"/>
    <brk id="72" max="25" man="1"/>
    <brk id="99" max="25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E515051-A110-443E-9BB9-DFFE83AEDB9F}">
          <x14:formula1>
            <xm:f>LIST!$A$2:$A$5</xm:f>
          </x14:formula1>
          <xm:sqref>B40:B43</xm:sqref>
        </x14:dataValidation>
        <x14:dataValidation type="list" allowBlank="1" showInputMessage="1" showErrorMessage="1" xr:uid="{1EFB4382-A6F2-4708-B827-213D2A005F5F}">
          <x14:formula1>
            <xm:f>LIST!$C$2:$C$9</xm:f>
          </x14:formula1>
          <xm:sqref>B45:B48</xm:sqref>
        </x14:dataValidation>
        <x14:dataValidation type="list" allowBlank="1" showInputMessage="1" showErrorMessage="1" xr:uid="{0749FBFA-9FCB-4F3F-865C-9B1BC6965B3B}">
          <x14:formula1>
            <xm:f>LIST!$E$2:$E$9</xm:f>
          </x14:formula1>
          <xm:sqref>B50:B53</xm:sqref>
        </x14:dataValidation>
        <x14:dataValidation type="list" allowBlank="1" showInputMessage="1" showErrorMessage="1" xr:uid="{45435F38-7279-4986-94B8-6F4BC41BE3B2}">
          <x14:formula1>
            <xm:f>LIST!$G$2:$G$10</xm:f>
          </x14:formula1>
          <xm:sqref>B58:B61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สำนักจัดการป่าชุมชน</vt:lpstr>
      <vt:lpstr>สำนักจัดการป่าชุมชน!Print_Area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ส่วนติดตามและประเมินผล สำนักแผนงานและสารสนเทศ</dc:creator>
  <cp:lastModifiedBy>ส่วนติดตามและประเมินผล สำนักแผนงานและสารสนเทศ</cp:lastModifiedBy>
  <cp:lastPrinted>2026-01-14T08:48:52Z</cp:lastPrinted>
  <dcterms:created xsi:type="dcterms:W3CDTF">2025-11-27T02:44:49Z</dcterms:created>
  <dcterms:modified xsi:type="dcterms:W3CDTF">2026-06-23T03:11:31Z</dcterms:modified>
</cp:coreProperties>
</file>