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1. ฟอร์ม แบบติดตามฯ 68 (รอบระหว่างปี)-no VBA\7. สจป.ที่ 13 สข\"/>
    </mc:Choice>
  </mc:AlternateContent>
  <xr:revisionPtr revIDLastSave="0" documentId="13_ncr:1_{C9D5E50F-29C2-43E4-AAB4-CDB52141DEAE}" xr6:coauthVersionLast="47" xr6:coauthVersionMax="47" xr10:uidLastSave="{00000000-0000-0000-0000-000000000000}"/>
  <workbookProtection workbookAlgorithmName="SHA-512" workbookHashValue="VyEXwVcxn6oC0/gagKBq6EzR8gnynh7Ln1FDCvG5o3FeSItvCVJLrZ7VTUnyDy9hBvhCPwiSoMbvwzgAD8sQ+A==" workbookSaltValue="0d4IBL3TvpetAPZu/dkrdw==" workbookSpinCount="100000" lockStructure="1"/>
  <bookViews>
    <workbookView xWindow="-120" yWindow="-120" windowWidth="24240" windowHeight="13020" firstSheet="1" activeTab="1" xr2:uid="{05017D75-99C3-46A7-B0A9-C253CA7FE49B}"/>
  </bookViews>
  <sheets>
    <sheet name="LIST" sheetId="4" state="hidden" r:id="rId1"/>
    <sheet name="สจป.ที่ 13 (สข)" sheetId="5" r:id="rId2"/>
  </sheets>
  <definedNames>
    <definedName name="_xlnm.Print_Area" localSheetId="1">'สจป.ที่ 13 (สข)'!$A$1:$Z$121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5" l="1"/>
  <c r="Q31" i="5"/>
  <c r="K31" i="5"/>
  <c r="Q26" i="5"/>
  <c r="N26" i="5"/>
  <c r="K26" i="5"/>
  <c r="N35" i="5"/>
  <c r="K35" i="5"/>
  <c r="V27" i="5"/>
  <c r="Q20" i="5"/>
  <c r="N20" i="5"/>
  <c r="K20" i="5"/>
  <c r="Y13" i="5"/>
  <c r="N13" i="5"/>
  <c r="H21" i="5"/>
  <c r="V21" i="5" s="1"/>
  <c r="V14" i="5" l="1"/>
  <c r="T35" i="5"/>
  <c r="T31" i="5"/>
  <c r="T26" i="5"/>
  <c r="T20" i="5"/>
  <c r="H36" i="5"/>
  <c r="H29" i="5"/>
  <c r="V29" i="5" s="1"/>
  <c r="H30" i="5"/>
  <c r="V30" i="5" s="1"/>
  <c r="H28" i="5"/>
  <c r="V28" i="5" s="1"/>
  <c r="H22" i="5"/>
  <c r="V22" i="5" s="1"/>
  <c r="H23" i="5"/>
  <c r="V23" i="5" s="1"/>
  <c r="H24" i="5"/>
  <c r="V24" i="5" s="1"/>
  <c r="H25" i="5"/>
  <c r="V25" i="5" s="1"/>
  <c r="V20" i="5" l="1"/>
  <c r="T39" i="5"/>
  <c r="V26" i="5"/>
  <c r="H37" i="5"/>
  <c r="V37" i="5" s="1"/>
  <c r="V36" i="5"/>
  <c r="H38" i="5"/>
  <c r="V38" i="5" s="1"/>
  <c r="H26" i="5"/>
  <c r="H32" i="5"/>
  <c r="V32" i="5" s="1"/>
  <c r="H34" i="5"/>
  <c r="V34" i="5" s="1"/>
  <c r="H33" i="5"/>
  <c r="V33" i="5" s="1"/>
  <c r="A65" i="5"/>
  <c r="A64" i="5"/>
  <c r="A63" i="5"/>
  <c r="A62" i="5"/>
  <c r="A57" i="5"/>
  <c r="A56" i="5"/>
  <c r="A55" i="5"/>
  <c r="A54" i="5"/>
  <c r="A52" i="5"/>
  <c r="A51" i="5"/>
  <c r="A50" i="5"/>
  <c r="A49" i="5"/>
  <c r="A47" i="5"/>
  <c r="A46" i="5"/>
  <c r="A45" i="5"/>
  <c r="A44" i="5"/>
  <c r="Q35" i="5"/>
  <c r="S14" i="5"/>
  <c r="Y14" i="5" s="1"/>
  <c r="V35" i="5" l="1"/>
  <c r="V31" i="5"/>
  <c r="H31" i="5"/>
  <c r="V39" i="5" l="1"/>
  <c r="Q14" i="5" s="1"/>
  <c r="Q13" i="5" l="1"/>
</calcChain>
</file>

<file path=xl/sharedStrings.xml><?xml version="1.0" encoding="utf-8"?>
<sst xmlns="http://schemas.openxmlformats.org/spreadsheetml/2006/main" count="110" uniqueCount="95">
  <si>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</si>
  <si>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</si>
  <si>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</si>
  <si>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</si>
  <si>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</si>
  <si>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</si>
  <si>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</si>
  <si>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</si>
  <si>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</si>
  <si>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</si>
  <si>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</si>
  <si>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</si>
  <si>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</si>
  <si>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</si>
  <si>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</si>
  <si>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</si>
  <si>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t>1. แผน/ผลการดำเนินงาน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</si>
  <si>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</si>
  <si>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</si>
  <si>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</si>
  <si>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</si>
  <si>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</si>
  <si>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</si>
  <si>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</si>
  <si>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</si>
  <si>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</si>
  <si>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</si>
  <si>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</si>
  <si>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</si>
  <si>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</si>
  <si>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</si>
  <si>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</si>
  <si>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</si>
  <si>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</si>
  <si>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</si>
  <si>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</si>
  <si>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</si>
  <si>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</si>
  <si>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</si>
  <si>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</si>
  <si>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</si>
  <si>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</si>
  <si>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</si>
  <si>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</si>
  <si>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</si>
  <si>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</si>
  <si>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</si>
  <si>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</si>
  <si>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</si>
  <si>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</si>
  <si>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</si>
  <si>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</si>
  <si>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</si>
  <si>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</si>
  <si>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</si>
  <si>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</si>
  <si>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</si>
  <si>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</si>
  <si>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</si>
  <si>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</si>
  <si>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</si>
  <si>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</si>
  <si>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</si>
  <si>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</si>
  <si>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</si>
  <si>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</si>
  <si>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รวบรวมและวิเคราะห์ข้อมูลชุมชน (ครั้ง)</t>
  </si>
  <si>
    <t>จัดตั้งคณะกรรมการและระดับอำเภอ (ชุด)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</si>
  <si>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</si>
  <si>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รวมกลุ่มและติดตามผล (ครั้ง)</t>
  </si>
  <si>
    <t>ติดตามให้คำแนะนำและแก้ไขปัญหา (ครั้ง)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</si>
  <si>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</si>
  <si>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</si>
  <si>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</si>
  <si>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ประชาสัมพันธ์ รวบรวมข้อมูลและรับสมัครผู้ร่วมโครงการ (ครั้ง)</t>
  </si>
  <si>
    <t>ประชาสัมพันธ์โครงการสร้างป่าสร้างรายได้ (ครั้ง)</t>
  </si>
  <si>
    <t>รับสมัครผู้ร่วมโครงการสร้างป่าสร้างรายได้ (ครั้ง)</t>
  </si>
  <si>
    <t>จัดทำแบบรายงานผู้เข้าร่วมโครงการสร้างป่าสร้างรายได้ (ครั้ง)</t>
  </si>
  <si>
    <t>ประชุมผู้เข้าร่วมโครงการสร้างป่าสร้างรายได้ เพื่อชี้แจงทำความเข้าใจและให้ความรู้ (ครั้ง)</t>
  </si>
  <si>
    <t>ตั้งคณะกรรมการและคัดเลือกพันธุ์ไม้ (ชุด/ครั้ง)</t>
  </si>
  <si>
    <t>คณะทำงานระดับตำบล สำรวจวิเคราะห์พื้นที่เป็นรายครัวเรือนและกำหนดขอบเขตพื้นที่เป้าหมายรวมทั้งสำรวจพันธุ์ไม้รายบุคคล (ครั้ง)</t>
  </si>
  <si>
    <t>ประชุมคณะกรรมการระดับอำเภอ เพื่อพิจารณาความเหมาะสมพันธุ์ไม้และอื่นๆ (ครั้ง)</t>
  </si>
  <si>
    <t>จัดหาพันธุ์ไม้ (220 กล้า/ไร่) (กล้า)</t>
  </si>
  <si>
    <t>จัดทำแผนการปลูก (ไร่)</t>
  </si>
  <si>
    <t>ปลูก (ไร่)</t>
  </si>
  <si>
    <t>ศึกษาดูงานของสมาชิกสร้างป่าสร้างรายได้ (ครั้ง)</t>
  </si>
  <si>
    <t>ส่งเสริมการรวมเป็นกลุ่มสร้างป่าสร้างรายได้ (ครั้ง)</t>
  </si>
  <si>
    <t>กำหนดขอบเขตพื้นที่ จัดเตรียมพันธุ์ไม้และปลูก (กล้า/ไร่)</t>
  </si>
  <si>
    <t>กิจกรรมโครงการสร้างป่าสร้างรายได้ (ตามแผนการจัดการทรัพยากรที่ดินและป่าไม้ระดับพื้นที่)</t>
  </si>
  <si>
    <t>สำนักจัดการทรัพยากรป่าไม้ที่ 13 (สงขลา)</t>
  </si>
  <si>
    <t>งานสร้างป่าสร้างรายได้ (ตามแผนการจัดการทรัพยากรที่ดินและป่าไม้ระดับพื้นที่)</t>
  </si>
  <si>
    <t>สร้างป่าสร้างรายได้ (ตามแผนการจัดการทรัพยากรที่ดินและป่าไม้ระดับพื้นที่) (ไร่)</t>
  </si>
  <si>
    <t xml:space="preserve">งานสร้างป่าสร้างรายได้ (ตามแผนการจัดการทรัพยากรที่ดินและป่าไม้ระดับพื้นที่) 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</si>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</sst>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_ ;\-#,##0\ "/>
    <numFmt numFmtId="188" formatCode="[$-187041E]d\ mmmm\ yyyy;@"/>
    <numFmt numFmtId="189" formatCode="0##\ \-\ ####\ \-\ ####"/>
    <numFmt numFmtId="190" formatCode="#,##0.00_ ;\-#,##0.00\ 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name val="Tahoma"/>
      <family val="2"/>
      <charset val="222"/>
      <scheme val="minor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/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indent="3"/>
    </xf>
    <xf numFmtId="188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vertical="top" indent="1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/>
    </xf>
    <xf numFmtId="0" fontId="4" fillId="3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4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horizontal="left" vertical="top"/>
    </xf>
    <xf numFmtId="4" fontId="4" fillId="0" borderId="23" xfId="1" applyNumberFormat="1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>
      <alignment horizontal="left" vertical="center" wrapText="1"/>
    </xf>
    <xf numFmtId="187" fontId="4" fillId="0" borderId="23" xfId="1" applyNumberFormat="1" applyFont="1" applyFill="1" applyBorder="1" applyAlignment="1" applyProtection="1">
      <alignment horizontal="center" vertical="center"/>
      <protection hidden="1"/>
    </xf>
    <xf numFmtId="3" fontId="4" fillId="0" borderId="23" xfId="1" applyNumberFormat="1" applyFont="1" applyFill="1" applyBorder="1" applyAlignment="1" applyProtection="1">
      <alignment horizontal="center" vertical="center"/>
      <protection hidden="1"/>
    </xf>
    <xf numFmtId="3" fontId="4" fillId="0" borderId="24" xfId="0" applyNumberFormat="1" applyFont="1" applyBorder="1" applyAlignment="1" applyProtection="1">
      <alignment horizontal="center" vertical="center"/>
      <protection hidden="1"/>
    </xf>
    <xf numFmtId="3" fontId="4" fillId="0" borderId="25" xfId="0" applyNumberFormat="1" applyFont="1" applyBorder="1" applyAlignment="1" applyProtection="1">
      <alignment horizontal="center" vertical="center"/>
      <protection hidden="1"/>
    </xf>
    <xf numFmtId="187" fontId="14" fillId="0" borderId="23" xfId="1" quotePrefix="1" applyNumberFormat="1" applyFont="1" applyFill="1" applyBorder="1" applyAlignment="1" applyProtection="1">
      <alignment horizontal="center" vertical="center"/>
      <protection hidden="1"/>
    </xf>
    <xf numFmtId="187" fontId="14" fillId="0" borderId="23" xfId="1" applyNumberFormat="1" applyFont="1" applyFill="1" applyBorder="1" applyAlignment="1" applyProtection="1">
      <alignment horizontal="center" vertical="center"/>
      <protection hidden="1"/>
    </xf>
    <xf numFmtId="4" fontId="5" fillId="6" borderId="24" xfId="0" applyNumberFormat="1" applyFont="1" applyFill="1" applyBorder="1" applyAlignment="1" applyProtection="1">
      <alignment horizontal="center" vertical="center"/>
      <protection hidden="1"/>
    </xf>
    <xf numFmtId="4" fontId="5" fillId="6" borderId="25" xfId="0" applyNumberFormat="1" applyFont="1" applyFill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4" fillId="3" borderId="13" xfId="0" applyNumberFormat="1" applyFont="1" applyFill="1" applyBorder="1" applyAlignment="1" applyProtection="1">
      <alignment horizontal="center" vertical="top"/>
      <protection locked="0"/>
    </xf>
    <xf numFmtId="189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top"/>
      <protection locked="0"/>
    </xf>
    <xf numFmtId="0" fontId="8" fillId="3" borderId="4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top" wrapText="1" indent="1"/>
      <protection locked="0"/>
    </xf>
    <xf numFmtId="0" fontId="4" fillId="3" borderId="3" xfId="0" applyFont="1" applyFill="1" applyBorder="1" applyAlignment="1" applyProtection="1">
      <alignment horizontal="left" vertical="top" wrapText="1" indent="1"/>
      <protection locked="0"/>
    </xf>
    <xf numFmtId="0" fontId="4" fillId="3" borderId="4" xfId="0" applyFont="1" applyFill="1" applyBorder="1" applyAlignment="1" applyProtection="1">
      <alignment horizontal="left" vertical="top" wrapText="1" indent="1"/>
      <protection locked="0"/>
    </xf>
    <xf numFmtId="0" fontId="4" fillId="3" borderId="8" xfId="0" applyFont="1" applyFill="1" applyBorder="1" applyAlignment="1" applyProtection="1">
      <alignment horizontal="left" vertical="top" wrapText="1" indent="1"/>
      <protection locked="0"/>
    </xf>
    <xf numFmtId="0" fontId="4" fillId="3" borderId="0" xfId="0" applyFont="1" applyFill="1" applyAlignment="1" applyProtection="1">
      <alignment horizontal="left" vertical="top" wrapText="1" indent="1"/>
      <protection locked="0"/>
    </xf>
    <xf numFmtId="0" fontId="4" fillId="3" borderId="11" xfId="0" applyFont="1" applyFill="1" applyBorder="1" applyAlignment="1" applyProtection="1">
      <alignment horizontal="left" vertical="top" wrapText="1" indent="1"/>
      <protection locked="0"/>
    </xf>
    <xf numFmtId="0" fontId="4" fillId="3" borderId="20" xfId="0" applyFont="1" applyFill="1" applyBorder="1" applyAlignment="1" applyProtection="1">
      <alignment horizontal="left" vertical="top" wrapText="1" indent="1"/>
      <protection locked="0"/>
    </xf>
    <xf numFmtId="0" fontId="4" fillId="3" borderId="21" xfId="0" applyFont="1" applyFill="1" applyBorder="1" applyAlignment="1" applyProtection="1">
      <alignment horizontal="left" vertical="top" wrapText="1" indent="1"/>
      <protection locked="0"/>
    </xf>
    <xf numFmtId="0" fontId="4" fillId="3" borderId="22" xfId="0" applyFont="1" applyFill="1" applyBorder="1" applyAlignment="1" applyProtection="1">
      <alignment horizontal="left" vertical="top" wrapText="1" inden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5" fillId="5" borderId="23" xfId="0" applyFont="1" applyFill="1" applyBorder="1" applyAlignment="1" applyProtection="1">
      <alignment horizontal="right" vertical="top"/>
      <protection hidden="1"/>
    </xf>
    <xf numFmtId="3" fontId="5" fillId="5" borderId="23" xfId="1" applyNumberFormat="1" applyFont="1" applyFill="1" applyBorder="1" applyAlignment="1" applyProtection="1">
      <alignment horizontal="center" vertical="center"/>
      <protection hidden="1"/>
    </xf>
    <xf numFmtId="4" fontId="5" fillId="5" borderId="23" xfId="1" applyNumberFormat="1" applyFont="1" applyFill="1" applyBorder="1" applyAlignment="1" applyProtection="1">
      <alignment horizontal="center" vertical="center"/>
      <protection hidden="1"/>
    </xf>
    <xf numFmtId="43" fontId="5" fillId="5" borderId="23" xfId="1" applyFont="1" applyFill="1" applyBorder="1" applyAlignment="1">
      <alignment horizontal="center" vertical="top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23" xfId="0" applyFont="1" applyFill="1" applyBorder="1" applyAlignment="1" applyProtection="1">
      <alignment horizontal="left" vertical="top" wrapText="1"/>
      <protection locked="0"/>
    </xf>
    <xf numFmtId="0" fontId="11" fillId="6" borderId="23" xfId="0" applyFont="1" applyFill="1" applyBorder="1" applyAlignment="1">
      <alignment horizontal="left" vertical="center" wrapText="1"/>
    </xf>
    <xf numFmtId="187" fontId="5" fillId="6" borderId="23" xfId="1" applyNumberFormat="1" applyFont="1" applyFill="1" applyBorder="1" applyAlignment="1" applyProtection="1">
      <alignment horizontal="center" vertical="center"/>
      <protection hidden="1"/>
    </xf>
    <xf numFmtId="3" fontId="5" fillId="6" borderId="23" xfId="1" applyNumberFormat="1" applyFont="1" applyFill="1" applyBorder="1" applyAlignment="1" applyProtection="1">
      <alignment horizontal="center" vertical="center"/>
      <protection hidden="1"/>
    </xf>
    <xf numFmtId="3" fontId="5" fillId="6" borderId="24" xfId="0" applyNumberFormat="1" applyFont="1" applyFill="1" applyBorder="1" applyAlignment="1" applyProtection="1">
      <alignment horizontal="center" vertical="center"/>
      <protection hidden="1"/>
    </xf>
    <xf numFmtId="3" fontId="5" fillId="6" borderId="25" xfId="0" applyNumberFormat="1" applyFont="1" applyFill="1" applyBorder="1" applyAlignment="1" applyProtection="1">
      <alignment horizontal="center" vertical="center"/>
      <protection hidden="1"/>
    </xf>
    <xf numFmtId="187" fontId="5" fillId="6" borderId="23" xfId="1" quotePrefix="1" applyNumberFormat="1" applyFont="1" applyFill="1" applyBorder="1" applyAlignment="1" applyProtection="1">
      <alignment horizontal="center" vertical="center"/>
      <protection hidden="1"/>
    </xf>
    <xf numFmtId="3" fontId="4" fillId="0" borderId="23" xfId="1" applyNumberFormat="1" applyFont="1" applyFill="1" applyBorder="1" applyAlignment="1" applyProtection="1">
      <alignment horizontal="center" vertical="top"/>
      <protection hidden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5" fillId="5" borderId="9" xfId="0" applyFont="1" applyFill="1" applyBorder="1" applyAlignment="1" applyProtection="1">
      <alignment horizontal="right" vertical="top"/>
      <protection hidden="1"/>
    </xf>
    <xf numFmtId="0" fontId="5" fillId="5" borderId="12" xfId="0" applyFont="1" applyFill="1" applyBorder="1" applyAlignment="1" applyProtection="1">
      <alignment horizontal="right" vertical="top"/>
      <protection hidden="1"/>
    </xf>
    <xf numFmtId="0" fontId="5" fillId="5" borderId="10" xfId="0" applyFont="1" applyFill="1" applyBorder="1" applyAlignment="1" applyProtection="1">
      <alignment horizontal="right" vertical="top"/>
      <protection hidden="1"/>
    </xf>
    <xf numFmtId="2" fontId="5" fillId="5" borderId="15" xfId="1" applyNumberFormat="1" applyFont="1" applyFill="1" applyBorder="1" applyAlignment="1" applyProtection="1">
      <alignment horizontal="center" vertical="top"/>
      <protection hidden="1"/>
    </xf>
    <xf numFmtId="4" fontId="5" fillId="5" borderId="15" xfId="1" applyNumberFormat="1" applyFont="1" applyFill="1" applyBorder="1" applyAlignment="1" applyProtection="1">
      <alignment horizontal="right" vertical="top"/>
      <protection hidden="1"/>
    </xf>
    <xf numFmtId="4" fontId="5" fillId="5" borderId="1" xfId="1" applyNumberFormat="1" applyFont="1" applyFill="1" applyBorder="1" applyAlignment="1" applyProtection="1">
      <alignment horizontal="right" vertical="top"/>
      <protection hidden="1"/>
    </xf>
    <xf numFmtId="2" fontId="5" fillId="5" borderId="1" xfId="1" applyNumberFormat="1" applyFont="1" applyFill="1" applyBorder="1" applyAlignment="1" applyProtection="1">
      <alignment horizontal="center" vertical="top"/>
      <protection hidden="1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5" fillId="5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top" wrapText="1"/>
      <protection hidden="1"/>
    </xf>
    <xf numFmtId="187" fontId="4" fillId="6" borderId="1" xfId="1" applyNumberFormat="1" applyFont="1" applyFill="1" applyBorder="1" applyAlignment="1" applyProtection="1">
      <alignment horizontal="center" vertical="top"/>
      <protection hidden="1"/>
    </xf>
    <xf numFmtId="190" fontId="4" fillId="6" borderId="1" xfId="1" applyNumberFormat="1" applyFont="1" applyFill="1" applyBorder="1" applyAlignment="1" applyProtection="1">
      <alignment horizontal="center" vertical="top"/>
      <protection hidden="1"/>
    </xf>
    <xf numFmtId="190" fontId="4" fillId="6" borderId="9" xfId="1" applyNumberFormat="1" applyFont="1" applyFill="1" applyBorder="1" applyAlignment="1" applyProtection="1">
      <alignment horizontal="center" vertical="top"/>
      <protection hidden="1"/>
    </xf>
    <xf numFmtId="2" fontId="4" fillId="6" borderId="16" xfId="1" applyNumberFormat="1" applyFont="1" applyFill="1" applyBorder="1" applyAlignment="1" applyProtection="1">
      <alignment horizontal="center" vertical="top"/>
      <protection hidden="1"/>
    </xf>
    <xf numFmtId="2" fontId="4" fillId="6" borderId="17" xfId="1" applyNumberFormat="1" applyFont="1" applyFill="1" applyBorder="1" applyAlignment="1" applyProtection="1">
      <alignment horizontal="center" vertical="top"/>
      <protection hidden="1"/>
    </xf>
    <xf numFmtId="4" fontId="4" fillId="6" borderId="19" xfId="1" applyNumberFormat="1" applyFont="1" applyFill="1" applyBorder="1" applyAlignment="1" applyProtection="1">
      <alignment horizontal="right" vertical="center"/>
      <protection hidden="1"/>
    </xf>
    <xf numFmtId="4" fontId="4" fillId="6" borderId="18" xfId="1" applyNumberFormat="1" applyFont="1" applyFill="1" applyBorder="1" applyAlignment="1" applyProtection="1">
      <alignment horizontal="right" vertical="center"/>
      <protection hidden="1"/>
    </xf>
    <xf numFmtId="4" fontId="4" fillId="6" borderId="17" xfId="1" applyNumberFormat="1" applyFont="1" applyFill="1" applyBorder="1" applyAlignment="1" applyProtection="1">
      <alignment horizontal="right" vertical="center"/>
      <protection hidden="1"/>
    </xf>
    <xf numFmtId="4" fontId="4" fillId="3" borderId="19" xfId="1" applyNumberFormat="1" applyFont="1" applyFill="1" applyBorder="1" applyAlignment="1" applyProtection="1">
      <alignment horizontal="right" vertical="center"/>
      <protection hidden="1"/>
    </xf>
    <xf numFmtId="4" fontId="4" fillId="3" borderId="18" xfId="1" applyNumberFormat="1" applyFont="1" applyFill="1" applyBorder="1" applyAlignment="1" applyProtection="1">
      <alignment horizontal="right" vertical="center"/>
      <protection hidden="1"/>
    </xf>
    <xf numFmtId="4" fontId="4" fillId="3" borderId="17" xfId="1" applyNumberFormat="1" applyFont="1" applyFill="1" applyBorder="1" applyAlignment="1" applyProtection="1">
      <alignment horizontal="right" vertical="center"/>
      <protection hidden="1"/>
    </xf>
    <xf numFmtId="2" fontId="4" fillId="3" borderId="9" xfId="1" applyNumberFormat="1" applyFont="1" applyFill="1" applyBorder="1" applyAlignment="1" applyProtection="1">
      <alignment horizontal="center" vertical="center"/>
      <protection hidden="1"/>
    </xf>
    <xf numFmtId="2" fontId="4" fillId="3" borderId="10" xfId="1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>
      <alignment horizontal="center" vertical="center"/>
    </xf>
    <xf numFmtId="188" fontId="4" fillId="3" borderId="9" xfId="0" applyNumberFormat="1" applyFont="1" applyFill="1" applyBorder="1" applyAlignment="1" applyProtection="1">
      <alignment horizontal="center" vertical="top"/>
      <protection locked="0"/>
    </xf>
    <xf numFmtId="188" fontId="4" fillId="3" borderId="12" xfId="0" applyNumberFormat="1" applyFont="1" applyFill="1" applyBorder="1" applyAlignment="1" applyProtection="1">
      <alignment horizontal="center" vertical="top"/>
      <protection locked="0"/>
    </xf>
    <xf numFmtId="188" fontId="4" fillId="3" borderId="10" xfId="0" applyNumberFormat="1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0"/>
  <sheetViews>
    <sheetView topLeftCell="A28" workbookViewId="0">
      <selection activeCell="B4" sqref="B4"/>
    </sheetView>
  </sheetViews>
  <sheetFormatPr defaultColWidth="8.875" defaultRowHeight="20.25" x14ac:dyDescent="0.2"/>
  <cols>
    <col min="1" max="1" width="33.25" style="20" customWidth="1"/>
    <col min="2" max="2" width="3.375" style="19" customWidth="1"/>
    <col min="3" max="3" width="76.25" style="20" customWidth="1"/>
    <col min="4" max="4" width="4.25" style="19" customWidth="1"/>
    <col min="5" max="5" width="65" style="20" customWidth="1"/>
    <col min="6" max="6" width="3.375" style="19" customWidth="1"/>
    <col min="7" max="7" width="89.125" style="20" customWidth="1"/>
    <col min="8" max="16384" width="8.875" style="20"/>
  </cols>
  <sheetData>
    <row r="1" spans="1:7" x14ac:dyDescent="0.2">
      <c r="A1" s="18" t="s">
        <v>34</v>
      </c>
      <c r="C1" s="18" t="s">
        <v>35</v>
      </c>
      <c r="E1" s="18" t="s">
        <v>36</v>
      </c>
      <c r="G1" s="18" t="s">
        <v>8</v>
      </c>
    </row>
    <row r="2" spans="1:7" x14ac:dyDescent="0.2">
      <c r="A2" s="21" t="s">
        <v>37</v>
      </c>
      <c r="C2" s="21" t="s">
        <v>38</v>
      </c>
      <c r="E2" s="21" t="s">
        <v>39</v>
      </c>
      <c r="G2" s="21" t="s">
        <v>60</v>
      </c>
    </row>
    <row r="3" spans="1:7" x14ac:dyDescent="0.2">
      <c r="A3" s="21" t="s">
        <v>43</v>
      </c>
      <c r="C3" s="21" t="s">
        <v>40</v>
      </c>
      <c r="E3" s="21" t="s">
        <v>41</v>
      </c>
      <c r="G3" s="21" t="s">
        <v>42</v>
      </c>
    </row>
    <row r="4" spans="1:7" ht="40.5" x14ac:dyDescent="0.2">
      <c r="A4" s="21" t="s">
        <v>46</v>
      </c>
      <c r="C4" s="21" t="s">
        <v>61</v>
      </c>
      <c r="E4" s="21" t="s">
        <v>44</v>
      </c>
      <c r="G4" s="21" t="s">
        <v>45</v>
      </c>
    </row>
    <row r="5" spans="1:7" x14ac:dyDescent="0.2">
      <c r="A5" s="21" t="s">
        <v>50</v>
      </c>
      <c r="C5" s="21" t="s">
        <v>47</v>
      </c>
      <c r="E5" s="21" t="s">
        <v>48</v>
      </c>
      <c r="G5" s="21" t="s">
        <v>49</v>
      </c>
    </row>
    <row r="6" spans="1:7" ht="40.5" x14ac:dyDescent="0.2">
      <c r="C6" s="21" t="s">
        <v>62</v>
      </c>
      <c r="E6" s="21" t="s">
        <v>51</v>
      </c>
      <c r="G6" s="21" t="s">
        <v>63</v>
      </c>
    </row>
    <row r="7" spans="1:7" ht="40.5" x14ac:dyDescent="0.2">
      <c r="C7" s="21" t="s">
        <v>64</v>
      </c>
      <c r="E7" s="21" t="s">
        <v>52</v>
      </c>
      <c r="G7" s="21" t="s">
        <v>53</v>
      </c>
    </row>
    <row r="8" spans="1:7" ht="40.5" x14ac:dyDescent="0.2">
      <c r="C8" s="21" t="s">
        <v>65</v>
      </c>
      <c r="E8" s="21" t="s">
        <v>54</v>
      </c>
      <c r="G8" s="21" t="s">
        <v>55</v>
      </c>
    </row>
    <row r="9" spans="1:7" x14ac:dyDescent="0.2">
      <c r="C9" s="21" t="s">
        <v>50</v>
      </c>
      <c r="E9" s="21" t="s">
        <v>50</v>
      </c>
      <c r="G9" s="21" t="s">
        <v>56</v>
      </c>
    </row>
    <row r="10" spans="1:7" x14ac:dyDescent="0.2">
      <c r="G10" s="21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EF84-5C6F-4022-87AF-4D7ECA9EAD3A}">
  <sheetPr>
    <tabColor rgb="FF00B0F0"/>
    <pageSetUpPr fitToPage="1"/>
  </sheetPr>
  <dimension ref="A1:Z127"/>
  <sheetViews>
    <sheetView tabSelected="1" view="pageBreakPreview" zoomScale="60" zoomScaleNormal="100" workbookViewId="0">
      <selection activeCell="K35" sqref="K35:M35"/>
    </sheetView>
  </sheetViews>
  <sheetFormatPr defaultColWidth="8.75" defaultRowHeight="21" customHeight="1" x14ac:dyDescent="0.2"/>
  <cols>
    <col min="1" max="1" width="8.75" style="3" customWidth="1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9" width="8.75" style="2"/>
    <col min="20" max="20" width="10.875" style="2" bestFit="1" customWidth="1"/>
    <col min="21" max="25" width="8.75" style="2"/>
    <col min="26" max="26" width="8.75" style="2" customWidth="1"/>
    <col min="27" max="16384" width="8.75" style="2"/>
  </cols>
  <sheetData>
    <row r="1" spans="1:26" ht="21" customHeight="1" x14ac:dyDescent="0.2">
      <c r="A1" s="137" t="s">
        <v>72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ht="21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137" t="s">
        <v>94</v>
      </c>
      <c r="K2" s="137"/>
      <c r="L2" s="137"/>
      <c r="M2" s="137"/>
      <c r="N2" s="137"/>
      <c r="O2" s="137"/>
      <c r="P2" s="137"/>
      <c r="Q2" s="137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">
      <c r="A3" s="137" t="s">
        <v>89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21" customHeight="1" x14ac:dyDescent="0.2">
      <c r="A4" s="137" t="s">
        <v>88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spans="1:26" ht="10.15" customHeight="1" x14ac:dyDescent="0.2"/>
    <row r="6" spans="1:26" ht="21" customHeight="1" x14ac:dyDescent="0.2">
      <c r="A6" s="4" t="s">
        <v>16</v>
      </c>
    </row>
    <row r="7" spans="1:26" ht="21" customHeight="1" x14ac:dyDescent="0.2">
      <c r="A7" s="5" t="s">
        <v>73</v>
      </c>
      <c r="L7" s="6"/>
      <c r="M7" s="138"/>
      <c r="N7" s="139"/>
      <c r="O7" s="139"/>
      <c r="P7" s="140"/>
    </row>
    <row r="8" spans="1:26" ht="21" customHeight="1" x14ac:dyDescent="0.2">
      <c r="A8" s="5" t="s">
        <v>17</v>
      </c>
      <c r="G8" s="6"/>
      <c r="H8" s="138"/>
      <c r="I8" s="139"/>
      <c r="J8" s="140"/>
    </row>
    <row r="9" spans="1:26" ht="10.15" customHeight="1" x14ac:dyDescent="0.2"/>
    <row r="10" spans="1:26" s="4" customFormat="1" ht="30" customHeight="1" x14ac:dyDescent="0.2">
      <c r="A10" s="87" t="s">
        <v>7</v>
      </c>
      <c r="B10" s="87" t="s">
        <v>18</v>
      </c>
      <c r="C10" s="87"/>
      <c r="D10" s="87"/>
      <c r="E10" s="87"/>
      <c r="F10" s="87"/>
      <c r="G10" s="87"/>
      <c r="H10" s="87"/>
      <c r="I10" s="87"/>
      <c r="J10" s="87"/>
      <c r="K10" s="87" t="s">
        <v>31</v>
      </c>
      <c r="L10" s="87"/>
      <c r="M10" s="87"/>
      <c r="N10" s="87"/>
      <c r="O10" s="87"/>
      <c r="P10" s="87"/>
      <c r="Q10" s="87"/>
      <c r="R10" s="87"/>
      <c r="S10" s="87" t="s">
        <v>32</v>
      </c>
      <c r="T10" s="87"/>
      <c r="U10" s="87"/>
      <c r="V10" s="87"/>
      <c r="W10" s="87"/>
      <c r="X10" s="87"/>
      <c r="Y10" s="87"/>
      <c r="Z10" s="87"/>
    </row>
    <row r="11" spans="1:26" s="4" customFormat="1" ht="30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 t="s">
        <v>28</v>
      </c>
      <c r="L11" s="87"/>
      <c r="M11" s="87"/>
      <c r="N11" s="87" t="s">
        <v>29</v>
      </c>
      <c r="O11" s="87"/>
      <c r="P11" s="87"/>
      <c r="Q11" s="87" t="s">
        <v>30</v>
      </c>
      <c r="R11" s="87"/>
      <c r="S11" s="87" t="s">
        <v>28</v>
      </c>
      <c r="T11" s="87"/>
      <c r="U11" s="87"/>
      <c r="V11" s="87" t="s">
        <v>29</v>
      </c>
      <c r="W11" s="87"/>
      <c r="X11" s="87"/>
      <c r="Y11" s="87" t="s">
        <v>30</v>
      </c>
      <c r="Z11" s="87"/>
    </row>
    <row r="12" spans="1:26" ht="24" customHeight="1" x14ac:dyDescent="0.2">
      <c r="A12" s="92" t="s">
        <v>90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122"/>
      <c r="R12" s="122"/>
      <c r="S12" s="122"/>
      <c r="T12" s="122"/>
      <c r="U12" s="122"/>
      <c r="V12" s="93"/>
      <c r="W12" s="93"/>
      <c r="X12" s="93"/>
      <c r="Y12" s="93"/>
      <c r="Z12" s="94"/>
    </row>
    <row r="13" spans="1:26" ht="24" customHeight="1" x14ac:dyDescent="0.2">
      <c r="A13" s="17">
        <v>1</v>
      </c>
      <c r="B13" s="123" t="s">
        <v>91</v>
      </c>
      <c r="C13" s="123"/>
      <c r="D13" s="123"/>
      <c r="E13" s="123"/>
      <c r="F13" s="123"/>
      <c r="G13" s="123"/>
      <c r="H13" s="123"/>
      <c r="I13" s="123"/>
      <c r="J13" s="123"/>
      <c r="K13" s="124">
        <v>200</v>
      </c>
      <c r="L13" s="124"/>
      <c r="M13" s="124"/>
      <c r="N13" s="125">
        <f>Q34</f>
        <v>0</v>
      </c>
      <c r="O13" s="125"/>
      <c r="P13" s="126"/>
      <c r="Q13" s="127">
        <f>V39</f>
        <v>0</v>
      </c>
      <c r="R13" s="128"/>
      <c r="S13" s="129">
        <v>1100000</v>
      </c>
      <c r="T13" s="130"/>
      <c r="U13" s="131"/>
      <c r="V13" s="132"/>
      <c r="W13" s="133"/>
      <c r="X13" s="134"/>
      <c r="Y13" s="135">
        <f>V13/S13*100</f>
        <v>0</v>
      </c>
      <c r="Z13" s="136"/>
    </row>
    <row r="14" spans="1:26" ht="24" customHeight="1" x14ac:dyDescent="0.2">
      <c r="A14" s="114" t="s">
        <v>20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117">
        <f>V39</f>
        <v>0</v>
      </c>
      <c r="R14" s="117"/>
      <c r="S14" s="118">
        <f>SUM(S13)</f>
        <v>1100000</v>
      </c>
      <c r="T14" s="118"/>
      <c r="U14" s="118"/>
      <c r="V14" s="119">
        <f>SUM(V13)</f>
        <v>0</v>
      </c>
      <c r="W14" s="119"/>
      <c r="X14" s="119"/>
      <c r="Y14" s="120">
        <f>V14/S14*100</f>
        <v>0</v>
      </c>
      <c r="Z14" s="120"/>
    </row>
    <row r="15" spans="1:26" ht="9.9499999999999993" customHeight="1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 ht="24" customHeight="1" x14ac:dyDescent="0.2">
      <c r="A16" s="7" t="s">
        <v>19</v>
      </c>
      <c r="H16" s="8"/>
      <c r="I16" s="9"/>
      <c r="J16" s="9"/>
      <c r="K16" s="9"/>
      <c r="L16" s="9"/>
      <c r="M16" s="9"/>
    </row>
    <row r="17" spans="1:26" s="10" customFormat="1" ht="9.9499999999999993" customHeight="1" x14ac:dyDescent="0.2">
      <c r="A17" s="2"/>
      <c r="B17" s="2"/>
      <c r="C17" s="2"/>
      <c r="D17" s="2"/>
      <c r="E17" s="2"/>
      <c r="F17" s="2"/>
      <c r="G17" s="2"/>
      <c r="H17" s="9"/>
      <c r="I17" s="9"/>
      <c r="J17" s="9"/>
      <c r="K17" s="9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6" customFormat="1" ht="72" customHeight="1" x14ac:dyDescent="0.2">
      <c r="A18" s="22" t="s">
        <v>7</v>
      </c>
      <c r="B18" s="112" t="s">
        <v>93</v>
      </c>
      <c r="C18" s="112"/>
      <c r="D18" s="112"/>
      <c r="E18" s="112"/>
      <c r="F18" s="112"/>
      <c r="G18" s="112"/>
      <c r="H18" s="112" t="s">
        <v>21</v>
      </c>
      <c r="I18" s="112"/>
      <c r="J18" s="112"/>
      <c r="K18" s="112" t="s">
        <v>22</v>
      </c>
      <c r="L18" s="112"/>
      <c r="M18" s="112"/>
      <c r="N18" s="112" t="s">
        <v>23</v>
      </c>
      <c r="O18" s="112"/>
      <c r="P18" s="112"/>
      <c r="Q18" s="112" t="s">
        <v>24</v>
      </c>
      <c r="R18" s="112"/>
      <c r="S18" s="112"/>
      <c r="T18" s="112" t="s">
        <v>25</v>
      </c>
      <c r="U18" s="112"/>
      <c r="V18" s="111" t="s">
        <v>27</v>
      </c>
      <c r="W18" s="111"/>
      <c r="X18" s="112" t="s">
        <v>26</v>
      </c>
      <c r="Y18" s="112"/>
      <c r="Z18" s="112"/>
    </row>
    <row r="19" spans="1:26" s="16" customFormat="1" ht="24" customHeight="1" x14ac:dyDescent="0.2">
      <c r="A19" s="113" t="s">
        <v>92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s="25" customFormat="1" ht="24" customHeight="1" x14ac:dyDescent="0.2">
      <c r="A20" s="24">
        <v>1</v>
      </c>
      <c r="B20" s="104" t="s">
        <v>74</v>
      </c>
      <c r="C20" s="104"/>
      <c r="D20" s="104"/>
      <c r="E20" s="104"/>
      <c r="F20" s="104"/>
      <c r="G20" s="104"/>
      <c r="H20" s="105">
        <v>2</v>
      </c>
      <c r="I20" s="105"/>
      <c r="J20" s="105"/>
      <c r="K20" s="106">
        <f>K25</f>
        <v>0</v>
      </c>
      <c r="L20" s="106"/>
      <c r="M20" s="106"/>
      <c r="N20" s="106">
        <f>N25</f>
        <v>0</v>
      </c>
      <c r="O20" s="106"/>
      <c r="P20" s="106"/>
      <c r="Q20" s="106">
        <f>Q25</f>
        <v>0</v>
      </c>
      <c r="R20" s="106"/>
      <c r="S20" s="106"/>
      <c r="T20" s="107">
        <f>SUM(T21:U25)</f>
        <v>25</v>
      </c>
      <c r="U20" s="108"/>
      <c r="V20" s="36">
        <f>SUM(V21:W25)</f>
        <v>0</v>
      </c>
      <c r="W20" s="37"/>
      <c r="X20" s="103"/>
      <c r="Y20" s="103"/>
      <c r="Z20" s="103"/>
    </row>
    <row r="21" spans="1:26" ht="24" customHeight="1" x14ac:dyDescent="0.2">
      <c r="A21" s="23">
        <v>1.1000000000000001</v>
      </c>
      <c r="B21" s="29" t="s">
        <v>75</v>
      </c>
      <c r="C21" s="29"/>
      <c r="D21" s="29"/>
      <c r="E21" s="29"/>
      <c r="F21" s="29"/>
      <c r="G21" s="29"/>
      <c r="H21" s="30">
        <f>$H$20</f>
        <v>2</v>
      </c>
      <c r="I21" s="30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2">
        <v>5</v>
      </c>
      <c r="U21" s="33"/>
      <c r="V21" s="28">
        <f>(T21*((K21*0)+(N21*50)+(Q21*100)))/(H21*100)</f>
        <v>0</v>
      </c>
      <c r="W21" s="28"/>
      <c r="X21" s="103"/>
      <c r="Y21" s="103"/>
      <c r="Z21" s="103"/>
    </row>
    <row r="22" spans="1:26" ht="24" customHeight="1" x14ac:dyDescent="0.2">
      <c r="A22" s="23">
        <v>1.2</v>
      </c>
      <c r="B22" s="29" t="s">
        <v>66</v>
      </c>
      <c r="C22" s="29"/>
      <c r="D22" s="29"/>
      <c r="E22" s="29"/>
      <c r="F22" s="29"/>
      <c r="G22" s="29"/>
      <c r="H22" s="30">
        <f t="shared" ref="H22:H25" si="0">$H$20</f>
        <v>2</v>
      </c>
      <c r="I22" s="30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2">
        <v>5</v>
      </c>
      <c r="U22" s="33"/>
      <c r="V22" s="28">
        <f>(T22*((K22*0)+(N22*50)+(Q22*100)))/(H22*100)</f>
        <v>0</v>
      </c>
      <c r="W22" s="28"/>
      <c r="X22" s="103"/>
      <c r="Y22" s="103"/>
      <c r="Z22" s="103"/>
    </row>
    <row r="23" spans="1:26" ht="24" customHeight="1" x14ac:dyDescent="0.2">
      <c r="A23" s="23">
        <v>1.3</v>
      </c>
      <c r="B23" s="29" t="s">
        <v>76</v>
      </c>
      <c r="C23" s="29"/>
      <c r="D23" s="29"/>
      <c r="E23" s="29"/>
      <c r="F23" s="29"/>
      <c r="G23" s="29"/>
      <c r="H23" s="30">
        <f t="shared" si="0"/>
        <v>2</v>
      </c>
      <c r="I23" s="30"/>
      <c r="J23" s="30"/>
      <c r="K23" s="110"/>
      <c r="L23" s="110"/>
      <c r="M23" s="110"/>
      <c r="N23" s="31"/>
      <c r="O23" s="31"/>
      <c r="P23" s="31"/>
      <c r="Q23" s="31"/>
      <c r="R23" s="31"/>
      <c r="S23" s="31"/>
      <c r="T23" s="32">
        <v>5</v>
      </c>
      <c r="U23" s="33"/>
      <c r="V23" s="28">
        <f>(T23*((K23*0)+(N23*50)+(Q23*100)))/(H23*100)</f>
        <v>0</v>
      </c>
      <c r="W23" s="28"/>
      <c r="X23" s="103"/>
      <c r="Y23" s="103"/>
      <c r="Z23" s="103"/>
    </row>
    <row r="24" spans="1:26" ht="24" customHeight="1" x14ac:dyDescent="0.2">
      <c r="A24" s="23">
        <v>1.4</v>
      </c>
      <c r="B24" s="29" t="s">
        <v>77</v>
      </c>
      <c r="C24" s="29"/>
      <c r="D24" s="29"/>
      <c r="E24" s="29"/>
      <c r="F24" s="29"/>
      <c r="G24" s="29"/>
      <c r="H24" s="30">
        <f t="shared" si="0"/>
        <v>2</v>
      </c>
      <c r="I24" s="30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2">
        <v>5</v>
      </c>
      <c r="U24" s="33"/>
      <c r="V24" s="28">
        <f>(T24*((K24*0)+(N24*50)+(Q24*100)))/(H24*100)</f>
        <v>0</v>
      </c>
      <c r="W24" s="28"/>
      <c r="X24" s="103"/>
      <c r="Y24" s="103"/>
      <c r="Z24" s="103"/>
    </row>
    <row r="25" spans="1:26" ht="48" customHeight="1" x14ac:dyDescent="0.2">
      <c r="A25" s="23">
        <v>1.5</v>
      </c>
      <c r="B25" s="29" t="s">
        <v>78</v>
      </c>
      <c r="C25" s="29"/>
      <c r="D25" s="29"/>
      <c r="E25" s="29"/>
      <c r="F25" s="29"/>
      <c r="G25" s="29"/>
      <c r="H25" s="30">
        <f t="shared" si="0"/>
        <v>2</v>
      </c>
      <c r="I25" s="30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2">
        <v>5</v>
      </c>
      <c r="U25" s="33"/>
      <c r="V25" s="28">
        <f>(T25*((K25*0)+(N25*50)+(Q25*100)))/(H25*100)</f>
        <v>0</v>
      </c>
      <c r="W25" s="28"/>
      <c r="X25" s="103"/>
      <c r="Y25" s="103"/>
      <c r="Z25" s="103"/>
    </row>
    <row r="26" spans="1:26" s="25" customFormat="1" ht="24" customHeight="1" x14ac:dyDescent="0.2">
      <c r="A26" s="24">
        <v>2</v>
      </c>
      <c r="B26" s="104" t="s">
        <v>79</v>
      </c>
      <c r="C26" s="104"/>
      <c r="D26" s="104"/>
      <c r="E26" s="104"/>
      <c r="F26" s="104"/>
      <c r="G26" s="104"/>
      <c r="H26" s="109" t="str">
        <f>H27&amp;"/"&amp;H30</f>
        <v>2/2</v>
      </c>
      <c r="I26" s="105"/>
      <c r="J26" s="105"/>
      <c r="K26" s="109" t="str">
        <f>K27&amp;"/"&amp;K30</f>
        <v>/</v>
      </c>
      <c r="L26" s="105"/>
      <c r="M26" s="105"/>
      <c r="N26" s="109" t="str">
        <f>N27&amp;"/"&amp;N30</f>
        <v>/</v>
      </c>
      <c r="O26" s="105"/>
      <c r="P26" s="105"/>
      <c r="Q26" s="109" t="str">
        <f>Q27&amp;"/"&amp;Q30</f>
        <v>/</v>
      </c>
      <c r="R26" s="105"/>
      <c r="S26" s="105"/>
      <c r="T26" s="107">
        <f>SUM(T27:U30)</f>
        <v>20</v>
      </c>
      <c r="U26" s="108"/>
      <c r="V26" s="36">
        <f>SUM(V27:W30)</f>
        <v>0</v>
      </c>
      <c r="W26" s="37"/>
      <c r="X26" s="103"/>
      <c r="Y26" s="103"/>
      <c r="Z26" s="103"/>
    </row>
    <row r="27" spans="1:26" s="27" customFormat="1" ht="24" customHeight="1" x14ac:dyDescent="0.2">
      <c r="A27" s="23">
        <v>2.1</v>
      </c>
      <c r="B27" s="29" t="s">
        <v>67</v>
      </c>
      <c r="C27" s="29"/>
      <c r="D27" s="29"/>
      <c r="E27" s="29"/>
      <c r="F27" s="29"/>
      <c r="G27" s="29"/>
      <c r="H27" s="30">
        <v>2</v>
      </c>
      <c r="I27" s="30"/>
      <c r="J27" s="30"/>
      <c r="K27" s="31"/>
      <c r="L27" s="31"/>
      <c r="M27" s="31"/>
      <c r="N27" s="31"/>
      <c r="O27" s="31"/>
      <c r="P27" s="31"/>
      <c r="Q27" s="31"/>
      <c r="R27" s="31"/>
      <c r="S27" s="31"/>
      <c r="T27" s="32">
        <v>5</v>
      </c>
      <c r="U27" s="33"/>
      <c r="V27" s="28">
        <f>(T27*((K27*0)+(N27*50)+(Q27*100)))/(H27*100)</f>
        <v>0</v>
      </c>
      <c r="W27" s="28"/>
      <c r="X27" s="103"/>
      <c r="Y27" s="103"/>
      <c r="Z27" s="103"/>
    </row>
    <row r="28" spans="1:26" s="27" customFormat="1" ht="72" customHeight="1" x14ac:dyDescent="0.2">
      <c r="A28" s="23">
        <v>2.2000000000000002</v>
      </c>
      <c r="B28" s="29" t="s">
        <v>80</v>
      </c>
      <c r="C28" s="29"/>
      <c r="D28" s="29"/>
      <c r="E28" s="29"/>
      <c r="F28" s="29"/>
      <c r="G28" s="29"/>
      <c r="H28" s="30">
        <f t="shared" ref="H28:H30" si="1">$H$20</f>
        <v>2</v>
      </c>
      <c r="I28" s="30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2">
        <v>5</v>
      </c>
      <c r="U28" s="33"/>
      <c r="V28" s="28">
        <f>(T28*((K28*0)+(N28*50)+(Q28*100)))/(H28*100)</f>
        <v>0</v>
      </c>
      <c r="W28" s="28"/>
      <c r="X28" s="103"/>
      <c r="Y28" s="103"/>
      <c r="Z28" s="103"/>
    </row>
    <row r="29" spans="1:26" s="27" customFormat="1" ht="48" customHeight="1" x14ac:dyDescent="0.2">
      <c r="A29" s="23">
        <v>2.2999999999999998</v>
      </c>
      <c r="B29" s="29" t="s">
        <v>68</v>
      </c>
      <c r="C29" s="29"/>
      <c r="D29" s="29"/>
      <c r="E29" s="29"/>
      <c r="F29" s="29"/>
      <c r="G29" s="29"/>
      <c r="H29" s="30">
        <f t="shared" si="1"/>
        <v>2</v>
      </c>
      <c r="I29" s="30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2">
        <v>5</v>
      </c>
      <c r="U29" s="33"/>
      <c r="V29" s="28">
        <f>(T29*((K29*0)+(N29*50)+(Q29*100)))/(H29*100)</f>
        <v>0</v>
      </c>
      <c r="W29" s="28"/>
      <c r="X29" s="103"/>
      <c r="Y29" s="103"/>
      <c r="Z29" s="103"/>
    </row>
    <row r="30" spans="1:26" s="27" customFormat="1" ht="48" customHeight="1" x14ac:dyDescent="0.2">
      <c r="A30" s="23">
        <v>2.4</v>
      </c>
      <c r="B30" s="29" t="s">
        <v>81</v>
      </c>
      <c r="C30" s="29"/>
      <c r="D30" s="29"/>
      <c r="E30" s="29"/>
      <c r="F30" s="29"/>
      <c r="G30" s="29"/>
      <c r="H30" s="30">
        <f t="shared" si="1"/>
        <v>2</v>
      </c>
      <c r="I30" s="30"/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2">
        <v>5</v>
      </c>
      <c r="U30" s="33"/>
      <c r="V30" s="28">
        <f>(T30*((K30*0)+(N30*50)+(Q30*100)))/(H30*100)</f>
        <v>0</v>
      </c>
      <c r="W30" s="28"/>
      <c r="X30" s="103"/>
      <c r="Y30" s="103"/>
      <c r="Z30" s="103"/>
    </row>
    <row r="31" spans="1:26" s="25" customFormat="1" ht="24" customHeight="1" x14ac:dyDescent="0.2">
      <c r="A31" s="24">
        <v>3</v>
      </c>
      <c r="B31" s="104" t="s">
        <v>87</v>
      </c>
      <c r="C31" s="104"/>
      <c r="D31" s="104"/>
      <c r="E31" s="104"/>
      <c r="F31" s="104"/>
      <c r="G31" s="104"/>
      <c r="H31" s="109" t="str">
        <f>(TEXT(H32,"""""#,###"""""))&amp;"/"&amp;(TEXT(H34,"""""#,###"""""))</f>
        <v>44,000/200</v>
      </c>
      <c r="I31" s="105"/>
      <c r="J31" s="105"/>
      <c r="K31" s="109" t="str">
        <f>IF(AND(K32=0,K34=0),"0/0",IF(K32=0,"0/"&amp;TEXT(K34,"#,###"),IF(K34=0,TEXT(K32,"#,###")&amp;"/0",TEXT(K32,"#,###")&amp;"/"&amp;TEXT(K34,"#,###"))))</f>
        <v>0/0</v>
      </c>
      <c r="L31" s="105"/>
      <c r="M31" s="105"/>
      <c r="N31" s="109" t="str">
        <f t="shared" ref="N31" si="2">IF(AND(N32=0,N34=0),"0/0",IF(N32=0,"0/"&amp;TEXT(N34,"#,###"),IF(N34=0,TEXT(N32,"#,###")&amp;"/0",TEXT(N32,"#,###")&amp;"/"&amp;TEXT(N34,"#,###"))))</f>
        <v>0/0</v>
      </c>
      <c r="O31" s="105"/>
      <c r="P31" s="105"/>
      <c r="Q31" s="109" t="str">
        <f t="shared" ref="Q31" si="3">IF(AND(Q32=0,Q34=0),"0/0",IF(Q32=0,"0/"&amp;TEXT(Q34,"#,###"),IF(Q34=0,TEXT(Q32,"#,###")&amp;"/0",TEXT(Q32,"#,###")&amp;"/"&amp;TEXT(Q34,"#,###"))))</f>
        <v>0/0</v>
      </c>
      <c r="R31" s="105"/>
      <c r="S31" s="105"/>
      <c r="T31" s="107">
        <f>SUM(T32:U34)</f>
        <v>40</v>
      </c>
      <c r="U31" s="108"/>
      <c r="V31" s="36">
        <f>SUM(V32:W34)</f>
        <v>0</v>
      </c>
      <c r="W31" s="37"/>
      <c r="X31" s="103"/>
      <c r="Y31" s="103"/>
      <c r="Z31" s="103"/>
    </row>
    <row r="32" spans="1:26" s="27" customFormat="1" ht="24" customHeight="1" x14ac:dyDescent="0.2">
      <c r="A32" s="23">
        <v>3.1</v>
      </c>
      <c r="B32" s="29" t="s">
        <v>82</v>
      </c>
      <c r="C32" s="29"/>
      <c r="D32" s="29"/>
      <c r="E32" s="29"/>
      <c r="F32" s="29"/>
      <c r="G32" s="29"/>
      <c r="H32" s="30">
        <f>$K$13*220</f>
        <v>44000</v>
      </c>
      <c r="I32" s="30"/>
      <c r="J32" s="30"/>
      <c r="K32" s="34"/>
      <c r="L32" s="35"/>
      <c r="M32" s="35"/>
      <c r="N32" s="34"/>
      <c r="O32" s="35"/>
      <c r="P32" s="35"/>
      <c r="Q32" s="34"/>
      <c r="R32" s="35"/>
      <c r="S32" s="35"/>
      <c r="T32" s="32">
        <v>15</v>
      </c>
      <c r="U32" s="33"/>
      <c r="V32" s="28">
        <f>(T32*((K32*0)+(N32*50)+(Q32*100)))/(H32*100)</f>
        <v>0</v>
      </c>
      <c r="W32" s="28"/>
      <c r="X32" s="103"/>
      <c r="Y32" s="103"/>
      <c r="Z32" s="103"/>
    </row>
    <row r="33" spans="1:26" s="27" customFormat="1" ht="24" customHeight="1" x14ac:dyDescent="0.2">
      <c r="A33" s="23">
        <v>3.2</v>
      </c>
      <c r="B33" s="29" t="s">
        <v>83</v>
      </c>
      <c r="C33" s="29"/>
      <c r="D33" s="29"/>
      <c r="E33" s="29"/>
      <c r="F33" s="29"/>
      <c r="G33" s="29"/>
      <c r="H33" s="30">
        <f>$K$13</f>
        <v>200</v>
      </c>
      <c r="I33" s="30"/>
      <c r="J33" s="30"/>
      <c r="K33" s="34"/>
      <c r="L33" s="35"/>
      <c r="M33" s="35"/>
      <c r="N33" s="34"/>
      <c r="O33" s="35"/>
      <c r="P33" s="35"/>
      <c r="Q33" s="34"/>
      <c r="R33" s="35"/>
      <c r="S33" s="35"/>
      <c r="T33" s="32">
        <v>5</v>
      </c>
      <c r="U33" s="33"/>
      <c r="V33" s="28">
        <f>(T33*((K33*0)+(N33*50)+(Q33*100)))/(H33*100)</f>
        <v>0</v>
      </c>
      <c r="W33" s="28"/>
      <c r="X33" s="103"/>
      <c r="Y33" s="103"/>
      <c r="Z33" s="103"/>
    </row>
    <row r="34" spans="1:26" s="27" customFormat="1" ht="24" customHeight="1" x14ac:dyDescent="0.2">
      <c r="A34" s="23">
        <v>3.3</v>
      </c>
      <c r="B34" s="29" t="s">
        <v>84</v>
      </c>
      <c r="C34" s="29"/>
      <c r="D34" s="29"/>
      <c r="E34" s="29"/>
      <c r="F34" s="29"/>
      <c r="G34" s="29"/>
      <c r="H34" s="30">
        <f>$K$13</f>
        <v>200</v>
      </c>
      <c r="I34" s="30"/>
      <c r="J34" s="30"/>
      <c r="K34" s="34"/>
      <c r="L34" s="35"/>
      <c r="M34" s="35"/>
      <c r="N34" s="34"/>
      <c r="O34" s="35"/>
      <c r="P34" s="35"/>
      <c r="Q34" s="34"/>
      <c r="R34" s="35"/>
      <c r="S34" s="35"/>
      <c r="T34" s="32">
        <v>20</v>
      </c>
      <c r="U34" s="33"/>
      <c r="V34" s="28">
        <f>(T34*((K34*0)+(N34*50)+(Q34*100)))/(H34*100)</f>
        <v>0</v>
      </c>
      <c r="W34" s="28"/>
      <c r="X34" s="103"/>
      <c r="Y34" s="103"/>
      <c r="Z34" s="103"/>
    </row>
    <row r="35" spans="1:26" s="25" customFormat="1" ht="24" customHeight="1" x14ac:dyDescent="0.2">
      <c r="A35" s="24">
        <v>4</v>
      </c>
      <c r="B35" s="104" t="s">
        <v>69</v>
      </c>
      <c r="C35" s="104"/>
      <c r="D35" s="104"/>
      <c r="E35" s="104"/>
      <c r="F35" s="104"/>
      <c r="G35" s="104"/>
      <c r="H35" s="105">
        <v>2</v>
      </c>
      <c r="I35" s="105"/>
      <c r="J35" s="105"/>
      <c r="K35" s="106">
        <f>K38</f>
        <v>0</v>
      </c>
      <c r="L35" s="106"/>
      <c r="M35" s="106"/>
      <c r="N35" s="106">
        <f>N38</f>
        <v>0</v>
      </c>
      <c r="O35" s="106"/>
      <c r="P35" s="106"/>
      <c r="Q35" s="106">
        <f>Q38</f>
        <v>0</v>
      </c>
      <c r="R35" s="106"/>
      <c r="S35" s="106"/>
      <c r="T35" s="107">
        <f>SUM(T36:U38)</f>
        <v>15</v>
      </c>
      <c r="U35" s="108"/>
      <c r="V35" s="36">
        <f>SUM(V36:W38)</f>
        <v>0</v>
      </c>
      <c r="W35" s="37"/>
      <c r="X35" s="103"/>
      <c r="Y35" s="103"/>
      <c r="Z35" s="103"/>
    </row>
    <row r="36" spans="1:26" s="27" customFormat="1" ht="24" customHeight="1" x14ac:dyDescent="0.2">
      <c r="A36" s="23">
        <v>4.0999999999999996</v>
      </c>
      <c r="B36" s="29" t="s">
        <v>86</v>
      </c>
      <c r="C36" s="29"/>
      <c r="D36" s="29"/>
      <c r="E36" s="29"/>
      <c r="F36" s="29"/>
      <c r="G36" s="29"/>
      <c r="H36" s="30">
        <f>$H35</f>
        <v>2</v>
      </c>
      <c r="I36" s="30"/>
      <c r="J36" s="30"/>
      <c r="K36" s="31"/>
      <c r="L36" s="31"/>
      <c r="M36" s="31"/>
      <c r="N36" s="31"/>
      <c r="O36" s="31"/>
      <c r="P36" s="31"/>
      <c r="Q36" s="31"/>
      <c r="R36" s="31"/>
      <c r="S36" s="31"/>
      <c r="T36" s="32">
        <v>5</v>
      </c>
      <c r="U36" s="33"/>
      <c r="V36" s="28">
        <f>(T36*((K36*0)+(N36*50)+(Q36*100)))/(H36*100)</f>
        <v>0</v>
      </c>
      <c r="W36" s="28"/>
      <c r="X36" s="103"/>
      <c r="Y36" s="103"/>
      <c r="Z36" s="103"/>
    </row>
    <row r="37" spans="1:26" s="27" customFormat="1" ht="24" customHeight="1" x14ac:dyDescent="0.2">
      <c r="A37" s="23">
        <v>4.2</v>
      </c>
      <c r="B37" s="29" t="s">
        <v>85</v>
      </c>
      <c r="C37" s="29"/>
      <c r="D37" s="29"/>
      <c r="E37" s="29"/>
      <c r="F37" s="29"/>
      <c r="G37" s="29"/>
      <c r="H37" s="30">
        <f t="shared" ref="H37:H38" si="4">$H36</f>
        <v>2</v>
      </c>
      <c r="I37" s="30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2">
        <v>5</v>
      </c>
      <c r="U37" s="33"/>
      <c r="V37" s="28">
        <f>(T37*((K37*0)+(N37*50)+(Q37*100)))/(H37*100)</f>
        <v>0</v>
      </c>
      <c r="W37" s="28"/>
      <c r="X37" s="103"/>
      <c r="Y37" s="103"/>
      <c r="Z37" s="103"/>
    </row>
    <row r="38" spans="1:26" s="27" customFormat="1" ht="24" customHeight="1" x14ac:dyDescent="0.2">
      <c r="A38" s="23">
        <v>4.3</v>
      </c>
      <c r="B38" s="29" t="s">
        <v>70</v>
      </c>
      <c r="C38" s="29"/>
      <c r="D38" s="29"/>
      <c r="E38" s="29"/>
      <c r="F38" s="29"/>
      <c r="G38" s="29"/>
      <c r="H38" s="30">
        <f t="shared" si="4"/>
        <v>2</v>
      </c>
      <c r="I38" s="30"/>
      <c r="J38" s="30"/>
      <c r="K38" s="31"/>
      <c r="L38" s="31"/>
      <c r="M38" s="31"/>
      <c r="N38" s="31"/>
      <c r="O38" s="31"/>
      <c r="P38" s="31"/>
      <c r="Q38" s="31"/>
      <c r="R38" s="31"/>
      <c r="S38" s="31"/>
      <c r="T38" s="32">
        <v>5</v>
      </c>
      <c r="U38" s="33"/>
      <c r="V38" s="28">
        <f>(T38*((K38*0)+(N38*50)+(Q38*100)))/(H38*100)</f>
        <v>0</v>
      </c>
      <c r="W38" s="28"/>
      <c r="X38" s="103"/>
      <c r="Y38" s="103"/>
      <c r="Z38" s="103"/>
    </row>
    <row r="39" spans="1:26" ht="24" customHeight="1" x14ac:dyDescent="0.2">
      <c r="A39" s="98" t="s">
        <v>33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9">
        <f>SUM(T20,T26,T31,T35)</f>
        <v>100</v>
      </c>
      <c r="U39" s="99"/>
      <c r="V39" s="100">
        <f>SUM(V20,V26,V31,V35)</f>
        <v>0</v>
      </c>
      <c r="W39" s="100"/>
      <c r="X39" s="101"/>
      <c r="Y39" s="101"/>
      <c r="Z39" s="101"/>
    </row>
    <row r="40" spans="1:26" ht="9.9499999999999993" customHeight="1" x14ac:dyDescent="0.2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</row>
    <row r="41" spans="1:26" ht="24" customHeight="1" x14ac:dyDescent="0.2">
      <c r="A41" s="11" t="s">
        <v>57</v>
      </c>
    </row>
    <row r="42" spans="1:26" s="14" customFormat="1" ht="60" customHeight="1" x14ac:dyDescent="0.2">
      <c r="A42" s="15" t="s">
        <v>7</v>
      </c>
      <c r="B42" s="87" t="s">
        <v>15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8" t="s">
        <v>9</v>
      </c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90"/>
      <c r="Y42" s="91" t="s">
        <v>11</v>
      </c>
      <c r="Z42" s="91"/>
    </row>
    <row r="43" spans="1:26" ht="24" customHeight="1" x14ac:dyDescent="0.2">
      <c r="A43" s="92" t="s">
        <v>14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4"/>
    </row>
    <row r="44" spans="1:26" ht="72" customHeight="1" x14ac:dyDescent="0.2">
      <c r="A44" s="1" t="str">
        <f>IF(B44&lt;&gt;"","2.1.1","")</f>
        <v/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56"/>
      <c r="Z44" s="56"/>
    </row>
    <row r="45" spans="1:26" ht="72" customHeight="1" x14ac:dyDescent="0.2">
      <c r="A45" s="1" t="str">
        <f>IF(B45&lt;&gt;"","2.1.2","")</f>
        <v/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56"/>
      <c r="Z45" s="56"/>
    </row>
    <row r="46" spans="1:26" ht="72" customHeight="1" x14ac:dyDescent="0.2">
      <c r="A46" s="1" t="str">
        <f>IF(B46&lt;&gt;"","2.1.3","")</f>
        <v/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56"/>
      <c r="Z46" s="56"/>
    </row>
    <row r="47" spans="1:26" ht="72" customHeight="1" x14ac:dyDescent="0.2">
      <c r="A47" s="1" t="str">
        <f>IF(B47&lt;&gt;"","2.1.4","")</f>
        <v/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56"/>
      <c r="Z47" s="56"/>
    </row>
    <row r="48" spans="1:26" ht="24" customHeight="1" x14ac:dyDescent="0.2">
      <c r="A48" s="95" t="s">
        <v>13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7"/>
    </row>
    <row r="49" spans="1:26" ht="72" customHeight="1" x14ac:dyDescent="0.2">
      <c r="A49" s="1" t="str">
        <f>IF(B49&lt;&gt;"","2.2.1","")</f>
        <v/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56"/>
      <c r="Z49" s="56"/>
    </row>
    <row r="50" spans="1:26" ht="72" customHeight="1" x14ac:dyDescent="0.2">
      <c r="A50" s="1" t="str">
        <f>IF(B50&lt;&gt;"","2.2.2","")</f>
        <v/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56"/>
      <c r="Z50" s="56"/>
    </row>
    <row r="51" spans="1:26" ht="72" customHeight="1" x14ac:dyDescent="0.2">
      <c r="A51" s="1" t="str">
        <f>IF(B51&lt;&gt;"","2.2.3","")</f>
        <v/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56"/>
      <c r="Z51" s="56"/>
    </row>
    <row r="52" spans="1:26" ht="72" customHeight="1" x14ac:dyDescent="0.2">
      <c r="A52" s="1" t="str">
        <f>IF(B52&lt;&gt;"","2.2.4","")</f>
        <v/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56"/>
      <c r="Z52" s="56"/>
    </row>
    <row r="53" spans="1:26" ht="24" customHeight="1" x14ac:dyDescent="0.2">
      <c r="A53" s="92" t="s">
        <v>12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4"/>
    </row>
    <row r="54" spans="1:26" ht="72" customHeight="1" x14ac:dyDescent="0.2">
      <c r="A54" s="1" t="str">
        <f>IF(B54&lt;&gt;"","2.3.1","")</f>
        <v/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56"/>
      <c r="Z54" s="56"/>
    </row>
    <row r="55" spans="1:26" ht="72" customHeight="1" x14ac:dyDescent="0.2">
      <c r="A55" s="1" t="str">
        <f>IF(B55&lt;&gt;"","2.3.2","")</f>
        <v/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  <c r="Y55" s="56"/>
      <c r="Z55" s="56"/>
    </row>
    <row r="56" spans="1:26" ht="72" customHeight="1" x14ac:dyDescent="0.2">
      <c r="A56" s="1" t="str">
        <f>IF(B56&lt;&gt;"","2.3.3","")</f>
        <v/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56"/>
      <c r="Z56" s="56"/>
    </row>
    <row r="57" spans="1:26" ht="72" customHeight="1" x14ac:dyDescent="0.2">
      <c r="A57" s="1" t="str">
        <f>IF(B57&lt;&gt;"","2.3.4","")</f>
        <v/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56"/>
      <c r="Z57" s="56"/>
    </row>
    <row r="58" spans="1:26" ht="9.9499999999999993" customHeight="1" x14ac:dyDescent="0.2"/>
    <row r="59" spans="1:26" ht="24" customHeight="1" x14ac:dyDescent="0.2">
      <c r="A59" s="2" t="s">
        <v>58</v>
      </c>
    </row>
    <row r="60" spans="1:26" ht="9.9499999999999993" customHeight="1" x14ac:dyDescent="0.2"/>
    <row r="61" spans="1:26" ht="60" customHeight="1" x14ac:dyDescent="0.2">
      <c r="A61" s="15" t="s">
        <v>7</v>
      </c>
      <c r="B61" s="87" t="s">
        <v>8</v>
      </c>
      <c r="C61" s="87"/>
      <c r="D61" s="87"/>
      <c r="E61" s="87"/>
      <c r="F61" s="87"/>
      <c r="G61" s="87"/>
      <c r="H61" s="87" t="s">
        <v>9</v>
      </c>
      <c r="I61" s="87"/>
      <c r="J61" s="87"/>
      <c r="K61" s="87"/>
      <c r="L61" s="87"/>
      <c r="M61" s="87"/>
      <c r="N61" s="87"/>
      <c r="O61" s="87"/>
      <c r="P61" s="87"/>
      <c r="Q61" s="88" t="s">
        <v>10</v>
      </c>
      <c r="R61" s="89"/>
      <c r="S61" s="89"/>
      <c r="T61" s="89"/>
      <c r="U61" s="89"/>
      <c r="V61" s="89"/>
      <c r="W61" s="89"/>
      <c r="X61" s="90"/>
      <c r="Y61" s="91" t="s">
        <v>11</v>
      </c>
      <c r="Z61" s="91"/>
    </row>
    <row r="62" spans="1:26" ht="72" customHeight="1" x14ac:dyDescent="0.2">
      <c r="A62" s="1" t="str">
        <f>IF(B62&lt;&gt;"","3.1","")</f>
        <v/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4"/>
      <c r="R62" s="85"/>
      <c r="S62" s="85"/>
      <c r="T62" s="85"/>
      <c r="U62" s="85"/>
      <c r="V62" s="85"/>
      <c r="W62" s="85"/>
      <c r="X62" s="86"/>
      <c r="Y62" s="56"/>
      <c r="Z62" s="56"/>
    </row>
    <row r="63" spans="1:26" ht="72" customHeight="1" x14ac:dyDescent="0.2">
      <c r="A63" s="1" t="str">
        <f>IF(B63&lt;&gt;"","3.2","")</f>
        <v/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4"/>
      <c r="R63" s="85"/>
      <c r="S63" s="85"/>
      <c r="T63" s="85"/>
      <c r="U63" s="85"/>
      <c r="V63" s="85"/>
      <c r="W63" s="85"/>
      <c r="X63" s="86"/>
      <c r="Y63" s="56"/>
      <c r="Z63" s="56"/>
    </row>
    <row r="64" spans="1:26" ht="72" customHeight="1" x14ac:dyDescent="0.2">
      <c r="A64" s="1" t="str">
        <f>IF(B64&lt;&gt;"","3.3","")</f>
        <v/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4"/>
      <c r="R64" s="85"/>
      <c r="S64" s="85"/>
      <c r="T64" s="85"/>
      <c r="U64" s="85"/>
      <c r="V64" s="85"/>
      <c r="W64" s="85"/>
      <c r="X64" s="86"/>
      <c r="Y64" s="56"/>
      <c r="Z64" s="56"/>
    </row>
    <row r="65" spans="1:26" s="12" customFormat="1" ht="72" customHeight="1" x14ac:dyDescent="0.2">
      <c r="A65" s="1" t="str">
        <f>IF(B65&lt;&gt;"","3.4","")</f>
        <v/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4"/>
      <c r="R65" s="85"/>
      <c r="S65" s="85"/>
      <c r="T65" s="85"/>
      <c r="U65" s="85"/>
      <c r="V65" s="85"/>
      <c r="W65" s="85"/>
      <c r="X65" s="86"/>
      <c r="Y65" s="56"/>
      <c r="Z65" s="56"/>
    </row>
    <row r="66" spans="1:26" ht="9.9499999999999993" customHeight="1" x14ac:dyDescent="0.2">
      <c r="A66" s="2"/>
    </row>
    <row r="67" spans="1:26" ht="24" customHeight="1" x14ac:dyDescent="0.2">
      <c r="A67" s="2" t="s">
        <v>59</v>
      </c>
    </row>
    <row r="68" spans="1:26" s="12" customFormat="1" ht="9.9499999999999993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42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6" ht="42" customHeight="1" x14ac:dyDescent="0.2">
      <c r="B70" s="77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</row>
    <row r="71" spans="1:26" ht="42" customHeight="1" x14ac:dyDescent="0.2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</row>
    <row r="72" spans="1:26" ht="42" customHeight="1" x14ac:dyDescent="0.2">
      <c r="B72" s="77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9"/>
    </row>
    <row r="73" spans="1:26" ht="42" customHeight="1" x14ac:dyDescent="0.2">
      <c r="B73" s="80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2"/>
    </row>
    <row r="74" spans="1:26" ht="24" customHeight="1" x14ac:dyDescent="0.2">
      <c r="A74" s="2"/>
    </row>
    <row r="75" spans="1:26" ht="24" customHeight="1" x14ac:dyDescent="0.2">
      <c r="A75" s="2" t="s">
        <v>71</v>
      </c>
    </row>
    <row r="76" spans="1:26" ht="9.9499999999999993" customHeight="1" x14ac:dyDescent="0.2"/>
    <row r="77" spans="1:26" ht="21" customHeight="1" x14ac:dyDescent="0.2">
      <c r="B77" s="73"/>
      <c r="C77" s="73"/>
      <c r="D77" s="73"/>
      <c r="E77" s="73"/>
      <c r="F77" s="73"/>
      <c r="G77" s="73"/>
      <c r="H77" s="73"/>
      <c r="J77" s="73"/>
      <c r="K77" s="73"/>
      <c r="L77" s="73"/>
      <c r="M77" s="73"/>
      <c r="N77" s="73"/>
      <c r="O77" s="73"/>
      <c r="P77" s="73"/>
      <c r="Q77" s="73"/>
      <c r="S77" s="63"/>
      <c r="T77" s="64"/>
      <c r="U77" s="64"/>
      <c r="V77" s="64"/>
      <c r="W77" s="64"/>
      <c r="X77" s="64"/>
      <c r="Y77" s="65"/>
    </row>
    <row r="78" spans="1:26" ht="21" customHeight="1" x14ac:dyDescent="0.2">
      <c r="B78" s="73"/>
      <c r="C78" s="73"/>
      <c r="D78" s="73"/>
      <c r="E78" s="73"/>
      <c r="F78" s="73"/>
      <c r="G78" s="73"/>
      <c r="H78" s="73"/>
      <c r="J78" s="73"/>
      <c r="K78" s="73"/>
      <c r="L78" s="73"/>
      <c r="M78" s="73"/>
      <c r="N78" s="73"/>
      <c r="O78" s="73"/>
      <c r="P78" s="73"/>
      <c r="Q78" s="73"/>
      <c r="S78" s="66"/>
      <c r="T78" s="67"/>
      <c r="U78" s="67"/>
      <c r="V78" s="67"/>
      <c r="W78" s="67"/>
      <c r="X78" s="67"/>
      <c r="Y78" s="68"/>
    </row>
    <row r="79" spans="1:26" ht="21" customHeight="1" x14ac:dyDescent="0.2">
      <c r="B79" s="73"/>
      <c r="C79" s="73"/>
      <c r="D79" s="73"/>
      <c r="E79" s="73"/>
      <c r="F79" s="73"/>
      <c r="G79" s="73"/>
      <c r="H79" s="73"/>
      <c r="J79" s="73"/>
      <c r="K79" s="73"/>
      <c r="L79" s="73"/>
      <c r="M79" s="73"/>
      <c r="N79" s="73"/>
      <c r="O79" s="73"/>
      <c r="P79" s="73"/>
      <c r="Q79" s="73"/>
      <c r="S79" s="66"/>
      <c r="T79" s="67"/>
      <c r="U79" s="67"/>
      <c r="V79" s="67"/>
      <c r="W79" s="67"/>
      <c r="X79" s="67"/>
      <c r="Y79" s="68"/>
    </row>
    <row r="80" spans="1:26" ht="10.15" customHeight="1" x14ac:dyDescent="0.2">
      <c r="B80" s="73"/>
      <c r="C80" s="73"/>
      <c r="D80" s="73"/>
      <c r="E80" s="73"/>
      <c r="F80" s="73"/>
      <c r="G80" s="73"/>
      <c r="H80" s="73"/>
      <c r="J80" s="73"/>
      <c r="K80" s="73"/>
      <c r="L80" s="73"/>
      <c r="M80" s="73"/>
      <c r="N80" s="73"/>
      <c r="O80" s="73"/>
      <c r="P80" s="73"/>
      <c r="Q80" s="73"/>
      <c r="S80" s="66"/>
      <c r="T80" s="67"/>
      <c r="U80" s="67"/>
      <c r="V80" s="67"/>
      <c r="W80" s="67"/>
      <c r="X80" s="67"/>
      <c r="Y80" s="68"/>
    </row>
    <row r="81" spans="2:25" ht="10.15" customHeight="1" x14ac:dyDescent="0.2">
      <c r="B81" s="73"/>
      <c r="C81" s="73"/>
      <c r="D81" s="73"/>
      <c r="E81" s="73"/>
      <c r="F81" s="73"/>
      <c r="G81" s="73"/>
      <c r="H81" s="73"/>
      <c r="J81" s="73"/>
      <c r="K81" s="73"/>
      <c r="L81" s="73"/>
      <c r="M81" s="73"/>
      <c r="N81" s="73"/>
      <c r="O81" s="73"/>
      <c r="P81" s="73"/>
      <c r="Q81" s="73"/>
      <c r="S81" s="66"/>
      <c r="T81" s="67"/>
      <c r="U81" s="67"/>
      <c r="V81" s="67"/>
      <c r="W81" s="67"/>
      <c r="X81" s="67"/>
      <c r="Y81" s="68"/>
    </row>
    <row r="82" spans="2:25" ht="21" customHeight="1" x14ac:dyDescent="0.2">
      <c r="B82" s="73"/>
      <c r="C82" s="73"/>
      <c r="D82" s="73"/>
      <c r="E82" s="73"/>
      <c r="F82" s="73"/>
      <c r="G82" s="73"/>
      <c r="H82" s="73"/>
      <c r="J82" s="73"/>
      <c r="K82" s="73"/>
      <c r="L82" s="73"/>
      <c r="M82" s="73"/>
      <c r="N82" s="73"/>
      <c r="O82" s="73"/>
      <c r="P82" s="73"/>
      <c r="Q82" s="73"/>
      <c r="S82" s="66"/>
      <c r="T82" s="67"/>
      <c r="U82" s="67"/>
      <c r="V82" s="67"/>
      <c r="W82" s="67"/>
      <c r="X82" s="67"/>
      <c r="Y82" s="68"/>
    </row>
    <row r="83" spans="2:25" ht="35.25" customHeight="1" x14ac:dyDescent="0.2">
      <c r="B83" s="73"/>
      <c r="C83" s="73"/>
      <c r="D83" s="73"/>
      <c r="E83" s="73"/>
      <c r="F83" s="73"/>
      <c r="G83" s="73"/>
      <c r="H83" s="73"/>
      <c r="J83" s="73"/>
      <c r="K83" s="73"/>
      <c r="L83" s="73"/>
      <c r="M83" s="73"/>
      <c r="N83" s="73"/>
      <c r="O83" s="73"/>
      <c r="P83" s="73"/>
      <c r="Q83" s="73"/>
      <c r="S83" s="66"/>
      <c r="T83" s="67"/>
      <c r="U83" s="67"/>
      <c r="V83" s="67"/>
      <c r="W83" s="67"/>
      <c r="X83" s="67"/>
      <c r="Y83" s="68"/>
    </row>
    <row r="84" spans="2:25" ht="21" customHeight="1" x14ac:dyDescent="0.2">
      <c r="B84" s="73"/>
      <c r="C84" s="73"/>
      <c r="D84" s="73"/>
      <c r="E84" s="73"/>
      <c r="F84" s="73"/>
      <c r="G84" s="73"/>
      <c r="H84" s="73"/>
      <c r="J84" s="73"/>
      <c r="K84" s="73"/>
      <c r="L84" s="73"/>
      <c r="M84" s="73"/>
      <c r="N84" s="73"/>
      <c r="O84" s="73"/>
      <c r="P84" s="73"/>
      <c r="Q84" s="73"/>
      <c r="S84" s="66"/>
      <c r="T84" s="67"/>
      <c r="U84" s="67"/>
      <c r="V84" s="67"/>
      <c r="W84" s="67"/>
      <c r="X84" s="67"/>
      <c r="Y84" s="68"/>
    </row>
    <row r="85" spans="2:25" ht="21" customHeight="1" x14ac:dyDescent="0.2">
      <c r="B85" s="73"/>
      <c r="C85" s="73"/>
      <c r="D85" s="73"/>
      <c r="E85" s="73"/>
      <c r="F85" s="73"/>
      <c r="G85" s="73"/>
      <c r="H85" s="73"/>
      <c r="J85" s="73"/>
      <c r="K85" s="73"/>
      <c r="L85" s="73"/>
      <c r="M85" s="73"/>
      <c r="N85" s="73"/>
      <c r="O85" s="73"/>
      <c r="P85" s="73"/>
      <c r="Q85" s="73"/>
      <c r="S85" s="66"/>
      <c r="T85" s="67"/>
      <c r="U85" s="67"/>
      <c r="V85" s="67"/>
      <c r="W85" s="67"/>
      <c r="X85" s="67"/>
      <c r="Y85" s="68"/>
    </row>
    <row r="86" spans="2:25" ht="21" customHeight="1" x14ac:dyDescent="0.2">
      <c r="B86" s="73"/>
      <c r="C86" s="73"/>
      <c r="D86" s="73"/>
      <c r="E86" s="73"/>
      <c r="F86" s="73"/>
      <c r="G86" s="73"/>
      <c r="H86" s="73"/>
      <c r="J86" s="73"/>
      <c r="K86" s="73"/>
      <c r="L86" s="73"/>
      <c r="M86" s="73"/>
      <c r="N86" s="73"/>
      <c r="O86" s="73"/>
      <c r="P86" s="73"/>
      <c r="Q86" s="73"/>
      <c r="S86" s="69"/>
      <c r="T86" s="70"/>
      <c r="U86" s="70"/>
      <c r="V86" s="70"/>
      <c r="W86" s="70"/>
      <c r="X86" s="70"/>
      <c r="Y86" s="71"/>
    </row>
    <row r="87" spans="2:25" ht="48" customHeight="1" x14ac:dyDescent="0.2">
      <c r="B87" s="72"/>
      <c r="C87" s="72"/>
      <c r="D87" s="72"/>
      <c r="E87" s="72"/>
      <c r="F87" s="72"/>
      <c r="G87" s="72"/>
      <c r="H87" s="72"/>
      <c r="J87" s="57"/>
      <c r="K87" s="58"/>
      <c r="L87" s="58"/>
      <c r="M87" s="58"/>
      <c r="N87" s="58"/>
      <c r="O87" s="58"/>
      <c r="P87" s="58"/>
      <c r="Q87" s="59"/>
      <c r="S87" s="57"/>
      <c r="T87" s="58"/>
      <c r="U87" s="58"/>
      <c r="V87" s="58"/>
      <c r="W87" s="58"/>
      <c r="X87" s="58"/>
      <c r="Y87" s="59"/>
    </row>
    <row r="88" spans="2:25" ht="48" customHeight="1" x14ac:dyDescent="0.2">
      <c r="B88" s="72"/>
      <c r="C88" s="72"/>
      <c r="D88" s="72"/>
      <c r="E88" s="72"/>
      <c r="F88" s="72"/>
      <c r="G88" s="72"/>
      <c r="H88" s="72"/>
      <c r="J88" s="60"/>
      <c r="K88" s="61"/>
      <c r="L88" s="61"/>
      <c r="M88" s="61"/>
      <c r="N88" s="61"/>
      <c r="O88" s="61"/>
      <c r="P88" s="61"/>
      <c r="Q88" s="62"/>
      <c r="S88" s="60"/>
      <c r="T88" s="61"/>
      <c r="U88" s="61"/>
      <c r="V88" s="61"/>
      <c r="W88" s="61"/>
      <c r="X88" s="61"/>
      <c r="Y88" s="62"/>
    </row>
    <row r="90" spans="2:25" ht="21" customHeight="1" x14ac:dyDescent="0.2">
      <c r="B90" s="73"/>
      <c r="C90" s="73"/>
      <c r="D90" s="73"/>
      <c r="E90" s="73"/>
      <c r="F90" s="73"/>
      <c r="G90" s="73"/>
      <c r="H90" s="73"/>
      <c r="J90" s="73"/>
      <c r="K90" s="73"/>
      <c r="L90" s="73"/>
      <c r="M90" s="73"/>
      <c r="N90" s="73"/>
      <c r="O90" s="73"/>
      <c r="P90" s="73"/>
      <c r="Q90" s="73"/>
      <c r="S90" s="63"/>
      <c r="T90" s="64"/>
      <c r="U90" s="64"/>
      <c r="V90" s="64"/>
      <c r="W90" s="64"/>
      <c r="X90" s="64"/>
      <c r="Y90" s="65"/>
    </row>
    <row r="91" spans="2:25" ht="21" customHeight="1" x14ac:dyDescent="0.2">
      <c r="B91" s="73"/>
      <c r="C91" s="73"/>
      <c r="D91" s="73"/>
      <c r="E91" s="73"/>
      <c r="F91" s="73"/>
      <c r="G91" s="73"/>
      <c r="H91" s="73"/>
      <c r="J91" s="73"/>
      <c r="K91" s="73"/>
      <c r="L91" s="73"/>
      <c r="M91" s="73"/>
      <c r="N91" s="73"/>
      <c r="O91" s="73"/>
      <c r="P91" s="73"/>
      <c r="Q91" s="73"/>
      <c r="S91" s="66"/>
      <c r="T91" s="67"/>
      <c r="U91" s="67"/>
      <c r="V91" s="67"/>
      <c r="W91" s="67"/>
      <c r="X91" s="67"/>
      <c r="Y91" s="68"/>
    </row>
    <row r="92" spans="2:25" ht="21" customHeight="1" x14ac:dyDescent="0.2">
      <c r="B92" s="73"/>
      <c r="C92" s="73"/>
      <c r="D92" s="73"/>
      <c r="E92" s="73"/>
      <c r="F92" s="73"/>
      <c r="G92" s="73"/>
      <c r="H92" s="73"/>
      <c r="J92" s="73"/>
      <c r="K92" s="73"/>
      <c r="L92" s="73"/>
      <c r="M92" s="73"/>
      <c r="N92" s="73"/>
      <c r="O92" s="73"/>
      <c r="P92" s="73"/>
      <c r="Q92" s="73"/>
      <c r="S92" s="66"/>
      <c r="T92" s="67"/>
      <c r="U92" s="67"/>
      <c r="V92" s="67"/>
      <c r="W92" s="67"/>
      <c r="X92" s="67"/>
      <c r="Y92" s="68"/>
    </row>
    <row r="93" spans="2:25" ht="21" customHeight="1" x14ac:dyDescent="0.2">
      <c r="B93" s="73"/>
      <c r="C93" s="73"/>
      <c r="D93" s="73"/>
      <c r="E93" s="73"/>
      <c r="F93" s="73"/>
      <c r="G93" s="73"/>
      <c r="H93" s="73"/>
      <c r="J93" s="73"/>
      <c r="K93" s="73"/>
      <c r="L93" s="73"/>
      <c r="M93" s="73"/>
      <c r="N93" s="73"/>
      <c r="O93" s="73"/>
      <c r="P93" s="73"/>
      <c r="Q93" s="73"/>
      <c r="S93" s="66"/>
      <c r="T93" s="67"/>
      <c r="U93" s="67"/>
      <c r="V93" s="67"/>
      <c r="W93" s="67"/>
      <c r="X93" s="67"/>
      <c r="Y93" s="68"/>
    </row>
    <row r="94" spans="2:25" ht="21" customHeight="1" x14ac:dyDescent="0.2">
      <c r="B94" s="73"/>
      <c r="C94" s="73"/>
      <c r="D94" s="73"/>
      <c r="E94" s="73"/>
      <c r="F94" s="73"/>
      <c r="G94" s="73"/>
      <c r="H94" s="73"/>
      <c r="J94" s="73"/>
      <c r="K94" s="73"/>
      <c r="L94" s="73"/>
      <c r="M94" s="73"/>
      <c r="N94" s="73"/>
      <c r="O94" s="73"/>
      <c r="P94" s="73"/>
      <c r="Q94" s="73"/>
      <c r="S94" s="66"/>
      <c r="T94" s="67"/>
      <c r="U94" s="67"/>
      <c r="V94" s="67"/>
      <c r="W94" s="67"/>
      <c r="X94" s="67"/>
      <c r="Y94" s="68"/>
    </row>
    <row r="95" spans="2:25" ht="21" customHeight="1" x14ac:dyDescent="0.2">
      <c r="B95" s="73"/>
      <c r="C95" s="73"/>
      <c r="D95" s="73"/>
      <c r="E95" s="73"/>
      <c r="F95" s="73"/>
      <c r="G95" s="73"/>
      <c r="H95" s="73"/>
      <c r="J95" s="73"/>
      <c r="K95" s="73"/>
      <c r="L95" s="73"/>
      <c r="M95" s="73"/>
      <c r="N95" s="73"/>
      <c r="O95" s="73"/>
      <c r="P95" s="73"/>
      <c r="Q95" s="73"/>
      <c r="S95" s="66"/>
      <c r="T95" s="67"/>
      <c r="U95" s="67"/>
      <c r="V95" s="67"/>
      <c r="W95" s="67"/>
      <c r="X95" s="67"/>
      <c r="Y95" s="68"/>
    </row>
    <row r="96" spans="2:25" ht="21" customHeight="1" x14ac:dyDescent="0.2">
      <c r="B96" s="73"/>
      <c r="C96" s="73"/>
      <c r="D96" s="73"/>
      <c r="E96" s="73"/>
      <c r="F96" s="73"/>
      <c r="G96" s="73"/>
      <c r="H96" s="73"/>
      <c r="J96" s="73"/>
      <c r="K96" s="73"/>
      <c r="L96" s="73"/>
      <c r="M96" s="73"/>
      <c r="N96" s="73"/>
      <c r="O96" s="73"/>
      <c r="P96" s="73"/>
      <c r="Q96" s="73"/>
      <c r="S96" s="66"/>
      <c r="T96" s="67"/>
      <c r="U96" s="67"/>
      <c r="V96" s="67"/>
      <c r="W96" s="67"/>
      <c r="X96" s="67"/>
      <c r="Y96" s="68"/>
    </row>
    <row r="97" spans="2:25" ht="21" customHeight="1" x14ac:dyDescent="0.2">
      <c r="B97" s="73"/>
      <c r="C97" s="73"/>
      <c r="D97" s="73"/>
      <c r="E97" s="73"/>
      <c r="F97" s="73"/>
      <c r="G97" s="73"/>
      <c r="H97" s="73"/>
      <c r="J97" s="73"/>
      <c r="K97" s="73"/>
      <c r="L97" s="73"/>
      <c r="M97" s="73"/>
      <c r="N97" s="73"/>
      <c r="O97" s="73"/>
      <c r="P97" s="73"/>
      <c r="Q97" s="73"/>
      <c r="S97" s="66"/>
      <c r="T97" s="67"/>
      <c r="U97" s="67"/>
      <c r="V97" s="67"/>
      <c r="W97" s="67"/>
      <c r="X97" s="67"/>
      <c r="Y97" s="68"/>
    </row>
    <row r="98" spans="2:25" ht="21" customHeight="1" x14ac:dyDescent="0.2">
      <c r="B98" s="73"/>
      <c r="C98" s="73"/>
      <c r="D98" s="73"/>
      <c r="E98" s="73"/>
      <c r="F98" s="73"/>
      <c r="G98" s="73"/>
      <c r="H98" s="73"/>
      <c r="J98" s="73"/>
      <c r="K98" s="73"/>
      <c r="L98" s="73"/>
      <c r="M98" s="73"/>
      <c r="N98" s="73"/>
      <c r="O98" s="73"/>
      <c r="P98" s="73"/>
      <c r="Q98" s="73"/>
      <c r="S98" s="66"/>
      <c r="T98" s="67"/>
      <c r="U98" s="67"/>
      <c r="V98" s="67"/>
      <c r="W98" s="67"/>
      <c r="X98" s="67"/>
      <c r="Y98" s="68"/>
    </row>
    <row r="99" spans="2:25" ht="21" customHeight="1" x14ac:dyDescent="0.2">
      <c r="B99" s="73"/>
      <c r="C99" s="73"/>
      <c r="D99" s="73"/>
      <c r="E99" s="73"/>
      <c r="F99" s="73"/>
      <c r="G99" s="73"/>
      <c r="H99" s="73"/>
      <c r="J99" s="73"/>
      <c r="K99" s="73"/>
      <c r="L99" s="73"/>
      <c r="M99" s="73"/>
      <c r="N99" s="73"/>
      <c r="O99" s="73"/>
      <c r="P99" s="73"/>
      <c r="Q99" s="73"/>
      <c r="S99" s="69"/>
      <c r="T99" s="70"/>
      <c r="U99" s="70"/>
      <c r="V99" s="70"/>
      <c r="W99" s="70"/>
      <c r="X99" s="70"/>
      <c r="Y99" s="71"/>
    </row>
    <row r="100" spans="2:25" ht="48" customHeight="1" x14ac:dyDescent="0.2">
      <c r="B100" s="56"/>
      <c r="C100" s="56"/>
      <c r="D100" s="56"/>
      <c r="E100" s="56"/>
      <c r="F100" s="56"/>
      <c r="G100" s="56"/>
      <c r="H100" s="56"/>
      <c r="J100" s="57"/>
      <c r="K100" s="58"/>
      <c r="L100" s="58"/>
      <c r="M100" s="58"/>
      <c r="N100" s="58"/>
      <c r="O100" s="58"/>
      <c r="P100" s="58"/>
      <c r="Q100" s="59"/>
      <c r="S100" s="43"/>
      <c r="T100" s="44"/>
      <c r="U100" s="44"/>
      <c r="V100" s="44"/>
      <c r="W100" s="44"/>
      <c r="X100" s="44"/>
      <c r="Y100" s="45"/>
    </row>
    <row r="101" spans="2:25" ht="48" customHeight="1" x14ac:dyDescent="0.2">
      <c r="B101" s="56"/>
      <c r="C101" s="56"/>
      <c r="D101" s="56"/>
      <c r="E101" s="56"/>
      <c r="F101" s="56"/>
      <c r="G101" s="56"/>
      <c r="H101" s="56"/>
      <c r="J101" s="60"/>
      <c r="K101" s="61"/>
      <c r="L101" s="61"/>
      <c r="M101" s="61"/>
      <c r="N101" s="61"/>
      <c r="O101" s="61"/>
      <c r="P101" s="61"/>
      <c r="Q101" s="62"/>
      <c r="S101" s="46"/>
      <c r="T101" s="47"/>
      <c r="U101" s="47"/>
      <c r="V101" s="47"/>
      <c r="W101" s="47"/>
      <c r="X101" s="47"/>
      <c r="Y101" s="48"/>
    </row>
    <row r="103" spans="2:25" ht="21" customHeight="1" x14ac:dyDescent="0.2">
      <c r="B103" s="63"/>
      <c r="C103" s="64"/>
      <c r="D103" s="64"/>
      <c r="E103" s="64"/>
      <c r="F103" s="64"/>
      <c r="G103" s="64"/>
      <c r="H103" s="65"/>
      <c r="J103" s="63"/>
      <c r="K103" s="64"/>
      <c r="L103" s="64"/>
      <c r="M103" s="64"/>
      <c r="N103" s="64"/>
      <c r="O103" s="64"/>
      <c r="P103" s="64"/>
      <c r="Q103" s="65"/>
      <c r="S103" s="63"/>
      <c r="T103" s="64"/>
      <c r="U103" s="64"/>
      <c r="V103" s="64"/>
      <c r="W103" s="64"/>
      <c r="X103" s="64"/>
      <c r="Y103" s="65"/>
    </row>
    <row r="104" spans="2:25" ht="21" customHeight="1" x14ac:dyDescent="0.2">
      <c r="B104" s="66"/>
      <c r="C104" s="67"/>
      <c r="D104" s="67"/>
      <c r="E104" s="67"/>
      <c r="F104" s="67"/>
      <c r="G104" s="67"/>
      <c r="H104" s="68"/>
      <c r="J104" s="66"/>
      <c r="K104" s="67"/>
      <c r="L104" s="67"/>
      <c r="M104" s="67"/>
      <c r="N104" s="67"/>
      <c r="O104" s="67"/>
      <c r="P104" s="67"/>
      <c r="Q104" s="68"/>
      <c r="S104" s="66"/>
      <c r="T104" s="67"/>
      <c r="U104" s="67"/>
      <c r="V104" s="67"/>
      <c r="W104" s="67"/>
      <c r="X104" s="67"/>
      <c r="Y104" s="68"/>
    </row>
    <row r="105" spans="2:25" ht="21" customHeight="1" x14ac:dyDescent="0.2">
      <c r="B105" s="66"/>
      <c r="C105" s="67"/>
      <c r="D105" s="67"/>
      <c r="E105" s="67"/>
      <c r="F105" s="67"/>
      <c r="G105" s="67"/>
      <c r="H105" s="68"/>
      <c r="J105" s="66"/>
      <c r="K105" s="67"/>
      <c r="L105" s="67"/>
      <c r="M105" s="67"/>
      <c r="N105" s="67"/>
      <c r="O105" s="67"/>
      <c r="P105" s="67"/>
      <c r="Q105" s="68"/>
      <c r="S105" s="66"/>
      <c r="T105" s="67"/>
      <c r="U105" s="67"/>
      <c r="V105" s="67"/>
      <c r="W105" s="67"/>
      <c r="X105" s="67"/>
      <c r="Y105" s="68"/>
    </row>
    <row r="106" spans="2:25" ht="21" customHeight="1" x14ac:dyDescent="0.2">
      <c r="B106" s="66"/>
      <c r="C106" s="67"/>
      <c r="D106" s="67"/>
      <c r="E106" s="67"/>
      <c r="F106" s="67"/>
      <c r="G106" s="67"/>
      <c r="H106" s="68"/>
      <c r="J106" s="66"/>
      <c r="K106" s="67"/>
      <c r="L106" s="67"/>
      <c r="M106" s="67"/>
      <c r="N106" s="67"/>
      <c r="O106" s="67"/>
      <c r="P106" s="67"/>
      <c r="Q106" s="68"/>
      <c r="S106" s="66"/>
      <c r="T106" s="67"/>
      <c r="U106" s="67"/>
      <c r="V106" s="67"/>
      <c r="W106" s="67"/>
      <c r="X106" s="67"/>
      <c r="Y106" s="68"/>
    </row>
    <row r="107" spans="2:25" ht="21" customHeight="1" x14ac:dyDescent="0.2">
      <c r="B107" s="66"/>
      <c r="C107" s="67"/>
      <c r="D107" s="67"/>
      <c r="E107" s="67"/>
      <c r="F107" s="67"/>
      <c r="G107" s="67"/>
      <c r="H107" s="68"/>
      <c r="J107" s="66"/>
      <c r="K107" s="67"/>
      <c r="L107" s="67"/>
      <c r="M107" s="67"/>
      <c r="N107" s="67"/>
      <c r="O107" s="67"/>
      <c r="P107" s="67"/>
      <c r="Q107" s="68"/>
      <c r="S107" s="66"/>
      <c r="T107" s="67"/>
      <c r="U107" s="67"/>
      <c r="V107" s="67"/>
      <c r="W107" s="67"/>
      <c r="X107" s="67"/>
      <c r="Y107" s="68"/>
    </row>
    <row r="108" spans="2:25" ht="21" customHeight="1" x14ac:dyDescent="0.2">
      <c r="B108" s="66"/>
      <c r="C108" s="67"/>
      <c r="D108" s="67"/>
      <c r="E108" s="67"/>
      <c r="F108" s="67"/>
      <c r="G108" s="67"/>
      <c r="H108" s="68"/>
      <c r="J108" s="66"/>
      <c r="K108" s="67"/>
      <c r="L108" s="67"/>
      <c r="M108" s="67"/>
      <c r="N108" s="67"/>
      <c r="O108" s="67"/>
      <c r="P108" s="67"/>
      <c r="Q108" s="68"/>
      <c r="S108" s="66"/>
      <c r="T108" s="67"/>
      <c r="U108" s="67"/>
      <c r="V108" s="67"/>
      <c r="W108" s="67"/>
      <c r="X108" s="67"/>
      <c r="Y108" s="68"/>
    </row>
    <row r="109" spans="2:25" ht="21" customHeight="1" x14ac:dyDescent="0.2">
      <c r="B109" s="66"/>
      <c r="C109" s="67"/>
      <c r="D109" s="67"/>
      <c r="E109" s="67"/>
      <c r="F109" s="67"/>
      <c r="G109" s="67"/>
      <c r="H109" s="68"/>
      <c r="J109" s="66"/>
      <c r="K109" s="67"/>
      <c r="L109" s="67"/>
      <c r="M109" s="67"/>
      <c r="N109" s="67"/>
      <c r="O109" s="67"/>
      <c r="P109" s="67"/>
      <c r="Q109" s="68"/>
      <c r="S109" s="66"/>
      <c r="T109" s="67"/>
      <c r="U109" s="67"/>
      <c r="V109" s="67"/>
      <c r="W109" s="67"/>
      <c r="X109" s="67"/>
      <c r="Y109" s="68"/>
    </row>
    <row r="110" spans="2:25" ht="21" customHeight="1" x14ac:dyDescent="0.2">
      <c r="B110" s="66"/>
      <c r="C110" s="67"/>
      <c r="D110" s="67"/>
      <c r="E110" s="67"/>
      <c r="F110" s="67"/>
      <c r="G110" s="67"/>
      <c r="H110" s="68"/>
      <c r="J110" s="66"/>
      <c r="K110" s="67"/>
      <c r="L110" s="67"/>
      <c r="M110" s="67"/>
      <c r="N110" s="67"/>
      <c r="O110" s="67"/>
      <c r="P110" s="67"/>
      <c r="Q110" s="68"/>
      <c r="S110" s="66"/>
      <c r="T110" s="67"/>
      <c r="U110" s="67"/>
      <c r="V110" s="67"/>
      <c r="W110" s="67"/>
      <c r="X110" s="67"/>
      <c r="Y110" s="68"/>
    </row>
    <row r="111" spans="2:25" ht="21" customHeight="1" x14ac:dyDescent="0.2">
      <c r="B111" s="66"/>
      <c r="C111" s="67"/>
      <c r="D111" s="67"/>
      <c r="E111" s="67"/>
      <c r="F111" s="67"/>
      <c r="G111" s="67"/>
      <c r="H111" s="68"/>
      <c r="J111" s="66"/>
      <c r="K111" s="67"/>
      <c r="L111" s="67"/>
      <c r="M111" s="67"/>
      <c r="N111" s="67"/>
      <c r="O111" s="67"/>
      <c r="P111" s="67"/>
      <c r="Q111" s="68"/>
      <c r="S111" s="66"/>
      <c r="T111" s="67"/>
      <c r="U111" s="67"/>
      <c r="V111" s="67"/>
      <c r="W111" s="67"/>
      <c r="X111" s="67"/>
      <c r="Y111" s="68"/>
    </row>
    <row r="112" spans="2:25" ht="21" customHeight="1" x14ac:dyDescent="0.2">
      <c r="B112" s="69"/>
      <c r="C112" s="70"/>
      <c r="D112" s="70"/>
      <c r="E112" s="70"/>
      <c r="F112" s="70"/>
      <c r="G112" s="70"/>
      <c r="H112" s="71"/>
      <c r="J112" s="69"/>
      <c r="K112" s="70"/>
      <c r="L112" s="70"/>
      <c r="M112" s="70"/>
      <c r="N112" s="70"/>
      <c r="O112" s="70"/>
      <c r="P112" s="70"/>
      <c r="Q112" s="71"/>
      <c r="S112" s="69"/>
      <c r="T112" s="70"/>
      <c r="U112" s="70"/>
      <c r="V112" s="70"/>
      <c r="W112" s="70"/>
      <c r="X112" s="70"/>
      <c r="Y112" s="71"/>
    </row>
    <row r="113" spans="2:26" ht="48" customHeight="1" x14ac:dyDescent="0.2">
      <c r="B113" s="43"/>
      <c r="C113" s="44"/>
      <c r="D113" s="44"/>
      <c r="E113" s="44"/>
      <c r="F113" s="44"/>
      <c r="G113" s="44"/>
      <c r="H113" s="45"/>
      <c r="J113" s="49"/>
      <c r="K113" s="50"/>
      <c r="L113" s="50"/>
      <c r="M113" s="50"/>
      <c r="N113" s="50"/>
      <c r="O113" s="50"/>
      <c r="P113" s="50"/>
      <c r="Q113" s="51"/>
      <c r="S113" s="43"/>
      <c r="T113" s="44"/>
      <c r="U113" s="44"/>
      <c r="V113" s="44"/>
      <c r="W113" s="44"/>
      <c r="X113" s="44"/>
      <c r="Y113" s="45"/>
    </row>
    <row r="114" spans="2:26" ht="48" customHeight="1" x14ac:dyDescent="0.2">
      <c r="B114" s="46"/>
      <c r="C114" s="47"/>
      <c r="D114" s="47"/>
      <c r="E114" s="47"/>
      <c r="F114" s="47"/>
      <c r="G114" s="47"/>
      <c r="H114" s="48"/>
      <c r="J114" s="52"/>
      <c r="K114" s="53"/>
      <c r="L114" s="53"/>
      <c r="M114" s="53"/>
      <c r="N114" s="53"/>
      <c r="O114" s="53"/>
      <c r="P114" s="53"/>
      <c r="Q114" s="54"/>
      <c r="S114" s="46"/>
      <c r="T114" s="47"/>
      <c r="U114" s="47"/>
      <c r="V114" s="47"/>
      <c r="W114" s="47"/>
      <c r="X114" s="47"/>
      <c r="Y114" s="48"/>
    </row>
    <row r="117" spans="2:26" ht="21" customHeight="1" x14ac:dyDescent="0.2">
      <c r="E117" s="13" t="s">
        <v>0</v>
      </c>
      <c r="F117" s="55"/>
      <c r="G117" s="55"/>
      <c r="H117" s="55"/>
      <c r="I117" s="55"/>
      <c r="J117" s="55"/>
      <c r="Q117" s="13" t="s">
        <v>3</v>
      </c>
      <c r="R117" s="55"/>
      <c r="S117" s="55"/>
      <c r="T117" s="55"/>
      <c r="U117" s="55"/>
      <c r="V117" s="55"/>
      <c r="W117" s="55"/>
    </row>
    <row r="118" spans="2:26" ht="21" customHeight="1" x14ac:dyDescent="0.2">
      <c r="E118" s="13" t="s">
        <v>1</v>
      </c>
      <c r="F118" s="38"/>
      <c r="G118" s="38"/>
      <c r="H118" s="38"/>
      <c r="I118" s="38"/>
      <c r="J118" s="38"/>
      <c r="K118" s="2" t="s">
        <v>2</v>
      </c>
      <c r="Q118" s="13" t="s">
        <v>1</v>
      </c>
      <c r="R118" s="55"/>
      <c r="S118" s="55"/>
      <c r="T118" s="55"/>
      <c r="U118" s="55"/>
      <c r="V118" s="55"/>
      <c r="W118" s="55"/>
      <c r="X118" s="2" t="s">
        <v>2</v>
      </c>
    </row>
    <row r="119" spans="2:26" ht="21" customHeight="1" x14ac:dyDescent="0.2">
      <c r="E119" s="13" t="s">
        <v>4</v>
      </c>
      <c r="F119" s="38"/>
      <c r="G119" s="38"/>
      <c r="H119" s="38"/>
      <c r="I119" s="38"/>
      <c r="J119" s="38"/>
      <c r="Q119" s="39"/>
      <c r="R119" s="39"/>
      <c r="S119" s="39"/>
      <c r="T119" s="39"/>
      <c r="U119" s="39"/>
      <c r="V119" s="39"/>
      <c r="W119" s="39"/>
      <c r="X119" s="39"/>
    </row>
    <row r="120" spans="2:26" ht="21" customHeight="1" x14ac:dyDescent="0.2">
      <c r="E120" s="13" t="s">
        <v>5</v>
      </c>
      <c r="F120" s="40"/>
      <c r="G120" s="40"/>
      <c r="H120" s="40"/>
      <c r="I120" s="40"/>
      <c r="J120" s="40"/>
      <c r="Q120" s="13" t="s">
        <v>5</v>
      </c>
      <c r="R120" s="41"/>
      <c r="S120" s="41"/>
      <c r="T120" s="41"/>
      <c r="U120" s="41"/>
      <c r="V120" s="41"/>
      <c r="W120" s="41"/>
    </row>
    <row r="121" spans="2:26" ht="21" customHeight="1" x14ac:dyDescent="0.2">
      <c r="E121" s="13" t="s">
        <v>6</v>
      </c>
      <c r="F121" s="42"/>
      <c r="G121" s="42"/>
      <c r="H121" s="42"/>
      <c r="I121" s="42"/>
      <c r="J121" s="42"/>
    </row>
    <row r="122" spans="2:26" ht="24" customHeight="1" x14ac:dyDescent="0.2"/>
    <row r="123" spans="2:26" ht="24" customHeight="1" x14ac:dyDescent="0.2"/>
    <row r="124" spans="2:26" ht="24" customHeight="1" x14ac:dyDescent="0.2"/>
    <row r="125" spans="2:26" ht="24" customHeight="1" x14ac:dyDescent="0.2"/>
    <row r="126" spans="2:26" ht="24" customHeight="1" x14ac:dyDescent="0.2"/>
    <row r="127" spans="2:26" s="3" customFormat="1" ht="24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</sheetData>
  <sheetProtection algorithmName="SHA-512" hashValue="27cbqH6WMvwDAE866M3kiSuf8tYfnLeAUbB6fmr9ss5SjjQaq7Z//GYRhpdwwA8gMih+L9EXWdgQB/Hp3Y/6uA==" saltValue="Wu/urnnMhHPBauNWSJeNWg==" spinCount="100000" sheet="1" formatCells="0"/>
  <protectedRanges>
    <protectedRange sqref="M7 H8 V13 K21:S25 X20 K27:S30 K32:S34 K36:S38 B44:Z47 B49:Z52 B54:Z57 B62:Z65 B69 B77 J77 S77 B87 J87 S87 S90 J90 B90 B100 J100 S100 S103 J103 B103 B113 J113 S113 F117:J121" name="Range1"/>
  </protectedRanges>
  <mergeCells count="268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Q21:S21"/>
    <mergeCell ref="T21:U21"/>
    <mergeCell ref="V21:W21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T26:U26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T30:U30"/>
    <mergeCell ref="B35:G35"/>
    <mergeCell ref="H35:J35"/>
    <mergeCell ref="K35:M35"/>
    <mergeCell ref="N35:P35"/>
    <mergeCell ref="Q35:S35"/>
    <mergeCell ref="T35:U35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Q32:S32"/>
    <mergeCell ref="T32:U32"/>
    <mergeCell ref="B42:L42"/>
    <mergeCell ref="M42:X42"/>
    <mergeCell ref="Y42:Z42"/>
    <mergeCell ref="A43:Z43"/>
    <mergeCell ref="B44:L44"/>
    <mergeCell ref="M44:X44"/>
    <mergeCell ref="Y44:Z44"/>
    <mergeCell ref="V38:W38"/>
    <mergeCell ref="A39:S39"/>
    <mergeCell ref="T39:U39"/>
    <mergeCell ref="V39:W39"/>
    <mergeCell ref="X39:Z39"/>
    <mergeCell ref="A40:Z40"/>
    <mergeCell ref="B38:G38"/>
    <mergeCell ref="H38:J38"/>
    <mergeCell ref="K38:M38"/>
    <mergeCell ref="N38:P38"/>
    <mergeCell ref="Q38:S38"/>
    <mergeCell ref="T38:U38"/>
    <mergeCell ref="X20:Z38"/>
    <mergeCell ref="B21:G21"/>
    <mergeCell ref="H21:J21"/>
    <mergeCell ref="K21:M21"/>
    <mergeCell ref="N21:P21"/>
    <mergeCell ref="B47:L47"/>
    <mergeCell ref="M47:X47"/>
    <mergeCell ref="Y47:Z47"/>
    <mergeCell ref="B45:L45"/>
    <mergeCell ref="M45:X45"/>
    <mergeCell ref="Y45:Z45"/>
    <mergeCell ref="B46:L46"/>
    <mergeCell ref="M46:X46"/>
    <mergeCell ref="Y46:Z46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B55:L55"/>
    <mergeCell ref="M55:X55"/>
    <mergeCell ref="Y55:Z55"/>
    <mergeCell ref="B56:L56"/>
    <mergeCell ref="M56:X56"/>
    <mergeCell ref="Y56:Z56"/>
    <mergeCell ref="A53:Z53"/>
    <mergeCell ref="B54:L54"/>
    <mergeCell ref="M54:X54"/>
    <mergeCell ref="Y54:Z54"/>
    <mergeCell ref="B61:G61"/>
    <mergeCell ref="H61:P61"/>
    <mergeCell ref="Q61:X61"/>
    <mergeCell ref="Y61:Z61"/>
    <mergeCell ref="B62:G62"/>
    <mergeCell ref="H62:P62"/>
    <mergeCell ref="Q62:X62"/>
    <mergeCell ref="Y62:Z62"/>
    <mergeCell ref="B57:L57"/>
    <mergeCell ref="M57:X57"/>
    <mergeCell ref="Y57:Z57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J87:Q88"/>
    <mergeCell ref="S87:Y88"/>
    <mergeCell ref="B90:H99"/>
    <mergeCell ref="J90:Q99"/>
    <mergeCell ref="S90:Y99"/>
    <mergeCell ref="B69:Y73"/>
    <mergeCell ref="B77:H86"/>
    <mergeCell ref="J77:Q86"/>
    <mergeCell ref="S77:Y86"/>
    <mergeCell ref="F119:J119"/>
    <mergeCell ref="Q119:X119"/>
    <mergeCell ref="F120:J120"/>
    <mergeCell ref="R120:W120"/>
    <mergeCell ref="F121:J121"/>
    <mergeCell ref="B25:G25"/>
    <mergeCell ref="H25:J25"/>
    <mergeCell ref="K25:M25"/>
    <mergeCell ref="N25:P25"/>
    <mergeCell ref="Q25:S25"/>
    <mergeCell ref="B113:H114"/>
    <mergeCell ref="J113:Q114"/>
    <mergeCell ref="S113:Y114"/>
    <mergeCell ref="F117:J117"/>
    <mergeCell ref="R117:W117"/>
    <mergeCell ref="F118:J118"/>
    <mergeCell ref="R118:W118"/>
    <mergeCell ref="B100:H101"/>
    <mergeCell ref="J100:Q101"/>
    <mergeCell ref="S100:Y101"/>
    <mergeCell ref="B103:H112"/>
    <mergeCell ref="J103:Q112"/>
    <mergeCell ref="S103:Y112"/>
    <mergeCell ref="B87:H88"/>
    <mergeCell ref="V37:W37"/>
    <mergeCell ref="B37:G37"/>
    <mergeCell ref="H37:J37"/>
    <mergeCell ref="K37:M37"/>
    <mergeCell ref="N37:P37"/>
    <mergeCell ref="Q37:S37"/>
    <mergeCell ref="T37:U37"/>
    <mergeCell ref="T25:U25"/>
    <mergeCell ref="V25:W25"/>
    <mergeCell ref="B34:G34"/>
    <mergeCell ref="H34:J34"/>
    <mergeCell ref="K34:M34"/>
    <mergeCell ref="N34:P34"/>
    <mergeCell ref="Q34:S34"/>
    <mergeCell ref="T34:U34"/>
    <mergeCell ref="V34:W34"/>
    <mergeCell ref="V35:W35"/>
    <mergeCell ref="B36:G36"/>
    <mergeCell ref="H36:J36"/>
    <mergeCell ref="K36:M36"/>
    <mergeCell ref="N36:P36"/>
    <mergeCell ref="Q36:S36"/>
    <mergeCell ref="T36:U36"/>
    <mergeCell ref="V36:W36"/>
  </mergeCells>
  <phoneticPr fontId="13" type="noConversion"/>
  <dataValidations count="7">
    <dataValidation type="list" allowBlank="1" showInputMessage="1" showErrorMessage="1" error="กรุณาเลือกข้อมูลตามที่กำหนดให้" sqref="B44:L47" xr:uid="{B8E6F31A-7013-4F4D-A3F2-695E7392013C}">
      <formula1>ปัญหาด้านงบประมาณ</formula1>
    </dataValidation>
    <dataValidation type="decimal" operator="greaterThanOrEqual" allowBlank="1" showInputMessage="1" showErrorMessage="1" error="กรุณากรอกข้อมูลเป็นตัวเลข" sqref="K21 N21:S21" xr:uid="{05B73D62-A220-4DE3-A787-715119F7159E}">
      <formula1>0</formula1>
    </dataValidation>
    <dataValidation type="whole" operator="greaterThanOrEqual" allowBlank="1" showInputMessage="1" showErrorMessage="1" error="กรุณากรอกข้อมูลเป็นตัวเลข" sqref="R37:S38 L37:M38 O37:P38 L24:M25 O24:P25 L22:M22 R22:S22 O22:P22 Q35:Q38 R24:S25 K35:K38 K20:S20 Q22:Q25 N22:N25 K22:K25 Q27:Q30 N27:N30 K27:K30 N35:N38" xr:uid="{998E3D5C-F43F-4411-857F-2E8F43A971BA}">
      <formula1>0</formula1>
    </dataValidation>
    <dataValidation type="list" allowBlank="1" showInputMessage="1" showErrorMessage="1" error="กรุณาเลือกข้อมูลตามที่กำหนดให้" sqref="B62:G65" xr:uid="{D383791F-5CD8-47DF-A7B4-3A288EDDEDA9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54:L57" xr:uid="{CEF8B7E7-DDA3-4D13-8015-7B15FF533F1C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9:L52" xr:uid="{D5DD7834-9E79-48A1-BF4F-CE4FD3DE01DE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2 Y54:Z57 Y44:Z47 Y62:Z65" xr:uid="{26275071-ABE3-49A9-BCA8-9863CC96B610}">
      <formula1>1</formula1>
      <formula2>3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rowBreaks count="5" manualBreakCount="5">
    <brk id="15" max="25" man="1"/>
    <brk id="40" max="25" man="1"/>
    <brk id="52" max="25" man="1"/>
    <brk id="66" max="25" man="1"/>
    <brk id="8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LIST</vt:lpstr>
      <vt:lpstr>สจป.ที่ 13 (สข)</vt:lpstr>
      <vt:lpstr>'สจป.ที่ 13 (สข)'!Print_Area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Pattranit worachewasaringkan</cp:lastModifiedBy>
  <cp:lastPrinted>2025-01-04T05:09:10Z</cp:lastPrinted>
  <dcterms:created xsi:type="dcterms:W3CDTF">2021-12-16T12:43:53Z</dcterms:created>
  <dcterms:modified xsi:type="dcterms:W3CDTF">2025-06-25T03:17:19Z</dcterms:modified>
  <cp:contentStatus/>
</cp:coreProperties>
</file>