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6.(สจด.) ก.สำรวจฯป่าไม้ถาวร ปี 68\"/>
    </mc:Choice>
  </mc:AlternateContent>
  <xr:revisionPtr revIDLastSave="0" documentId="13_ncr:1_{FC0EF591-D35A-464B-8A2E-70FE91C6F634}" xr6:coauthVersionLast="47" xr6:coauthVersionMax="47" xr10:uidLastSave="{00000000-0000-0000-0000-000000000000}"/>
  <workbookProtection workbookAlgorithmName="SHA-512" workbookHashValue="SByK+3hesxqS8tfXvJJynJ1tL5nQ3rpYTyP838L8A8o0BPL/myL5O/jZ7lve0DkYr25h8BaKZtqmPrG9YHtShw==" workbookSaltValue="BIAzxg5hXNcF3vHxGNpJl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3 (สข)" sheetId="22" r:id="rId2"/>
  </sheets>
  <externalReferences>
    <externalReference r:id="rId3"/>
  </externalReferences>
  <definedNames>
    <definedName name="_xlnm.Print_Area" localSheetId="1">'สจป.ที่ 13 (สข)'!#REF!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22" l="1"/>
  <c r="Q14" i="22"/>
  <c r="Q13" i="22"/>
  <c r="V14" i="22"/>
  <c r="Y14" i="22" s="1"/>
  <c r="N13" i="22"/>
  <c r="T28" i="22"/>
  <c r="Q23" i="22"/>
  <c r="N23" i="22"/>
  <c r="K23" i="22"/>
  <c r="Q20" i="22"/>
  <c r="N20" i="22"/>
  <c r="K20" i="22"/>
  <c r="H27" i="22"/>
  <c r="V27" i="22" s="1"/>
  <c r="H26" i="22"/>
  <c r="V26" i="22" s="1"/>
  <c r="H25" i="22"/>
  <c r="V25" i="22" s="1"/>
  <c r="H23" i="22"/>
  <c r="H24" i="22"/>
  <c r="V24" i="22" s="1"/>
  <c r="V23" i="22" s="1"/>
  <c r="H22" i="22"/>
  <c r="V22" i="22" s="1"/>
  <c r="H21" i="22"/>
  <c r="V21" i="22" s="1"/>
  <c r="V20" i="22" l="1"/>
  <c r="V28" i="22" s="1"/>
  <c r="S14" i="22"/>
  <c r="A54" i="22" l="1"/>
  <c r="A53" i="22"/>
  <c r="A52" i="22"/>
  <c r="A51" i="22"/>
  <c r="A46" i="22"/>
  <c r="A45" i="22"/>
  <c r="A44" i="22"/>
  <c r="A43" i="22"/>
  <c r="A41" i="22"/>
  <c r="A40" i="22"/>
  <c r="A39" i="22"/>
  <c r="A38" i="22"/>
  <c r="A36" i="22"/>
  <c r="A35" i="22"/>
  <c r="A34" i="22"/>
  <c r="A33" i="22"/>
</calcChain>
</file>

<file path=xl/sharedStrings.xml><?xml version="1.0" encoding="utf-8"?>
<sst xmlns="http://schemas.openxmlformats.org/spreadsheetml/2006/main" count="99" uniqueCount="83">
  <si>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</si>
  <si>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</si>
  <si>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</si>
  <si>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</si>
  <si>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</si>
  <si>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</si>
  <si>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</si>
  <si>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</si>
  <si>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</si>
  <si>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13 (สงขลา)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</si>
  <si>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</si>
  <si>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</si>
  <si>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</si>
  <si>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</si>
  <si>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</si>
  <si>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</si>
  <si>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</si>
  <si>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</si>
  <si>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</si>
  <si>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</si>
  <si>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</si>
  <si>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</si>
  <si>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</si>
  <si>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</si>
  <si>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</si>
  <si>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</si>
  <si>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</si>
  <si>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</si>
  <si>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</si>
  <si>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</si>
  <si>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</si>
  <si>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</si>
  <si>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</si>
  <si>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</si>
  <si>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</si>
  <si>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</si>
  <si>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</si>
  <si>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</si>
  <si>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</si>
  <si>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</si>
  <si>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</si>
  <si>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</si>
  <si>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</si>
  <si>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</si>
  <si>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</si>
  <si>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</si>
  <si>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</si>
  <si>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</si>
  <si>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</si>
  <si>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</si>
  <si>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</si>
  <si>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</si>
  <si>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</si>
  <si>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</si>
  <si>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</si>
  <si>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</si>
  <si>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</si>
  <si>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</si>
  <si>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</si>
  <si>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</si>
  <si>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สำรวจทรัพยากรที่ดินและป่าไม้เพื่อจัดทำข้อมูลที่ดินและแผนที่ขอบเขตที่ดินในพื้นที่ป่าไม้ถาวร (ไร่)</t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</si>
  <si>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</si>
  <si>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</si>
  <si>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</si>
  <si>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</si>
  <si>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</si>
  <si>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</si>
  <si>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</si>
  <si>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</si>
  <si>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</si>
  <si>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งานสำรวจทรัพยากรที่ดินและป่าไม้เพื่อจัดทำข้อมูลที่ดินและแผนที่ขอบเขตที่ดินในพื้นที่ป่าไม้ถาวร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</si>
  <si>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</si>
  <si>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</si>
  <si>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แผนการปฏิบัติงาน/ขั้นตอนการดำเนินงาน (หน่วยนับ)</t>
  </si>
  <si>
    <t>เตรียมความพร้อมก่อนออกปฏิบัติงาน (ป่า)</t>
  </si>
  <si>
    <t>จัดทำคำสั่งให้เจ้าหน้าที่ปฏิบัติงาน และรายงานกรมป่าไม้ (ป่า)</t>
  </si>
  <si>
    <t>จัดเตรียมข้อมูลพื้นฐาน เพื่อดำเนินการจัดทำแผนที่ วางแผน และกำหนดแปลงสำรวจ (ป่า)</t>
  </si>
  <si>
    <t>สำรวจป่าไม้ถาวร (ไร่)</t>
  </si>
  <si>
    <t>จัดประชุมชี้แจงราษฎรสร้างการมีส่วนร่วม รวมทั้งนัดหมายเพื่อดำเนินการสำรวจ และรายงานกรมป่าไม้ (ป่า)</t>
  </si>
  <si>
    <t>สำรวจกำหนดความเหมาะสมการใช้ที่ดินป่าไม้ และสำรวจตรวจสอบขอบเขตพื้นที่ป่าไม้ถาวร โดยการถ่ายทอดแนวเขตจากแผนที่วางแผนลงสู่สภาพพื้นที่จริง (ไร่)</t>
  </si>
  <si>
    <t>สำรวจรังวัดแปลงที่ดินของราษฎร และตรวจสอบจัดทำขอบเขตพื้นที่ที่มีสภาพป่า (ไร่)</t>
  </si>
  <si>
    <t xml:space="preserve">จัดทำข้อมูลรูปแปลงที่ดิน (Shapefile) ในระบบ GIS (ไร่) 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</si>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</sst>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[$-187041E]d\ mmmm\ yyyy;@"/>
    <numFmt numFmtId="189" formatCode="0##\ \-\ ####\ \-\ ####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48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10" fillId="3" borderId="0" xfId="0" applyFont="1" applyFill="1" applyAlignment="1" applyProtection="1">
      <alignment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left" vertical="top" wrapText="1"/>
      <protection hidden="1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1" fontId="11" fillId="4" borderId="4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0" xfId="0" applyNumberFormat="1" applyFont="1" applyFill="1" applyAlignment="1" applyProtection="1">
      <alignment horizontal="left" vertical="top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3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3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11" fillId="0" borderId="15" xfId="0" applyNumberFormat="1" applyFont="1" applyBorder="1" applyAlignment="1" applyProtection="1">
      <alignment horizontal="center" vertical="center" wrapText="1"/>
      <protection hidden="1"/>
    </xf>
    <xf numFmtId="2" fontId="11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1" fillId="4" borderId="4" xfId="0" applyNumberFormat="1" applyFont="1" applyFill="1" applyBorder="1" applyAlignment="1" applyProtection="1">
      <alignment horizontal="left" vertical="center" wrapText="1"/>
      <protection hidden="1"/>
    </xf>
    <xf numFmtId="3" fontId="11" fillId="4" borderId="4" xfId="1" applyNumberFormat="1" applyFont="1" applyFill="1" applyBorder="1" applyAlignment="1" applyProtection="1">
      <alignment horizontal="center" vertical="center" wrapText="1"/>
    </xf>
    <xf numFmtId="3" fontId="11" fillId="4" borderId="1" xfId="1" applyNumberFormat="1" applyFont="1" applyFill="1" applyBorder="1" applyAlignment="1" applyProtection="1">
      <alignment horizontal="center" vertical="center" wrapText="1"/>
    </xf>
    <xf numFmtId="1" fontId="11" fillId="4" borderId="15" xfId="0" applyNumberFormat="1" applyFont="1" applyFill="1" applyBorder="1" applyAlignment="1">
      <alignment horizontal="center" vertical="center" wrapText="1"/>
    </xf>
    <xf numFmtId="2" fontId="11" fillId="4" borderId="3" xfId="1" applyNumberFormat="1" applyFont="1" applyFill="1" applyBorder="1" applyAlignment="1" applyProtection="1">
      <alignment horizontal="center" vertical="center" wrapText="1"/>
      <protection hidden="1"/>
    </xf>
    <xf numFmtId="2" fontId="11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3" borderId="4" xfId="0" applyFont="1" applyFill="1" applyBorder="1" applyAlignment="1" applyProtection="1">
      <alignment horizontal="left" vertical="center" wrapText="1"/>
      <protection hidden="1"/>
    </xf>
    <xf numFmtId="3" fontId="10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10" fillId="3" borderId="4" xfId="1" applyNumberFormat="1" applyFont="1" applyFill="1" applyBorder="1" applyAlignment="1" applyProtection="1">
      <alignment horizontal="center" vertical="center"/>
      <protection hidden="1"/>
    </xf>
    <xf numFmtId="1" fontId="10" fillId="3" borderId="15" xfId="0" applyNumberFormat="1" applyFont="1" applyFill="1" applyBorder="1" applyAlignment="1" applyProtection="1">
      <alignment horizontal="center" vertical="center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2" fontId="10" fillId="3" borderId="4" xfId="1" applyNumberFormat="1" applyFont="1" applyFill="1" applyBorder="1" applyAlignment="1" applyProtection="1">
      <alignment horizontal="center" vertical="center"/>
      <protection hidden="1"/>
    </xf>
    <xf numFmtId="3" fontId="2" fillId="4" borderId="4" xfId="1" applyNumberFormat="1" applyFont="1" applyFill="1" applyBorder="1" applyAlignment="1" applyProtection="1">
      <alignment horizontal="center" vertical="center"/>
    </xf>
    <xf numFmtId="2" fontId="2" fillId="4" borderId="4" xfId="1" applyNumberFormat="1" applyFont="1" applyFill="1" applyBorder="1" applyAlignment="1" applyProtection="1">
      <alignment horizontal="center" vertical="center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</xf>
    <xf numFmtId="4" fontId="2" fillId="4" borderId="2" xfId="1" applyNumberFormat="1" applyFont="1" applyFill="1" applyBorder="1" applyAlignment="1" applyProtection="1">
      <alignment horizontal="right" vertical="center"/>
    </xf>
    <xf numFmtId="4" fontId="2" fillId="4" borderId="3" xfId="1" applyNumberFormat="1" applyFont="1" applyFill="1" applyBorder="1" applyAlignment="1" applyProtection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hidden="1"/>
    </xf>
    <xf numFmtId="188" fontId="2" fillId="3" borderId="2" xfId="0" applyNumberFormat="1" applyFont="1" applyFill="1" applyBorder="1" applyAlignment="1" applyProtection="1">
      <alignment horizontal="center" vertical="top"/>
      <protection hidden="1"/>
    </xf>
    <xf numFmtId="188" fontId="2" fillId="3" borderId="3" xfId="0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" fontId="3" fillId="5" borderId="10" xfId="1" applyNumberFormat="1" applyFont="1" applyFill="1" applyBorder="1" applyAlignment="1" applyProtection="1">
      <alignment horizontal="center" vertical="top"/>
      <protection hidden="1"/>
    </xf>
    <xf numFmtId="1" fontId="3" fillId="5" borderId="12" xfId="1" applyNumberFormat="1" applyFont="1" applyFill="1" applyBorder="1" applyAlignment="1" applyProtection="1">
      <alignment horizontal="center" vertical="top"/>
      <protection hidden="1"/>
    </xf>
    <xf numFmtId="187" fontId="3" fillId="5" borderId="4" xfId="1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hidden="1"/>
    </xf>
    <xf numFmtId="188" fontId="2" fillId="3" borderId="13" xfId="0" applyNumberFormat="1" applyFont="1" applyFill="1" applyBorder="1" applyAlignment="1" applyProtection="1">
      <alignment horizontal="center" vertical="top"/>
      <protection hidden="1"/>
    </xf>
    <xf numFmtId="189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hidden="1"/>
    </xf>
    <xf numFmtId="3" fontId="11" fillId="4" borderId="4" xfId="1" applyNumberFormat="1" applyFont="1" applyFill="1" applyBorder="1" applyAlignment="1" applyProtection="1">
      <alignment horizontal="center" vertical="center"/>
    </xf>
    <xf numFmtId="1" fontId="11" fillId="4" borderId="15" xfId="0" applyNumberFormat="1" applyFont="1" applyFill="1" applyBorder="1" applyAlignment="1">
      <alignment horizontal="center" vertical="center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2" fontId="11" fillId="4" borderId="4" xfId="1" applyNumberFormat="1" applyFont="1" applyFill="1" applyBorder="1" applyAlignment="1" applyProtection="1">
      <alignment horizontal="center" vertical="center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80" zoomScaleNormal="80" workbookViewId="0">
      <selection activeCell="A11" sqref="A11"/>
    </sheetView>
  </sheetViews>
  <sheetFormatPr defaultColWidth="8.875" defaultRowHeight="20.25" x14ac:dyDescent="0.2"/>
  <cols>
    <col min="1" max="1" width="33.25" style="19" customWidth="1"/>
    <col min="2" max="2" width="3.375" style="18" customWidth="1"/>
    <col min="3" max="3" width="76.25" style="19" customWidth="1"/>
    <col min="4" max="4" width="4.25" style="18" customWidth="1"/>
    <col min="5" max="5" width="65" style="19" customWidth="1"/>
    <col min="6" max="6" width="3.375" style="18" customWidth="1"/>
    <col min="7" max="7" width="89.125" style="19" customWidth="1"/>
    <col min="8" max="16384" width="8.875" style="19"/>
  </cols>
  <sheetData>
    <row r="1" spans="1:7" x14ac:dyDescent="0.2">
      <c r="A1" s="17" t="s">
        <v>34</v>
      </c>
      <c r="C1" s="17" t="s">
        <v>35</v>
      </c>
      <c r="E1" s="17" t="s">
        <v>36</v>
      </c>
      <c r="G1" s="17" t="s">
        <v>25</v>
      </c>
    </row>
    <row r="2" spans="1:7" x14ac:dyDescent="0.2">
      <c r="A2" s="20" t="s">
        <v>37</v>
      </c>
      <c r="C2" s="20" t="s">
        <v>38</v>
      </c>
      <c r="E2" s="20" t="s">
        <v>39</v>
      </c>
      <c r="G2" s="20" t="s">
        <v>62</v>
      </c>
    </row>
    <row r="3" spans="1:7" x14ac:dyDescent="0.2">
      <c r="A3" s="20" t="s">
        <v>43</v>
      </c>
      <c r="C3" s="20" t="s">
        <v>40</v>
      </c>
      <c r="E3" s="20" t="s">
        <v>41</v>
      </c>
      <c r="G3" s="20" t="s">
        <v>42</v>
      </c>
    </row>
    <row r="4" spans="1:7" ht="40.5" x14ac:dyDescent="0.2">
      <c r="A4" s="20" t="s">
        <v>46</v>
      </c>
      <c r="C4" s="20" t="s">
        <v>63</v>
      </c>
      <c r="E4" s="20" t="s">
        <v>44</v>
      </c>
      <c r="G4" s="20" t="s">
        <v>45</v>
      </c>
    </row>
    <row r="5" spans="1:7" x14ac:dyDescent="0.2">
      <c r="A5" s="20" t="s">
        <v>50</v>
      </c>
      <c r="C5" s="20" t="s">
        <v>47</v>
      </c>
      <c r="E5" s="20" t="s">
        <v>48</v>
      </c>
      <c r="G5" s="20" t="s">
        <v>49</v>
      </c>
    </row>
    <row r="6" spans="1:7" ht="40.5" x14ac:dyDescent="0.2">
      <c r="C6" s="20" t="s">
        <v>64</v>
      </c>
      <c r="E6" s="20" t="s">
        <v>51</v>
      </c>
      <c r="G6" s="20" t="s">
        <v>65</v>
      </c>
    </row>
    <row r="7" spans="1:7" ht="40.5" x14ac:dyDescent="0.2">
      <c r="C7" s="20" t="s">
        <v>66</v>
      </c>
      <c r="E7" s="20" t="s">
        <v>52</v>
      </c>
      <c r="G7" s="20" t="s">
        <v>53</v>
      </c>
    </row>
    <row r="8" spans="1:7" ht="40.5" x14ac:dyDescent="0.2">
      <c r="C8" s="20" t="s">
        <v>67</v>
      </c>
      <c r="E8" s="20" t="s">
        <v>54</v>
      </c>
      <c r="G8" s="20" t="s">
        <v>55</v>
      </c>
    </row>
    <row r="9" spans="1:7" x14ac:dyDescent="0.2">
      <c r="C9" s="20" t="s">
        <v>50</v>
      </c>
      <c r="E9" s="20" t="s">
        <v>50</v>
      </c>
      <c r="G9" s="20" t="s">
        <v>56</v>
      </c>
    </row>
    <row r="10" spans="1:7" x14ac:dyDescent="0.2">
      <c r="G10" s="20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11"/>
  <sheetViews>
    <sheetView tabSelected="1" view="pageBreakPreview" zoomScale="85" zoomScaleNormal="85" zoomScaleSheetLayoutView="85" workbookViewId="0">
      <selection activeCell="B10" sqref="B10:J11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12" t="s">
        <v>71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ht="21" customHeight="1" x14ac:dyDescent="0.2">
      <c r="A2" s="112" t="s">
        <v>82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 ht="21" customHeight="1" x14ac:dyDescent="0.2">
      <c r="A3" s="112" t="s">
        <v>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 ht="21" customHeight="1" x14ac:dyDescent="0.2">
      <c r="A4" s="112" t="s">
        <v>69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72</v>
      </c>
      <c r="L7" s="6"/>
      <c r="M7" s="113"/>
      <c r="N7" s="114"/>
      <c r="O7" s="114"/>
      <c r="P7" s="115"/>
    </row>
    <row r="8" spans="1:26" ht="21" customHeight="1" x14ac:dyDescent="0.2">
      <c r="A8" s="5" t="s">
        <v>13</v>
      </c>
      <c r="G8" s="6"/>
      <c r="H8" s="113"/>
      <c r="I8" s="114"/>
      <c r="J8" s="115"/>
    </row>
    <row r="9" spans="1:26" ht="9" customHeight="1" x14ac:dyDescent="0.2"/>
    <row r="10" spans="1:26" s="4" customFormat="1" ht="30" customHeight="1" x14ac:dyDescent="0.2">
      <c r="A10" s="61" t="s">
        <v>5</v>
      </c>
      <c r="B10" s="61" t="s">
        <v>10</v>
      </c>
      <c r="C10" s="61"/>
      <c r="D10" s="61"/>
      <c r="E10" s="61"/>
      <c r="F10" s="61"/>
      <c r="G10" s="61"/>
      <c r="H10" s="61"/>
      <c r="I10" s="61"/>
      <c r="J10" s="61"/>
      <c r="K10" s="61" t="s">
        <v>11</v>
      </c>
      <c r="L10" s="61"/>
      <c r="M10" s="61"/>
      <c r="N10" s="61"/>
      <c r="O10" s="61"/>
      <c r="P10" s="61"/>
      <c r="Q10" s="61"/>
      <c r="R10" s="61"/>
      <c r="S10" s="61" t="s">
        <v>4</v>
      </c>
      <c r="T10" s="61"/>
      <c r="U10" s="61"/>
      <c r="V10" s="61"/>
      <c r="W10" s="61"/>
      <c r="X10" s="61"/>
      <c r="Y10" s="61"/>
      <c r="Z10" s="61"/>
    </row>
    <row r="11" spans="1:26" s="4" customFormat="1" ht="30" customHeight="1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 t="s">
        <v>1</v>
      </c>
      <c r="L11" s="61"/>
      <c r="M11" s="61"/>
      <c r="N11" s="61" t="s">
        <v>2</v>
      </c>
      <c r="O11" s="61"/>
      <c r="P11" s="61"/>
      <c r="Q11" s="61" t="s">
        <v>3</v>
      </c>
      <c r="R11" s="61"/>
      <c r="S11" s="61" t="s">
        <v>1</v>
      </c>
      <c r="T11" s="61"/>
      <c r="U11" s="61"/>
      <c r="V11" s="61" t="s">
        <v>2</v>
      </c>
      <c r="W11" s="61"/>
      <c r="X11" s="61"/>
      <c r="Y11" s="61" t="s">
        <v>3</v>
      </c>
      <c r="Z11" s="61"/>
    </row>
    <row r="12" spans="1:26" ht="24" customHeight="1" x14ac:dyDescent="0.2">
      <c r="A12" s="65" t="s">
        <v>70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8"/>
    </row>
    <row r="13" spans="1:26" ht="24" customHeight="1" x14ac:dyDescent="0.2">
      <c r="A13" s="7">
        <v>1</v>
      </c>
      <c r="B13" s="28" t="s">
        <v>60</v>
      </c>
      <c r="C13" s="28"/>
      <c r="D13" s="28"/>
      <c r="E13" s="28"/>
      <c r="F13" s="28"/>
      <c r="G13" s="28"/>
      <c r="H13" s="28"/>
      <c r="I13" s="28"/>
      <c r="J13" s="28"/>
      <c r="K13" s="96">
        <v>400</v>
      </c>
      <c r="L13" s="96"/>
      <c r="M13" s="96"/>
      <c r="N13" s="96">
        <f>Q27</f>
        <v>0</v>
      </c>
      <c r="O13" s="96"/>
      <c r="P13" s="96"/>
      <c r="Q13" s="97">
        <f>V28</f>
        <v>0</v>
      </c>
      <c r="R13" s="97"/>
      <c r="S13" s="99">
        <v>47600</v>
      </c>
      <c r="T13" s="100"/>
      <c r="U13" s="101"/>
      <c r="V13" s="102"/>
      <c r="W13" s="103"/>
      <c r="X13" s="104"/>
      <c r="Y13" s="105">
        <f>V13/S13*100</f>
        <v>0</v>
      </c>
      <c r="Z13" s="106"/>
    </row>
    <row r="14" spans="1:26" s="4" customFormat="1" ht="24" customHeight="1" x14ac:dyDescent="0.2">
      <c r="A14" s="107" t="s">
        <v>14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9"/>
      <c r="Q14" s="98">
        <f>V28</f>
        <v>0</v>
      </c>
      <c r="R14" s="98"/>
      <c r="S14" s="110">
        <f>SUM(S13)</f>
        <v>47600</v>
      </c>
      <c r="T14" s="110"/>
      <c r="U14" s="110"/>
      <c r="V14" s="110">
        <f>SUM(V13)</f>
        <v>0</v>
      </c>
      <c r="W14" s="110"/>
      <c r="X14" s="110"/>
      <c r="Y14" s="111">
        <f>V14/S14*100</f>
        <v>0</v>
      </c>
      <c r="Z14" s="111"/>
    </row>
    <row r="15" spans="1:26" ht="9.9499999999999993" customHeight="1" x14ac:dyDescent="0.2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spans="1:26" ht="24" customHeight="1" x14ac:dyDescent="0.2">
      <c r="A16" s="16" t="s">
        <v>61</v>
      </c>
      <c r="H16" s="8"/>
      <c r="I16" s="9"/>
      <c r="J16" s="9"/>
      <c r="K16" s="9"/>
      <c r="L16" s="9"/>
      <c r="M16" s="9"/>
    </row>
    <row r="17" spans="1:26" ht="9.9499999999999993" customHeight="1" x14ac:dyDescent="0.2">
      <c r="A17" s="2"/>
      <c r="H17" s="10"/>
      <c r="I17" s="10"/>
      <c r="J17" s="10"/>
      <c r="K17" s="10"/>
      <c r="L17" s="10"/>
      <c r="M17" s="10"/>
    </row>
    <row r="18" spans="1:26" ht="72" customHeight="1" x14ac:dyDescent="0.2">
      <c r="A18" s="11" t="s">
        <v>5</v>
      </c>
      <c r="B18" s="61" t="s">
        <v>73</v>
      </c>
      <c r="C18" s="61"/>
      <c r="D18" s="61"/>
      <c r="E18" s="61"/>
      <c r="F18" s="61"/>
      <c r="G18" s="61"/>
      <c r="H18" s="61" t="s">
        <v>15</v>
      </c>
      <c r="I18" s="61"/>
      <c r="J18" s="61"/>
      <c r="K18" s="61" t="s">
        <v>12</v>
      </c>
      <c r="L18" s="61"/>
      <c r="M18" s="61"/>
      <c r="N18" s="61" t="s">
        <v>16</v>
      </c>
      <c r="O18" s="61"/>
      <c r="P18" s="61"/>
      <c r="Q18" s="61" t="s">
        <v>17</v>
      </c>
      <c r="R18" s="61"/>
      <c r="S18" s="61"/>
      <c r="T18" s="61" t="s">
        <v>18</v>
      </c>
      <c r="U18" s="61"/>
      <c r="V18" s="60" t="s">
        <v>6</v>
      </c>
      <c r="W18" s="60"/>
      <c r="X18" s="61" t="s">
        <v>7</v>
      </c>
      <c r="Y18" s="61"/>
      <c r="Z18" s="61"/>
    </row>
    <row r="19" spans="1:26" ht="24" customHeight="1" x14ac:dyDescent="0.2">
      <c r="A19" s="65" t="s">
        <v>70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7"/>
      <c r="U19" s="67"/>
      <c r="V19" s="66"/>
      <c r="W19" s="66"/>
      <c r="X19" s="66"/>
      <c r="Y19" s="66"/>
      <c r="Z19" s="68"/>
    </row>
    <row r="20" spans="1:26" s="25" customFormat="1" ht="24" customHeight="1" x14ac:dyDescent="0.2">
      <c r="A20" s="24">
        <v>1</v>
      </c>
      <c r="B20" s="75" t="s">
        <v>74</v>
      </c>
      <c r="C20" s="75"/>
      <c r="D20" s="75"/>
      <c r="E20" s="75"/>
      <c r="F20" s="75"/>
      <c r="G20" s="75"/>
      <c r="H20" s="76">
        <v>4</v>
      </c>
      <c r="I20" s="76"/>
      <c r="J20" s="76"/>
      <c r="K20" s="76">
        <f>K22</f>
        <v>0</v>
      </c>
      <c r="L20" s="76"/>
      <c r="M20" s="76"/>
      <c r="N20" s="76">
        <f>N22</f>
        <v>0</v>
      </c>
      <c r="O20" s="76"/>
      <c r="P20" s="76"/>
      <c r="Q20" s="76">
        <f>Q22</f>
        <v>0</v>
      </c>
      <c r="R20" s="76"/>
      <c r="S20" s="77"/>
      <c r="T20" s="78">
        <v>20</v>
      </c>
      <c r="U20" s="78"/>
      <c r="V20" s="79">
        <f>SUM(V21:W22)</f>
        <v>0</v>
      </c>
      <c r="W20" s="80"/>
      <c r="X20" s="81"/>
      <c r="Y20" s="82"/>
      <c r="Z20" s="83"/>
    </row>
    <row r="21" spans="1:26" s="12" customFormat="1" ht="24" customHeight="1" x14ac:dyDescent="0.2">
      <c r="A21" s="21">
        <v>1.1000000000000001</v>
      </c>
      <c r="B21" s="90" t="s">
        <v>75</v>
      </c>
      <c r="C21" s="90"/>
      <c r="D21" s="90"/>
      <c r="E21" s="90"/>
      <c r="F21" s="90"/>
      <c r="G21" s="90"/>
      <c r="H21" s="91">
        <f>$H$20</f>
        <v>4</v>
      </c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3">
        <v>5</v>
      </c>
      <c r="U21" s="93"/>
      <c r="V21" s="94">
        <f>(T21*((K21*0)+(N21*50)+(Q21*100)))/(H21*100)</f>
        <v>0</v>
      </c>
      <c r="W21" s="95"/>
      <c r="X21" s="84"/>
      <c r="Y21" s="85"/>
      <c r="Z21" s="86"/>
    </row>
    <row r="22" spans="1:26" s="12" customFormat="1" ht="48" customHeight="1" x14ac:dyDescent="0.2">
      <c r="A22" s="21">
        <v>1.2</v>
      </c>
      <c r="B22" s="90" t="s">
        <v>76</v>
      </c>
      <c r="C22" s="90"/>
      <c r="D22" s="90"/>
      <c r="E22" s="90"/>
      <c r="F22" s="90"/>
      <c r="G22" s="90"/>
      <c r="H22" s="91">
        <f>$H$20</f>
        <v>4</v>
      </c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3">
        <v>15</v>
      </c>
      <c r="U22" s="93"/>
      <c r="V22" s="94">
        <f>(T22*((K22*0)+(N22*50)+(Q22*100)))/(H22*100)</f>
        <v>0</v>
      </c>
      <c r="W22" s="95"/>
      <c r="X22" s="84"/>
      <c r="Y22" s="85"/>
      <c r="Z22" s="86"/>
    </row>
    <row r="23" spans="1:26" s="22" customFormat="1" ht="24" customHeight="1" x14ac:dyDescent="0.2">
      <c r="A23" s="23">
        <v>2</v>
      </c>
      <c r="B23" s="143" t="s">
        <v>77</v>
      </c>
      <c r="C23" s="143"/>
      <c r="D23" s="143"/>
      <c r="E23" s="143"/>
      <c r="F23" s="143"/>
      <c r="G23" s="143"/>
      <c r="H23" s="76">
        <f>$K$13</f>
        <v>400</v>
      </c>
      <c r="I23" s="76"/>
      <c r="J23" s="76"/>
      <c r="K23" s="144">
        <f>K26</f>
        <v>0</v>
      </c>
      <c r="L23" s="144"/>
      <c r="M23" s="144"/>
      <c r="N23" s="144">
        <f>N26</f>
        <v>0</v>
      </c>
      <c r="O23" s="144"/>
      <c r="P23" s="144"/>
      <c r="Q23" s="144">
        <f>Q26</f>
        <v>0</v>
      </c>
      <c r="R23" s="144"/>
      <c r="S23" s="144"/>
      <c r="T23" s="145">
        <v>60</v>
      </c>
      <c r="U23" s="145"/>
      <c r="V23" s="146">
        <f>SUM(V24:W26)</f>
        <v>0</v>
      </c>
      <c r="W23" s="147"/>
      <c r="X23" s="84"/>
      <c r="Y23" s="85"/>
      <c r="Z23" s="86"/>
    </row>
    <row r="24" spans="1:26" s="12" customFormat="1" ht="48" customHeight="1" x14ac:dyDescent="0.2">
      <c r="A24" s="21">
        <v>2.1</v>
      </c>
      <c r="B24" s="90" t="s">
        <v>78</v>
      </c>
      <c r="C24" s="90"/>
      <c r="D24" s="90"/>
      <c r="E24" s="90"/>
      <c r="F24" s="90"/>
      <c r="G24" s="90"/>
      <c r="H24" s="91">
        <f>$H$20</f>
        <v>4</v>
      </c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3">
        <v>15</v>
      </c>
      <c r="U24" s="93"/>
      <c r="V24" s="94">
        <f>(T24*((K24*0)+(N24*50)+(Q24*100)))/(H24*100)</f>
        <v>0</v>
      </c>
      <c r="W24" s="95"/>
      <c r="X24" s="84"/>
      <c r="Y24" s="85"/>
      <c r="Z24" s="86"/>
    </row>
    <row r="25" spans="1:26" s="12" customFormat="1" ht="72" customHeight="1" x14ac:dyDescent="0.2">
      <c r="A25" s="21">
        <v>2.2000000000000002</v>
      </c>
      <c r="B25" s="90" t="s">
        <v>79</v>
      </c>
      <c r="C25" s="90"/>
      <c r="D25" s="90"/>
      <c r="E25" s="90"/>
      <c r="F25" s="90"/>
      <c r="G25" s="90"/>
      <c r="H25" s="91">
        <f>$K$13</f>
        <v>400</v>
      </c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3">
        <v>15</v>
      </c>
      <c r="U25" s="93"/>
      <c r="V25" s="94">
        <f>(T25*((K25*0)+(N25*50)+(Q25*100)))/(H25*100)</f>
        <v>0</v>
      </c>
      <c r="W25" s="95"/>
      <c r="X25" s="84"/>
      <c r="Y25" s="85"/>
      <c r="Z25" s="86"/>
    </row>
    <row r="26" spans="1:26" ht="48" customHeight="1" x14ac:dyDescent="0.2">
      <c r="A26" s="21">
        <v>2.2999999999999998</v>
      </c>
      <c r="B26" s="90" t="s">
        <v>80</v>
      </c>
      <c r="C26" s="90"/>
      <c r="D26" s="90"/>
      <c r="E26" s="90"/>
      <c r="F26" s="90"/>
      <c r="G26" s="90"/>
      <c r="H26" s="91">
        <f>$K$13</f>
        <v>400</v>
      </c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3">
        <v>30</v>
      </c>
      <c r="U26" s="93"/>
      <c r="V26" s="94">
        <f>(T26*((K26*0)+(N26*50)+(Q26*100)))/(H26*100)</f>
        <v>0</v>
      </c>
      <c r="W26" s="95"/>
      <c r="X26" s="84"/>
      <c r="Y26" s="85"/>
      <c r="Z26" s="86"/>
    </row>
    <row r="27" spans="1:26" s="27" customFormat="1" ht="24" customHeight="1" x14ac:dyDescent="0.2">
      <c r="A27" s="26">
        <v>3</v>
      </c>
      <c r="B27" s="69" t="s">
        <v>81</v>
      </c>
      <c r="C27" s="69"/>
      <c r="D27" s="69"/>
      <c r="E27" s="69"/>
      <c r="F27" s="69"/>
      <c r="G27" s="69"/>
      <c r="H27" s="70">
        <f>$K$13</f>
        <v>400</v>
      </c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  <c r="T27" s="72">
        <v>20</v>
      </c>
      <c r="U27" s="72"/>
      <c r="V27" s="73">
        <f>(T27*((K27*0)+(N27*50)+(Q27*100)))/(H27*100)</f>
        <v>0</v>
      </c>
      <c r="W27" s="74"/>
      <c r="X27" s="87"/>
      <c r="Y27" s="88"/>
      <c r="Z27" s="89"/>
    </row>
    <row r="28" spans="1:26" ht="24" customHeight="1" x14ac:dyDescent="0.2">
      <c r="A28" s="120" t="s">
        <v>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1">
        <f>SUM(T20,T23,T27)</f>
        <v>100</v>
      </c>
      <c r="U28" s="122"/>
      <c r="V28" s="98">
        <f>SUM(V20,V23,V27)</f>
        <v>0</v>
      </c>
      <c r="W28" s="98"/>
      <c r="X28" s="123"/>
      <c r="Y28" s="123"/>
      <c r="Z28" s="123"/>
    </row>
    <row r="29" spans="1:26" ht="9.9499999999999993" customHeight="1" x14ac:dyDescent="0.2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</row>
    <row r="30" spans="1:26" ht="24" customHeight="1" x14ac:dyDescent="0.2">
      <c r="A30" s="13" t="s">
        <v>57</v>
      </c>
    </row>
    <row r="31" spans="1:26" ht="60" customHeight="1" x14ac:dyDescent="0.2">
      <c r="A31" s="11" t="s">
        <v>5</v>
      </c>
      <c r="B31" s="61" t="s">
        <v>19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 t="s">
        <v>20</v>
      </c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4"/>
      <c r="Y31" s="60" t="s">
        <v>21</v>
      </c>
      <c r="Z31" s="60"/>
    </row>
    <row r="32" spans="1:26" ht="24" customHeight="1" x14ac:dyDescent="0.2">
      <c r="A32" s="117" t="s">
        <v>22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9"/>
    </row>
    <row r="33" spans="1:26" ht="72" customHeight="1" x14ac:dyDescent="0.2">
      <c r="A33" s="1" t="str">
        <f>IF(B33&lt;&gt;"","2.1.1","")</f>
        <v/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30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2"/>
      <c r="Y33" s="33"/>
      <c r="Z33" s="33"/>
    </row>
    <row r="34" spans="1:26" ht="72" customHeight="1" x14ac:dyDescent="0.2">
      <c r="A34" s="1" t="str">
        <f>IF(B34&lt;&gt;"","2.1.2","")</f>
        <v/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30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2"/>
      <c r="Y34" s="33"/>
      <c r="Z34" s="33"/>
    </row>
    <row r="35" spans="1:26" ht="72" customHeight="1" x14ac:dyDescent="0.2">
      <c r="A35" s="1" t="str">
        <f>IF(B35&lt;&gt;"","2.1.3","")</f>
        <v/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30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2"/>
      <c r="Y35" s="33"/>
      <c r="Z35" s="33"/>
    </row>
    <row r="36" spans="1:26" ht="72" customHeight="1" x14ac:dyDescent="0.2">
      <c r="A36" s="1" t="str">
        <f>IF(B36&lt;&gt;"","2.1.4","")</f>
        <v/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30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2"/>
      <c r="Y36" s="33"/>
      <c r="Z36" s="33"/>
    </row>
    <row r="37" spans="1:26" ht="24" customHeight="1" x14ac:dyDescent="0.2">
      <c r="A37" s="117" t="s">
        <v>23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9"/>
    </row>
    <row r="38" spans="1:26" ht="72" customHeight="1" x14ac:dyDescent="0.2">
      <c r="A38" s="1" t="str">
        <f>IF(B38&lt;&gt;"","2.2.1","")</f>
        <v/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30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2"/>
      <c r="Y38" s="33"/>
      <c r="Z38" s="33"/>
    </row>
    <row r="39" spans="1:26" ht="72" customHeight="1" x14ac:dyDescent="0.2">
      <c r="A39" s="1" t="str">
        <f>IF(B39&lt;&gt;"","2.2.2","")</f>
        <v/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30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2"/>
      <c r="Y39" s="33"/>
      <c r="Z39" s="33"/>
    </row>
    <row r="40" spans="1:26" ht="72" customHeight="1" x14ac:dyDescent="0.2">
      <c r="A40" s="1" t="str">
        <f>IF(B40&lt;&gt;"","2.2.3","")</f>
        <v/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30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2"/>
      <c r="Y40" s="33"/>
      <c r="Z40" s="33"/>
    </row>
    <row r="41" spans="1:26" ht="72" customHeight="1" x14ac:dyDescent="0.2">
      <c r="A41" s="1" t="str">
        <f>IF(B41&lt;&gt;"","2.2.4","")</f>
        <v/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30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2"/>
      <c r="Y41" s="33"/>
      <c r="Z41" s="33"/>
    </row>
    <row r="42" spans="1:26" ht="24" customHeight="1" x14ac:dyDescent="0.2">
      <c r="A42" s="117" t="s">
        <v>24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9"/>
    </row>
    <row r="43" spans="1:26" ht="72" customHeight="1" x14ac:dyDescent="0.2">
      <c r="A43" s="1" t="str">
        <f>IF(B43&lt;&gt;"","2.3.1","")</f>
        <v/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30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2"/>
      <c r="Y43" s="33"/>
      <c r="Z43" s="33"/>
    </row>
    <row r="44" spans="1:26" ht="72" customHeight="1" x14ac:dyDescent="0.2">
      <c r="A44" s="1" t="str">
        <f>IF(B44&lt;&gt;"","2.3.2","")</f>
        <v/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30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2"/>
      <c r="Y44" s="33"/>
      <c r="Z44" s="33"/>
    </row>
    <row r="45" spans="1:26" ht="72" customHeight="1" x14ac:dyDescent="0.2">
      <c r="A45" s="1" t="str">
        <f>IF(B45&lt;&gt;"","2.3.3","")</f>
        <v/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30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2"/>
      <c r="Y45" s="33"/>
      <c r="Z45" s="33"/>
    </row>
    <row r="46" spans="1:26" ht="72" customHeight="1" x14ac:dyDescent="0.2">
      <c r="A46" s="1" t="str">
        <f>IF(B46&lt;&gt;"","2.3.4","")</f>
        <v/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30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2"/>
      <c r="Y46" s="33"/>
      <c r="Z46" s="33"/>
    </row>
    <row r="47" spans="1:26" ht="9.9499999999999993" customHeight="1" x14ac:dyDescent="0.2"/>
    <row r="48" spans="1:26" ht="24" customHeight="1" x14ac:dyDescent="0.2">
      <c r="A48" s="2" t="s">
        <v>58</v>
      </c>
    </row>
    <row r="49" spans="1:26" ht="9.9499999999999993" customHeight="1" x14ac:dyDescent="0.2"/>
    <row r="50" spans="1:26" ht="60" customHeight="1" x14ac:dyDescent="0.2">
      <c r="A50" s="11" t="s">
        <v>5</v>
      </c>
      <c r="B50" s="61" t="s">
        <v>25</v>
      </c>
      <c r="C50" s="61"/>
      <c r="D50" s="61"/>
      <c r="E50" s="61"/>
      <c r="F50" s="61"/>
      <c r="G50" s="61"/>
      <c r="H50" s="61" t="s">
        <v>20</v>
      </c>
      <c r="I50" s="61"/>
      <c r="J50" s="61"/>
      <c r="K50" s="61"/>
      <c r="L50" s="61"/>
      <c r="M50" s="61"/>
      <c r="N50" s="61"/>
      <c r="O50" s="61"/>
      <c r="P50" s="61"/>
      <c r="Q50" s="62" t="s">
        <v>26</v>
      </c>
      <c r="R50" s="63"/>
      <c r="S50" s="63"/>
      <c r="T50" s="63"/>
      <c r="U50" s="63"/>
      <c r="V50" s="63"/>
      <c r="W50" s="63"/>
      <c r="X50" s="64"/>
      <c r="Y50" s="60" t="s">
        <v>21</v>
      </c>
      <c r="Z50" s="60"/>
    </row>
    <row r="51" spans="1:26" ht="72" customHeight="1" x14ac:dyDescent="0.2">
      <c r="A51" s="1" t="str">
        <f>IF(B51&lt;&gt;"","3.1","")</f>
        <v/>
      </c>
      <c r="B51" s="28"/>
      <c r="C51" s="28"/>
      <c r="D51" s="28"/>
      <c r="E51" s="28"/>
      <c r="F51" s="28"/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30"/>
      <c r="R51" s="31"/>
      <c r="S51" s="31"/>
      <c r="T51" s="31"/>
      <c r="U51" s="31"/>
      <c r="V51" s="31"/>
      <c r="W51" s="31"/>
      <c r="X51" s="32"/>
      <c r="Y51" s="33"/>
      <c r="Z51" s="33"/>
    </row>
    <row r="52" spans="1:26" ht="72" customHeight="1" x14ac:dyDescent="0.2">
      <c r="A52" s="1" t="str">
        <f>IF(B52&lt;&gt;"","3.2","")</f>
        <v/>
      </c>
      <c r="B52" s="28"/>
      <c r="C52" s="28"/>
      <c r="D52" s="28"/>
      <c r="E52" s="28"/>
      <c r="F52" s="28"/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30"/>
      <c r="R52" s="31"/>
      <c r="S52" s="31"/>
      <c r="T52" s="31"/>
      <c r="U52" s="31"/>
      <c r="V52" s="31"/>
      <c r="W52" s="31"/>
      <c r="X52" s="32"/>
      <c r="Y52" s="33"/>
      <c r="Z52" s="33"/>
    </row>
    <row r="53" spans="1:26" ht="72" customHeight="1" x14ac:dyDescent="0.2">
      <c r="A53" s="1" t="str">
        <f>IF(B53&lt;&gt;"","3.3","")</f>
        <v/>
      </c>
      <c r="B53" s="28"/>
      <c r="C53" s="28"/>
      <c r="D53" s="28"/>
      <c r="E53" s="28"/>
      <c r="F53" s="28"/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30"/>
      <c r="R53" s="31"/>
      <c r="S53" s="31"/>
      <c r="T53" s="31"/>
      <c r="U53" s="31"/>
      <c r="V53" s="31"/>
      <c r="W53" s="31"/>
      <c r="X53" s="32"/>
      <c r="Y53" s="33"/>
      <c r="Z53" s="33"/>
    </row>
    <row r="54" spans="1:26" ht="72" customHeight="1" x14ac:dyDescent="0.2">
      <c r="A54" s="1" t="str">
        <f>IF(B54&lt;&gt;"","3.4","")</f>
        <v/>
      </c>
      <c r="B54" s="28"/>
      <c r="C54" s="28"/>
      <c r="D54" s="28"/>
      <c r="E54" s="28"/>
      <c r="F54" s="28"/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30"/>
      <c r="R54" s="31"/>
      <c r="S54" s="31"/>
      <c r="T54" s="31"/>
      <c r="U54" s="31"/>
      <c r="V54" s="31"/>
      <c r="W54" s="31"/>
      <c r="X54" s="32"/>
      <c r="Y54" s="33"/>
      <c r="Z54" s="33"/>
    </row>
    <row r="55" spans="1:26" s="14" customFormat="1" ht="9.9499999999999993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">
      <c r="A56" s="2" t="s">
        <v>59</v>
      </c>
    </row>
    <row r="57" spans="1:26" ht="9.9499999999999993" customHeight="1" x14ac:dyDescent="0.2">
      <c r="A57" s="2"/>
    </row>
    <row r="58" spans="1:26" ht="48" customHeight="1" x14ac:dyDescent="0.2">
      <c r="B58" s="51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3"/>
    </row>
    <row r="59" spans="1:26" ht="48" customHeight="1" x14ac:dyDescent="0.2"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6"/>
    </row>
    <row r="60" spans="1:26" ht="48" customHeight="1" x14ac:dyDescent="0.2"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6"/>
    </row>
    <row r="61" spans="1:26" ht="48" customHeight="1" x14ac:dyDescent="0.2"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</row>
    <row r="62" spans="1:26" ht="48" customHeight="1" x14ac:dyDescent="0.2"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</row>
    <row r="63" spans="1:26" ht="13.5" customHeight="1" x14ac:dyDescent="0.2">
      <c r="A63" s="2"/>
    </row>
    <row r="64" spans="1:26" ht="21" customHeight="1" x14ac:dyDescent="0.2">
      <c r="A64" s="2" t="s">
        <v>68</v>
      </c>
    </row>
    <row r="66" spans="2:25" ht="21" customHeight="1" x14ac:dyDescent="0.2">
      <c r="B66" s="34"/>
      <c r="C66" s="34"/>
      <c r="D66" s="34"/>
      <c r="E66" s="34"/>
      <c r="F66" s="34"/>
      <c r="G66" s="34"/>
      <c r="H66" s="34"/>
      <c r="J66" s="34"/>
      <c r="K66" s="34"/>
      <c r="L66" s="34"/>
      <c r="M66" s="34"/>
      <c r="N66" s="34"/>
      <c r="O66" s="34"/>
      <c r="P66" s="34"/>
      <c r="Q66" s="34"/>
      <c r="S66" s="35"/>
      <c r="T66" s="36"/>
      <c r="U66" s="36"/>
      <c r="V66" s="36"/>
      <c r="W66" s="36"/>
      <c r="X66" s="36"/>
      <c r="Y66" s="37"/>
    </row>
    <row r="67" spans="2:25" ht="10.15" customHeight="1" x14ac:dyDescent="0.2">
      <c r="B67" s="34"/>
      <c r="C67" s="34"/>
      <c r="D67" s="34"/>
      <c r="E67" s="34"/>
      <c r="F67" s="34"/>
      <c r="G67" s="34"/>
      <c r="H67" s="34"/>
      <c r="J67" s="34"/>
      <c r="K67" s="34"/>
      <c r="L67" s="34"/>
      <c r="M67" s="34"/>
      <c r="N67" s="34"/>
      <c r="O67" s="34"/>
      <c r="P67" s="34"/>
      <c r="Q67" s="34"/>
      <c r="S67" s="38"/>
      <c r="T67" s="39"/>
      <c r="U67" s="39"/>
      <c r="V67" s="39"/>
      <c r="W67" s="39"/>
      <c r="X67" s="39"/>
      <c r="Y67" s="40"/>
    </row>
    <row r="68" spans="2:25" ht="10.15" customHeight="1" x14ac:dyDescent="0.2">
      <c r="B68" s="34"/>
      <c r="C68" s="34"/>
      <c r="D68" s="34"/>
      <c r="E68" s="34"/>
      <c r="F68" s="34"/>
      <c r="G68" s="34"/>
      <c r="H68" s="34"/>
      <c r="J68" s="34"/>
      <c r="K68" s="34"/>
      <c r="L68" s="34"/>
      <c r="M68" s="34"/>
      <c r="N68" s="34"/>
      <c r="O68" s="34"/>
      <c r="P68" s="34"/>
      <c r="Q68" s="34"/>
      <c r="S68" s="38"/>
      <c r="T68" s="39"/>
      <c r="U68" s="39"/>
      <c r="V68" s="39"/>
      <c r="W68" s="39"/>
      <c r="X68" s="39"/>
      <c r="Y68" s="40"/>
    </row>
    <row r="69" spans="2:25" ht="21" customHeight="1" x14ac:dyDescent="0.2">
      <c r="B69" s="34"/>
      <c r="C69" s="34"/>
      <c r="D69" s="34"/>
      <c r="E69" s="34"/>
      <c r="F69" s="34"/>
      <c r="G69" s="34"/>
      <c r="H69" s="34"/>
      <c r="J69" s="34"/>
      <c r="K69" s="34"/>
      <c r="L69" s="34"/>
      <c r="M69" s="34"/>
      <c r="N69" s="34"/>
      <c r="O69" s="34"/>
      <c r="P69" s="34"/>
      <c r="Q69" s="34"/>
      <c r="S69" s="38"/>
      <c r="T69" s="39"/>
      <c r="U69" s="39"/>
      <c r="V69" s="39"/>
      <c r="W69" s="39"/>
      <c r="X69" s="39"/>
      <c r="Y69" s="40"/>
    </row>
    <row r="70" spans="2:25" ht="35.25" customHeight="1" x14ac:dyDescent="0.2">
      <c r="B70" s="34"/>
      <c r="C70" s="34"/>
      <c r="D70" s="34"/>
      <c r="E70" s="34"/>
      <c r="F70" s="34"/>
      <c r="G70" s="34"/>
      <c r="H70" s="34"/>
      <c r="J70" s="34"/>
      <c r="K70" s="34"/>
      <c r="L70" s="34"/>
      <c r="M70" s="34"/>
      <c r="N70" s="34"/>
      <c r="O70" s="34"/>
      <c r="P70" s="34"/>
      <c r="Q70" s="34"/>
      <c r="S70" s="38"/>
      <c r="T70" s="39"/>
      <c r="U70" s="39"/>
      <c r="V70" s="39"/>
      <c r="W70" s="39"/>
      <c r="X70" s="39"/>
      <c r="Y70" s="40"/>
    </row>
    <row r="71" spans="2:25" ht="21" customHeight="1" x14ac:dyDescent="0.2">
      <c r="B71" s="34"/>
      <c r="C71" s="34"/>
      <c r="D71" s="34"/>
      <c r="E71" s="34"/>
      <c r="F71" s="34"/>
      <c r="G71" s="34"/>
      <c r="H71" s="34"/>
      <c r="J71" s="34"/>
      <c r="K71" s="34"/>
      <c r="L71" s="34"/>
      <c r="M71" s="34"/>
      <c r="N71" s="34"/>
      <c r="O71" s="34"/>
      <c r="P71" s="34"/>
      <c r="Q71" s="34"/>
      <c r="S71" s="38"/>
      <c r="T71" s="39"/>
      <c r="U71" s="39"/>
      <c r="V71" s="39"/>
      <c r="W71" s="39"/>
      <c r="X71" s="39"/>
      <c r="Y71" s="40"/>
    </row>
    <row r="72" spans="2:25" ht="21" customHeight="1" x14ac:dyDescent="0.2">
      <c r="B72" s="34"/>
      <c r="C72" s="34"/>
      <c r="D72" s="34"/>
      <c r="E72" s="34"/>
      <c r="F72" s="34"/>
      <c r="G72" s="34"/>
      <c r="H72" s="34"/>
      <c r="J72" s="34"/>
      <c r="K72" s="34"/>
      <c r="L72" s="34"/>
      <c r="M72" s="34"/>
      <c r="N72" s="34"/>
      <c r="O72" s="34"/>
      <c r="P72" s="34"/>
      <c r="Q72" s="34"/>
      <c r="S72" s="38"/>
      <c r="T72" s="39"/>
      <c r="U72" s="39"/>
      <c r="V72" s="39"/>
      <c r="W72" s="39"/>
      <c r="X72" s="39"/>
      <c r="Y72" s="40"/>
    </row>
    <row r="73" spans="2:25" ht="21" customHeight="1" x14ac:dyDescent="0.2">
      <c r="B73" s="34"/>
      <c r="C73" s="34"/>
      <c r="D73" s="34"/>
      <c r="E73" s="34"/>
      <c r="F73" s="34"/>
      <c r="G73" s="34"/>
      <c r="H73" s="34"/>
      <c r="J73" s="34"/>
      <c r="K73" s="34"/>
      <c r="L73" s="34"/>
      <c r="M73" s="34"/>
      <c r="N73" s="34"/>
      <c r="O73" s="34"/>
      <c r="P73" s="34"/>
      <c r="Q73" s="34"/>
      <c r="S73" s="38"/>
      <c r="T73" s="39"/>
      <c r="U73" s="39"/>
      <c r="V73" s="39"/>
      <c r="W73" s="39"/>
      <c r="X73" s="39"/>
      <c r="Y73" s="40"/>
    </row>
    <row r="74" spans="2:25" ht="21" customHeight="1" x14ac:dyDescent="0.2">
      <c r="B74" s="34"/>
      <c r="C74" s="34"/>
      <c r="D74" s="34"/>
      <c r="E74" s="34"/>
      <c r="F74" s="34"/>
      <c r="G74" s="34"/>
      <c r="H74" s="34"/>
      <c r="J74" s="34"/>
      <c r="K74" s="34"/>
      <c r="L74" s="34"/>
      <c r="M74" s="34"/>
      <c r="N74" s="34"/>
      <c r="O74" s="34"/>
      <c r="P74" s="34"/>
      <c r="Q74" s="34"/>
      <c r="S74" s="38"/>
      <c r="T74" s="39"/>
      <c r="U74" s="39"/>
      <c r="V74" s="39"/>
      <c r="W74" s="39"/>
      <c r="X74" s="39"/>
      <c r="Y74" s="40"/>
    </row>
    <row r="75" spans="2:25" ht="21" customHeight="1" x14ac:dyDescent="0.2">
      <c r="B75" s="34"/>
      <c r="C75" s="34"/>
      <c r="D75" s="34"/>
      <c r="E75" s="34"/>
      <c r="F75" s="34"/>
      <c r="G75" s="34"/>
      <c r="H75" s="34"/>
      <c r="J75" s="34"/>
      <c r="K75" s="34"/>
      <c r="L75" s="34"/>
      <c r="M75" s="34"/>
      <c r="N75" s="34"/>
      <c r="O75" s="34"/>
      <c r="P75" s="34"/>
      <c r="Q75" s="34"/>
      <c r="S75" s="41"/>
      <c r="T75" s="42"/>
      <c r="U75" s="42"/>
      <c r="V75" s="42"/>
      <c r="W75" s="42"/>
      <c r="X75" s="42"/>
      <c r="Y75" s="43"/>
    </row>
    <row r="76" spans="2:25" ht="48" customHeight="1" x14ac:dyDescent="0.2">
      <c r="B76" s="44"/>
      <c r="C76" s="44"/>
      <c r="D76" s="44"/>
      <c r="E76" s="44"/>
      <c r="F76" s="44"/>
      <c r="G76" s="44"/>
      <c r="H76" s="44"/>
      <c r="J76" s="45"/>
      <c r="K76" s="46"/>
      <c r="L76" s="46"/>
      <c r="M76" s="46"/>
      <c r="N76" s="46"/>
      <c r="O76" s="46"/>
      <c r="P76" s="46"/>
      <c r="Q76" s="47"/>
      <c r="S76" s="45"/>
      <c r="T76" s="46"/>
      <c r="U76" s="46"/>
      <c r="V76" s="46"/>
      <c r="W76" s="46"/>
      <c r="X76" s="46"/>
      <c r="Y76" s="47"/>
    </row>
    <row r="77" spans="2:25" ht="48" customHeight="1" x14ac:dyDescent="0.2">
      <c r="B77" s="44"/>
      <c r="C77" s="44"/>
      <c r="D77" s="44"/>
      <c r="E77" s="44"/>
      <c r="F77" s="44"/>
      <c r="G77" s="44"/>
      <c r="H77" s="44"/>
      <c r="J77" s="48"/>
      <c r="K77" s="49"/>
      <c r="L77" s="49"/>
      <c r="M77" s="49"/>
      <c r="N77" s="49"/>
      <c r="O77" s="49"/>
      <c r="P77" s="49"/>
      <c r="Q77" s="50"/>
      <c r="S77" s="48"/>
      <c r="T77" s="49"/>
      <c r="U77" s="49"/>
      <c r="V77" s="49"/>
      <c r="W77" s="49"/>
      <c r="X77" s="49"/>
      <c r="Y77" s="50"/>
    </row>
    <row r="79" spans="2:25" ht="21" customHeight="1" x14ac:dyDescent="0.2">
      <c r="B79" s="34"/>
      <c r="C79" s="34"/>
      <c r="D79" s="34"/>
      <c r="E79" s="34"/>
      <c r="F79" s="34"/>
      <c r="G79" s="34"/>
      <c r="H79" s="34"/>
      <c r="J79" s="34"/>
      <c r="K79" s="34"/>
      <c r="L79" s="34"/>
      <c r="M79" s="34"/>
      <c r="N79" s="34"/>
      <c r="O79" s="34"/>
      <c r="P79" s="34"/>
      <c r="Q79" s="34"/>
      <c r="S79" s="35"/>
      <c r="T79" s="36"/>
      <c r="U79" s="36"/>
      <c r="V79" s="36"/>
      <c r="W79" s="36"/>
      <c r="X79" s="36"/>
      <c r="Y79" s="37"/>
    </row>
    <row r="80" spans="2:25" ht="21" customHeight="1" x14ac:dyDescent="0.2">
      <c r="B80" s="34"/>
      <c r="C80" s="34"/>
      <c r="D80" s="34"/>
      <c r="E80" s="34"/>
      <c r="F80" s="34"/>
      <c r="G80" s="34"/>
      <c r="H80" s="34"/>
      <c r="J80" s="34"/>
      <c r="K80" s="34"/>
      <c r="L80" s="34"/>
      <c r="M80" s="34"/>
      <c r="N80" s="34"/>
      <c r="O80" s="34"/>
      <c r="P80" s="34"/>
      <c r="Q80" s="34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34"/>
      <c r="C81" s="34"/>
      <c r="D81" s="34"/>
      <c r="E81" s="34"/>
      <c r="F81" s="34"/>
      <c r="G81" s="34"/>
      <c r="H81" s="34"/>
      <c r="J81" s="34"/>
      <c r="K81" s="34"/>
      <c r="L81" s="34"/>
      <c r="M81" s="34"/>
      <c r="N81" s="34"/>
      <c r="O81" s="34"/>
      <c r="P81" s="34"/>
      <c r="Q81" s="34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34"/>
      <c r="C82" s="34"/>
      <c r="D82" s="34"/>
      <c r="E82" s="34"/>
      <c r="F82" s="34"/>
      <c r="G82" s="34"/>
      <c r="H82" s="34"/>
      <c r="J82" s="34"/>
      <c r="K82" s="34"/>
      <c r="L82" s="34"/>
      <c r="M82" s="34"/>
      <c r="N82" s="34"/>
      <c r="O82" s="34"/>
      <c r="P82" s="34"/>
      <c r="Q82" s="34"/>
      <c r="S82" s="38"/>
      <c r="T82" s="39"/>
      <c r="U82" s="39"/>
      <c r="V82" s="39"/>
      <c r="W82" s="39"/>
      <c r="X82" s="39"/>
      <c r="Y82" s="40"/>
    </row>
    <row r="83" spans="2:25" ht="21" customHeight="1" x14ac:dyDescent="0.2">
      <c r="B83" s="34"/>
      <c r="C83" s="34"/>
      <c r="D83" s="34"/>
      <c r="E83" s="34"/>
      <c r="F83" s="34"/>
      <c r="G83" s="34"/>
      <c r="H83" s="34"/>
      <c r="J83" s="34"/>
      <c r="K83" s="34"/>
      <c r="L83" s="34"/>
      <c r="M83" s="34"/>
      <c r="N83" s="34"/>
      <c r="O83" s="34"/>
      <c r="P83" s="34"/>
      <c r="Q83" s="34"/>
      <c r="S83" s="38"/>
      <c r="T83" s="39"/>
      <c r="U83" s="39"/>
      <c r="V83" s="39"/>
      <c r="W83" s="39"/>
      <c r="X83" s="39"/>
      <c r="Y83" s="40"/>
    </row>
    <row r="84" spans="2:25" ht="21" customHeight="1" x14ac:dyDescent="0.2">
      <c r="B84" s="34"/>
      <c r="C84" s="34"/>
      <c r="D84" s="34"/>
      <c r="E84" s="34"/>
      <c r="F84" s="34"/>
      <c r="G84" s="34"/>
      <c r="H84" s="34"/>
      <c r="J84" s="34"/>
      <c r="K84" s="34"/>
      <c r="L84" s="34"/>
      <c r="M84" s="34"/>
      <c r="N84" s="34"/>
      <c r="O84" s="34"/>
      <c r="P84" s="34"/>
      <c r="Q84" s="34"/>
      <c r="S84" s="38"/>
      <c r="T84" s="39"/>
      <c r="U84" s="39"/>
      <c r="V84" s="39"/>
      <c r="W84" s="39"/>
      <c r="X84" s="39"/>
      <c r="Y84" s="40"/>
    </row>
    <row r="85" spans="2:25" ht="21" customHeight="1" x14ac:dyDescent="0.2">
      <c r="B85" s="34"/>
      <c r="C85" s="34"/>
      <c r="D85" s="34"/>
      <c r="E85" s="34"/>
      <c r="F85" s="34"/>
      <c r="G85" s="34"/>
      <c r="H85" s="34"/>
      <c r="J85" s="34"/>
      <c r="K85" s="34"/>
      <c r="L85" s="34"/>
      <c r="M85" s="34"/>
      <c r="N85" s="34"/>
      <c r="O85" s="34"/>
      <c r="P85" s="34"/>
      <c r="Q85" s="34"/>
      <c r="S85" s="38"/>
      <c r="T85" s="39"/>
      <c r="U85" s="39"/>
      <c r="V85" s="39"/>
      <c r="W85" s="39"/>
      <c r="X85" s="39"/>
      <c r="Y85" s="40"/>
    </row>
    <row r="86" spans="2:25" ht="21" customHeight="1" x14ac:dyDescent="0.2">
      <c r="B86" s="34"/>
      <c r="C86" s="34"/>
      <c r="D86" s="34"/>
      <c r="E86" s="34"/>
      <c r="F86" s="34"/>
      <c r="G86" s="34"/>
      <c r="H86" s="34"/>
      <c r="J86" s="34"/>
      <c r="K86" s="34"/>
      <c r="L86" s="34"/>
      <c r="M86" s="34"/>
      <c r="N86" s="34"/>
      <c r="O86" s="34"/>
      <c r="P86" s="34"/>
      <c r="Q86" s="34"/>
      <c r="S86" s="38"/>
      <c r="T86" s="39"/>
      <c r="U86" s="39"/>
      <c r="V86" s="39"/>
      <c r="W86" s="39"/>
      <c r="X86" s="39"/>
      <c r="Y86" s="40"/>
    </row>
    <row r="87" spans="2:25" ht="21" customHeight="1" x14ac:dyDescent="0.2">
      <c r="B87" s="34"/>
      <c r="C87" s="34"/>
      <c r="D87" s="34"/>
      <c r="E87" s="34"/>
      <c r="F87" s="34"/>
      <c r="G87" s="34"/>
      <c r="H87" s="34"/>
      <c r="J87" s="34"/>
      <c r="K87" s="34"/>
      <c r="L87" s="34"/>
      <c r="M87" s="34"/>
      <c r="N87" s="34"/>
      <c r="O87" s="34"/>
      <c r="P87" s="34"/>
      <c r="Q87" s="34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34"/>
      <c r="C88" s="34"/>
      <c r="D88" s="34"/>
      <c r="E88" s="34"/>
      <c r="F88" s="34"/>
      <c r="G88" s="34"/>
      <c r="H88" s="34"/>
      <c r="J88" s="34"/>
      <c r="K88" s="34"/>
      <c r="L88" s="34"/>
      <c r="M88" s="34"/>
      <c r="N88" s="34"/>
      <c r="O88" s="34"/>
      <c r="P88" s="34"/>
      <c r="Q88" s="34"/>
      <c r="S88" s="41"/>
      <c r="T88" s="42"/>
      <c r="U88" s="42"/>
      <c r="V88" s="42"/>
      <c r="W88" s="42"/>
      <c r="X88" s="42"/>
      <c r="Y88" s="43"/>
    </row>
    <row r="89" spans="2:25" ht="48" customHeight="1" x14ac:dyDescent="0.2">
      <c r="B89" s="130"/>
      <c r="C89" s="130"/>
      <c r="D89" s="130"/>
      <c r="E89" s="130"/>
      <c r="F89" s="130"/>
      <c r="G89" s="130"/>
      <c r="H89" s="130"/>
      <c r="J89" s="45"/>
      <c r="K89" s="46"/>
      <c r="L89" s="46"/>
      <c r="M89" s="46"/>
      <c r="N89" s="46"/>
      <c r="O89" s="46"/>
      <c r="P89" s="46"/>
      <c r="Q89" s="47"/>
      <c r="S89" s="131"/>
      <c r="T89" s="132"/>
      <c r="U89" s="132"/>
      <c r="V89" s="132"/>
      <c r="W89" s="132"/>
      <c r="X89" s="132"/>
      <c r="Y89" s="133"/>
    </row>
    <row r="90" spans="2:25" ht="48" customHeight="1" x14ac:dyDescent="0.2">
      <c r="B90" s="130"/>
      <c r="C90" s="130"/>
      <c r="D90" s="130"/>
      <c r="E90" s="130"/>
      <c r="F90" s="130"/>
      <c r="G90" s="130"/>
      <c r="H90" s="130"/>
      <c r="J90" s="48"/>
      <c r="K90" s="49"/>
      <c r="L90" s="49"/>
      <c r="M90" s="49"/>
      <c r="N90" s="49"/>
      <c r="O90" s="49"/>
      <c r="P90" s="49"/>
      <c r="Q90" s="50"/>
      <c r="S90" s="134"/>
      <c r="T90" s="135"/>
      <c r="U90" s="135"/>
      <c r="V90" s="135"/>
      <c r="W90" s="135"/>
      <c r="X90" s="135"/>
      <c r="Y90" s="136"/>
    </row>
    <row r="92" spans="2:25" ht="21" customHeight="1" x14ac:dyDescent="0.2">
      <c r="B92" s="35"/>
      <c r="C92" s="36"/>
      <c r="D92" s="36"/>
      <c r="E92" s="36"/>
      <c r="F92" s="36"/>
      <c r="G92" s="36"/>
      <c r="H92" s="37"/>
      <c r="J92" s="35"/>
      <c r="K92" s="36"/>
      <c r="L92" s="36"/>
      <c r="M92" s="36"/>
      <c r="N92" s="36"/>
      <c r="O92" s="36"/>
      <c r="P92" s="36"/>
      <c r="Q92" s="37"/>
      <c r="S92" s="35"/>
      <c r="T92" s="36"/>
      <c r="U92" s="36"/>
      <c r="V92" s="36"/>
      <c r="W92" s="36"/>
      <c r="X92" s="36"/>
      <c r="Y92" s="37"/>
    </row>
    <row r="93" spans="2:25" ht="21" customHeight="1" x14ac:dyDescent="0.2">
      <c r="B93" s="38"/>
      <c r="C93" s="39"/>
      <c r="D93" s="39"/>
      <c r="E93" s="39"/>
      <c r="F93" s="39"/>
      <c r="G93" s="39"/>
      <c r="H93" s="40"/>
      <c r="J93" s="38"/>
      <c r="K93" s="39"/>
      <c r="L93" s="39"/>
      <c r="M93" s="39"/>
      <c r="N93" s="39"/>
      <c r="O93" s="39"/>
      <c r="P93" s="39"/>
      <c r="Q93" s="40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38"/>
      <c r="C94" s="39"/>
      <c r="D94" s="39"/>
      <c r="E94" s="39"/>
      <c r="F94" s="39"/>
      <c r="G94" s="39"/>
      <c r="H94" s="40"/>
      <c r="J94" s="38"/>
      <c r="K94" s="39"/>
      <c r="L94" s="39"/>
      <c r="M94" s="39"/>
      <c r="N94" s="39"/>
      <c r="O94" s="39"/>
      <c r="P94" s="39"/>
      <c r="Q94" s="40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38"/>
      <c r="C95" s="39"/>
      <c r="D95" s="39"/>
      <c r="E95" s="39"/>
      <c r="F95" s="39"/>
      <c r="G95" s="39"/>
      <c r="H95" s="40"/>
      <c r="J95" s="38"/>
      <c r="K95" s="39"/>
      <c r="L95" s="39"/>
      <c r="M95" s="39"/>
      <c r="N95" s="39"/>
      <c r="O95" s="39"/>
      <c r="P95" s="39"/>
      <c r="Q95" s="40"/>
      <c r="S95" s="38"/>
      <c r="T95" s="39"/>
      <c r="U95" s="39"/>
      <c r="V95" s="39"/>
      <c r="W95" s="39"/>
      <c r="X95" s="39"/>
      <c r="Y95" s="40"/>
    </row>
    <row r="96" spans="2:25" ht="21" customHeight="1" x14ac:dyDescent="0.2">
      <c r="B96" s="38"/>
      <c r="C96" s="39"/>
      <c r="D96" s="39"/>
      <c r="E96" s="39"/>
      <c r="F96" s="39"/>
      <c r="G96" s="39"/>
      <c r="H96" s="40"/>
      <c r="J96" s="38"/>
      <c r="K96" s="39"/>
      <c r="L96" s="39"/>
      <c r="M96" s="39"/>
      <c r="N96" s="39"/>
      <c r="O96" s="39"/>
      <c r="P96" s="39"/>
      <c r="Q96" s="40"/>
      <c r="S96" s="38"/>
      <c r="T96" s="39"/>
      <c r="U96" s="39"/>
      <c r="V96" s="39"/>
      <c r="W96" s="39"/>
      <c r="X96" s="39"/>
      <c r="Y96" s="40"/>
    </row>
    <row r="97" spans="2:25" ht="21" customHeight="1" x14ac:dyDescent="0.2">
      <c r="B97" s="38"/>
      <c r="C97" s="39"/>
      <c r="D97" s="39"/>
      <c r="E97" s="39"/>
      <c r="F97" s="39"/>
      <c r="G97" s="39"/>
      <c r="H97" s="40"/>
      <c r="J97" s="38"/>
      <c r="K97" s="39"/>
      <c r="L97" s="39"/>
      <c r="M97" s="39"/>
      <c r="N97" s="39"/>
      <c r="O97" s="39"/>
      <c r="P97" s="39"/>
      <c r="Q97" s="40"/>
      <c r="S97" s="38"/>
      <c r="T97" s="39"/>
      <c r="U97" s="39"/>
      <c r="V97" s="39"/>
      <c r="W97" s="39"/>
      <c r="X97" s="39"/>
      <c r="Y97" s="40"/>
    </row>
    <row r="98" spans="2:25" ht="21" customHeight="1" x14ac:dyDescent="0.2">
      <c r="B98" s="38"/>
      <c r="C98" s="39"/>
      <c r="D98" s="39"/>
      <c r="E98" s="39"/>
      <c r="F98" s="39"/>
      <c r="G98" s="39"/>
      <c r="H98" s="40"/>
      <c r="J98" s="38"/>
      <c r="K98" s="39"/>
      <c r="L98" s="39"/>
      <c r="M98" s="39"/>
      <c r="N98" s="39"/>
      <c r="O98" s="39"/>
      <c r="P98" s="39"/>
      <c r="Q98" s="40"/>
      <c r="S98" s="38"/>
      <c r="T98" s="39"/>
      <c r="U98" s="39"/>
      <c r="V98" s="39"/>
      <c r="W98" s="39"/>
      <c r="X98" s="39"/>
      <c r="Y98" s="40"/>
    </row>
    <row r="99" spans="2:25" ht="21" customHeight="1" x14ac:dyDescent="0.2">
      <c r="B99" s="38"/>
      <c r="C99" s="39"/>
      <c r="D99" s="39"/>
      <c r="E99" s="39"/>
      <c r="F99" s="39"/>
      <c r="G99" s="39"/>
      <c r="H99" s="40"/>
      <c r="J99" s="38"/>
      <c r="K99" s="39"/>
      <c r="L99" s="39"/>
      <c r="M99" s="39"/>
      <c r="N99" s="39"/>
      <c r="O99" s="39"/>
      <c r="P99" s="39"/>
      <c r="Q99" s="40"/>
      <c r="S99" s="38"/>
      <c r="T99" s="39"/>
      <c r="U99" s="39"/>
      <c r="V99" s="39"/>
      <c r="W99" s="39"/>
      <c r="X99" s="39"/>
      <c r="Y99" s="40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41"/>
      <c r="C101" s="42"/>
      <c r="D101" s="42"/>
      <c r="E101" s="42"/>
      <c r="F101" s="42"/>
      <c r="G101" s="42"/>
      <c r="H101" s="43"/>
      <c r="J101" s="41"/>
      <c r="K101" s="42"/>
      <c r="L101" s="42"/>
      <c r="M101" s="42"/>
      <c r="N101" s="42"/>
      <c r="O101" s="42"/>
      <c r="P101" s="42"/>
      <c r="Q101" s="43"/>
      <c r="S101" s="41"/>
      <c r="T101" s="42"/>
      <c r="U101" s="42"/>
      <c r="V101" s="42"/>
      <c r="W101" s="42"/>
      <c r="X101" s="42"/>
      <c r="Y101" s="43"/>
    </row>
    <row r="102" spans="2:25" ht="48" customHeight="1" x14ac:dyDescent="0.2">
      <c r="B102" s="131"/>
      <c r="C102" s="132"/>
      <c r="D102" s="132"/>
      <c r="E102" s="132"/>
      <c r="F102" s="132"/>
      <c r="G102" s="132"/>
      <c r="H102" s="133"/>
      <c r="J102" s="137"/>
      <c r="K102" s="138"/>
      <c r="L102" s="138"/>
      <c r="M102" s="138"/>
      <c r="N102" s="138"/>
      <c r="O102" s="138"/>
      <c r="P102" s="138"/>
      <c r="Q102" s="139"/>
      <c r="S102" s="131"/>
      <c r="T102" s="132"/>
      <c r="U102" s="132"/>
      <c r="V102" s="132"/>
      <c r="W102" s="132"/>
      <c r="X102" s="132"/>
      <c r="Y102" s="133"/>
    </row>
    <row r="103" spans="2:25" ht="48" customHeight="1" x14ac:dyDescent="0.2">
      <c r="B103" s="134"/>
      <c r="C103" s="135"/>
      <c r="D103" s="135"/>
      <c r="E103" s="135"/>
      <c r="F103" s="135"/>
      <c r="G103" s="135"/>
      <c r="H103" s="136"/>
      <c r="J103" s="140"/>
      <c r="K103" s="141"/>
      <c r="L103" s="141"/>
      <c r="M103" s="141"/>
      <c r="N103" s="141"/>
      <c r="O103" s="141"/>
      <c r="P103" s="141"/>
      <c r="Q103" s="142"/>
      <c r="S103" s="134"/>
      <c r="T103" s="135"/>
      <c r="U103" s="135"/>
      <c r="V103" s="135"/>
      <c r="W103" s="135"/>
      <c r="X103" s="135"/>
      <c r="Y103" s="136"/>
    </row>
    <row r="106" spans="2:25" ht="21" customHeight="1" x14ac:dyDescent="0.2">
      <c r="E106" s="15" t="s">
        <v>27</v>
      </c>
      <c r="F106" s="125"/>
      <c r="G106" s="125"/>
      <c r="H106" s="125"/>
      <c r="I106" s="125"/>
      <c r="J106" s="125"/>
      <c r="Q106" s="15" t="s">
        <v>28</v>
      </c>
      <c r="R106" s="125"/>
      <c r="S106" s="125"/>
      <c r="T106" s="125"/>
      <c r="U106" s="125"/>
      <c r="V106" s="125"/>
      <c r="W106" s="125"/>
    </row>
    <row r="107" spans="2:25" ht="21" customHeight="1" x14ac:dyDescent="0.2">
      <c r="E107" s="15" t="s">
        <v>29</v>
      </c>
      <c r="F107" s="124"/>
      <c r="G107" s="124"/>
      <c r="H107" s="124"/>
      <c r="I107" s="124"/>
      <c r="J107" s="124"/>
      <c r="K107" s="2" t="s">
        <v>30</v>
      </c>
      <c r="Q107" s="15" t="s">
        <v>29</v>
      </c>
      <c r="R107" s="125"/>
      <c r="S107" s="125"/>
      <c r="T107" s="125"/>
      <c r="U107" s="125"/>
      <c r="V107" s="125"/>
      <c r="W107" s="125"/>
      <c r="X107" s="2" t="s">
        <v>30</v>
      </c>
    </row>
    <row r="108" spans="2:25" ht="21" customHeight="1" x14ac:dyDescent="0.2">
      <c r="E108" s="15" t="s">
        <v>31</v>
      </c>
      <c r="F108" s="124"/>
      <c r="G108" s="124"/>
      <c r="H108" s="124"/>
      <c r="I108" s="124"/>
      <c r="J108" s="124"/>
      <c r="Q108" s="126"/>
      <c r="R108" s="126"/>
      <c r="S108" s="126"/>
      <c r="T108" s="126"/>
      <c r="U108" s="126"/>
      <c r="V108" s="126"/>
      <c r="W108" s="126"/>
      <c r="X108" s="126"/>
    </row>
    <row r="109" spans="2:25" ht="24" customHeight="1" x14ac:dyDescent="0.2">
      <c r="E109" s="15" t="s">
        <v>32</v>
      </c>
      <c r="F109" s="127"/>
      <c r="G109" s="127"/>
      <c r="H109" s="127"/>
      <c r="I109" s="127"/>
      <c r="J109" s="127"/>
      <c r="Q109" s="15" t="s">
        <v>32</v>
      </c>
      <c r="R109" s="128"/>
      <c r="S109" s="128"/>
      <c r="T109" s="128"/>
      <c r="U109" s="128"/>
      <c r="V109" s="128"/>
      <c r="W109" s="128"/>
    </row>
    <row r="110" spans="2:25" ht="24" customHeight="1" x14ac:dyDescent="0.2">
      <c r="E110" s="15" t="s">
        <v>33</v>
      </c>
      <c r="F110" s="129"/>
      <c r="G110" s="129"/>
      <c r="H110" s="129"/>
      <c r="I110" s="129"/>
      <c r="J110" s="129"/>
    </row>
    <row r="111" spans="2:25" ht="24" customHeight="1" x14ac:dyDescent="0.2"/>
  </sheetData>
  <sheetProtection algorithmName="SHA-512" hashValue="BEu95Dip4gmZmUA3zp9/yipQnnA0+yQyCccM0O/2IIZQdCzg52XCy+roSCk3cBvP3HMoGvmMcYW+rDaotiCSWA==" saltValue="+W+Ak0dT6uVFCwKLtTynFQ==" spinCount="100000" sheet="1" formatCells="0"/>
  <protectedRanges>
    <protectedRange sqref="M7 H8 V13 X20 K21:S22 K24:S27 B33:Z36 B38:Z41 B43:Z46 B51:Z54 B58 B66 J66 S66 B76 J76 S76 S79 J79 B79 B89 J89 S89 B92 J92 S92 S102 J102 B102 F106:J110 R106 R107 Q108 R109" name="Range1"/>
  </protectedRanges>
  <mergeCells count="191">
    <mergeCell ref="B25:G25"/>
    <mergeCell ref="H25:J25"/>
    <mergeCell ref="K25:M25"/>
    <mergeCell ref="N25:P25"/>
    <mergeCell ref="Q25:S25"/>
    <mergeCell ref="T25:U25"/>
    <mergeCell ref="V25:W25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T22:U22"/>
    <mergeCell ref="V22:W22"/>
    <mergeCell ref="F110:J110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  <mergeCell ref="R106:W106"/>
    <mergeCell ref="B33:L33"/>
    <mergeCell ref="M33:X33"/>
    <mergeCell ref="F107:J107"/>
    <mergeCell ref="Y40:Z40"/>
    <mergeCell ref="R107:W107"/>
    <mergeCell ref="F108:J108"/>
    <mergeCell ref="Q108:X108"/>
    <mergeCell ref="F109:J109"/>
    <mergeCell ref="R109:W109"/>
    <mergeCell ref="B41:L41"/>
    <mergeCell ref="M41:X41"/>
    <mergeCell ref="B34:L34"/>
    <mergeCell ref="M34:X34"/>
    <mergeCell ref="Y34:Z34"/>
    <mergeCell ref="B35:L35"/>
    <mergeCell ref="M35:X35"/>
    <mergeCell ref="Y35:Z35"/>
    <mergeCell ref="B36:L36"/>
    <mergeCell ref="M36:X36"/>
    <mergeCell ref="Y36:Z36"/>
    <mergeCell ref="A37:Z37"/>
    <mergeCell ref="B38:L38"/>
    <mergeCell ref="B46:L46"/>
    <mergeCell ref="M46:X46"/>
    <mergeCell ref="Y46:Z46"/>
    <mergeCell ref="M38:X38"/>
    <mergeCell ref="A28:S28"/>
    <mergeCell ref="T28:U28"/>
    <mergeCell ref="V28:W28"/>
    <mergeCell ref="X28:Z28"/>
    <mergeCell ref="A29:Z29"/>
    <mergeCell ref="B31:L31"/>
    <mergeCell ref="M31:X31"/>
    <mergeCell ref="Y31:Z31"/>
    <mergeCell ref="A32:Z32"/>
    <mergeCell ref="B44:L44"/>
    <mergeCell ref="M44:X44"/>
    <mergeCell ref="Y44:Z44"/>
    <mergeCell ref="B45:L45"/>
    <mergeCell ref="M45:X45"/>
    <mergeCell ref="Y45:Z45"/>
    <mergeCell ref="Y38:Z38"/>
    <mergeCell ref="A42:Z42"/>
    <mergeCell ref="Y33:Z33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9:Z19"/>
    <mergeCell ref="B27:G27"/>
    <mergeCell ref="H27:J27"/>
    <mergeCell ref="K27:M27"/>
    <mergeCell ref="N27:P27"/>
    <mergeCell ref="Q27:S27"/>
    <mergeCell ref="T27:U27"/>
    <mergeCell ref="V27:W27"/>
    <mergeCell ref="B20:G20"/>
    <mergeCell ref="H20:J20"/>
    <mergeCell ref="K20:M20"/>
    <mergeCell ref="N20:P20"/>
    <mergeCell ref="Q20:S20"/>
    <mergeCell ref="T20:U20"/>
    <mergeCell ref="V20:W20"/>
    <mergeCell ref="X20:Z27"/>
    <mergeCell ref="B26:G26"/>
    <mergeCell ref="H26:J26"/>
    <mergeCell ref="K26:M26"/>
    <mergeCell ref="N26:P26"/>
    <mergeCell ref="Q26:S26"/>
    <mergeCell ref="T26:U26"/>
    <mergeCell ref="V26:W26"/>
    <mergeCell ref="B21:G21"/>
    <mergeCell ref="B43:L43"/>
    <mergeCell ref="M43:X43"/>
    <mergeCell ref="Y43:Z43"/>
    <mergeCell ref="B39:L39"/>
    <mergeCell ref="M39:X39"/>
    <mergeCell ref="Y39:Z39"/>
    <mergeCell ref="B40:L40"/>
    <mergeCell ref="M40:X40"/>
    <mergeCell ref="Y50:Z50"/>
    <mergeCell ref="B50:G50"/>
    <mergeCell ref="H50:P50"/>
    <mergeCell ref="Q50:X50"/>
    <mergeCell ref="Y41:Z41"/>
    <mergeCell ref="Y51:Z51"/>
    <mergeCell ref="B51:G51"/>
    <mergeCell ref="H51:P51"/>
    <mergeCell ref="Q51:X51"/>
    <mergeCell ref="Y52:Z52"/>
    <mergeCell ref="Y53:Z53"/>
    <mergeCell ref="B52:G52"/>
    <mergeCell ref="H52:P52"/>
    <mergeCell ref="Q52:X52"/>
    <mergeCell ref="B53:G53"/>
    <mergeCell ref="H53:P53"/>
    <mergeCell ref="Q53:X53"/>
    <mergeCell ref="B54:G54"/>
    <mergeCell ref="H54:P54"/>
    <mergeCell ref="Q54:X54"/>
    <mergeCell ref="Y54:Z54"/>
    <mergeCell ref="B66:H75"/>
    <mergeCell ref="J66:Q75"/>
    <mergeCell ref="S66:Y75"/>
    <mergeCell ref="B76:H77"/>
    <mergeCell ref="J76:Q77"/>
    <mergeCell ref="S76:Y77"/>
    <mergeCell ref="B58:Y6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8:Z41 Y43:Z46 Y33:Y36 Z33:Z36 Y51:Y54 Z51:Z54" xr:uid="{A1DF946E-D994-4D49-8E55-E3971EB6BAA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BE9DC01-D3FA-4C6E-89AB-CEE6AC513E1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20:S20" xr:uid="{BBB99602-B7F6-4360-AC6C-877F322EEC36}">
      <formula1>0</formula1>
    </dataValidation>
    <dataValidation type="decimal" operator="greaterThanOrEqual" allowBlank="1" showInputMessage="1" showErrorMessage="1" error="กรุณากรอกข้อมูลเป็นตัวเลข" sqref="K21:S26" xr:uid="{97A7A4DC-5D88-4E07-BD66-ADA382F5D67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4" manualBreakCount="4">
    <brk id="29" max="16383" man="1"/>
    <brk id="47" max="16383" man="1"/>
    <brk id="63" max="16383" man="1"/>
    <brk id="9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99B5941-A7B6-4273-BD88-6A3997DAC73F}">
          <x14:formula1>
            <xm:f>LIST!$G$2:$G$10</xm:f>
          </x14:formula1>
          <xm:sqref>B51:B54 C51:G54</xm:sqref>
        </x14:dataValidation>
        <x14:dataValidation type="list" allowBlank="1" showInputMessage="1" showErrorMessage="1" error="กรุณาเลือกข้อมูลตามที่กำหนดให้" xr:uid="{D221B3BE-038E-42E5-BA0C-9F2809620C01}">
          <x14:formula1>
            <xm:f>LIST!$A$2:$A$6</xm:f>
          </x14:formula1>
          <xm:sqref>B33:L36</xm:sqref>
        </x14:dataValidation>
        <x14:dataValidation type="list" allowBlank="1" showInputMessage="1" showErrorMessage="1" error="กรุณาเลือกข้อมูลตามที่กำหนดให้" xr:uid="{B7B864C5-FEF1-4AA9-98E6-B07CE2D05215}">
          <x14:formula1>
            <xm:f>LIST!$C$2:$C$10</xm:f>
          </x14:formula1>
          <xm:sqref>B38:L41</xm:sqref>
        </x14:dataValidation>
        <x14:dataValidation type="list" allowBlank="1" showInputMessage="1" showErrorMessage="1" error="กรุณาเลือกข้อมูลตามที่กำหนดให้" xr:uid="{99424FB2-390E-41F0-A77E-9F529E5398B8}">
          <x14:formula1>
            <xm:f>LIST!$E$2:$E$9</xm:f>
          </x14:formula1>
          <xm:sqref>B43:L46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LIST</vt:lpstr>
      <vt:lpstr>สจป.ที่ 13 (สข)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2024-05-28T08:18:03Z</cp:lastPrinted>
  <dcterms:created xsi:type="dcterms:W3CDTF">2021-11-29T04:23:48Z</dcterms:created>
  <dcterms:modified xsi:type="dcterms:W3CDTF">2025-01-08T03:57:31Z</dcterms:modified>
</cp:coreProperties>
</file>