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1.(สปฟ.) ก.ป้องกันและปราบปรามฯ ปี 68\"/>
    </mc:Choice>
  </mc:AlternateContent>
  <xr:revisionPtr revIDLastSave="0" documentId="13_ncr:1_{DDB7EACA-29F0-465E-B2C5-14C98633266D}" xr6:coauthVersionLast="47" xr6:coauthVersionMax="47" xr10:uidLastSave="{00000000-0000-0000-0000-000000000000}"/>
  <workbookProtection workbookAlgorithmName="SHA-512" workbookHashValue="FlYzSZICWGYPkTY2kFQZ4z50NqhBvFNDSCrpDPlbTCDJThxJH3msyi+K7Tu2fJBfAQPu9vpVSIRQyoiLSe0fog==" workbookSaltValue="WZEz2QJ4JkKdTwgoZfVkt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9" r:id="rId2"/>
  </sheets>
  <externalReferences>
    <externalReference r:id="rId3"/>
  </externalReferences>
  <definedNames>
    <definedName name="_xlnm.Print_Area" localSheetId="1">'สจป.ที่ 5 (สบ)'!$A$1:$Z$117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9" i="9" l="1"/>
  <c r="V19" i="9"/>
  <c r="Y14" i="9"/>
  <c r="Y13" i="9"/>
  <c r="S19" i="9" l="1"/>
  <c r="N18" i="9"/>
  <c r="N17" i="9"/>
  <c r="N16" i="9"/>
  <c r="N15" i="9"/>
  <c r="N14" i="9"/>
  <c r="N13" i="9"/>
  <c r="T35" i="9" l="1"/>
  <c r="H34" i="9"/>
  <c r="V34" i="9" s="1"/>
  <c r="V33" i="9" s="1"/>
  <c r="H33" i="9"/>
  <c r="H32" i="9"/>
  <c r="V32" i="9" s="1"/>
  <c r="V31" i="9" s="1"/>
  <c r="Q17" i="9" s="1"/>
  <c r="H31" i="9"/>
  <c r="H30" i="9"/>
  <c r="V30" i="9" s="1"/>
  <c r="V29" i="9" s="1"/>
  <c r="Q16" i="9" s="1"/>
  <c r="H29" i="9"/>
  <c r="H28" i="9"/>
  <c r="V28" i="9" s="1"/>
  <c r="Q15" i="9" s="1"/>
  <c r="H27" i="9"/>
  <c r="V27" i="9" s="1"/>
  <c r="V26" i="9" s="1"/>
  <c r="Q14" i="9" s="1"/>
  <c r="H26" i="9"/>
  <c r="H25" i="9"/>
  <c r="V25" i="9" s="1"/>
  <c r="Q13" i="9" s="1"/>
  <c r="V35" i="9" l="1"/>
  <c r="Q19" i="9" s="1"/>
  <c r="Q29" i="9" l="1"/>
  <c r="N29" i="9"/>
  <c r="K29" i="9"/>
  <c r="Q18" i="9"/>
  <c r="A61" i="9" l="1"/>
  <c r="A60" i="9"/>
  <c r="A59" i="9"/>
  <c r="A58" i="9"/>
  <c r="A53" i="9"/>
  <c r="A52" i="9"/>
  <c r="A51" i="9"/>
  <c r="A50" i="9"/>
  <c r="A48" i="9"/>
  <c r="A47" i="9"/>
  <c r="A46" i="9"/>
  <c r="A45" i="9"/>
  <c r="A43" i="9"/>
  <c r="A42" i="9"/>
  <c r="A41" i="9"/>
  <c r="A40" i="9"/>
  <c r="Q33" i="9"/>
  <c r="N33" i="9"/>
  <c r="K33" i="9"/>
  <c r="Q31" i="9"/>
  <c r="N31" i="9"/>
  <c r="K31" i="9"/>
  <c r="Q26" i="9"/>
  <c r="N26" i="9"/>
  <c r="K26" i="9"/>
</calcChain>
</file>

<file path=xl/sharedStrings.xml><?xml version="1.0" encoding="utf-8"?>
<sst xmlns="http://schemas.openxmlformats.org/spreadsheetml/2006/main" count="106" uniqueCount="84">
  <si>
    <t>กิจกรรมป้องกันและปราบปรามการบุกรุกทำลายทรัพยากรป่าไม้</t>
  </si>
  <si>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</si>
  <si>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</si>
  <si>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</si>
  <si>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</si>
  <si>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</si>
  <si>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</si>
  <si>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</si>
  <si>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</si>
  <si>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</si>
  <si>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</si>
  <si>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5 (สระบุรี)</t>
  </si>
  <si>
    <t>กิจกรรม/งานที่ปฏิบัติ (หน่วยนับ)</t>
  </si>
  <si>
    <t>แผน/ผลการดำเนินงาน</t>
  </si>
  <si>
    <t>วางแผนและแนวทางการลาดตระเวนในพื้นที่รับผิดชอบ (ครั้ง)</t>
  </si>
  <si>
    <t>ออกลาดตระเวนตามแผน (ไร่)</t>
  </si>
  <si>
    <t>สรุปผลการลาดตระเวนและรายงานผลให้ต้นสังกัด (ครั้ง)</t>
  </si>
  <si>
    <t>ประสานงานเพื่อสนับสนุนข้อมูลการข่าวและบูรณาการร่วมกับหน่วยงานอื่นที่เกี่ยวข้อง (ครั้ง)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</si>
  <si>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</si>
  <si>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</si>
  <si>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งานป้องกันและปราบปรามการบุกรุกทำลายทรัพยากรป่าไม้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</si>
  <si>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</si>
  <si>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</si>
  <si>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</si>
  <si>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</si>
  <si>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</si>
  <si>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</si>
  <si>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</si>
  <si>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</si>
  <si>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</si>
  <si>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</si>
  <si>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</si>
  <si>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</si>
  <si>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</si>
  <si>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</si>
  <si>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</si>
  <si>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</si>
  <si>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</si>
  <si>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</si>
  <si>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</si>
  <si>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</si>
  <si>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</si>
  <si>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</si>
  <si>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</si>
  <si>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</si>
  <si>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</si>
  <si>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</si>
  <si>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</si>
  <si>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</si>
  <si>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</si>
  <si>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</si>
  <si>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</si>
  <si>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</si>
  <si>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</si>
  <si>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</si>
  <si>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</si>
  <si>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</si>
  <si>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</si>
  <si>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</si>
  <si>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</si>
  <si>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</si>
  <si>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</si>
  <si>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</si>
  <si>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</si>
  <si>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</si>
  <si>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</si>
  <si>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</si>
  <si>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</si>
  <si>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</si>
  <si>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</si>
  <si>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วางแผนและแนวทางการลาดตระเวนในพื้นที่รับผิดชอบ (เดือน)</t>
  </si>
  <si>
    <t>ประสานงานเพื่อสนับสนุนข้อมูลการข่าวและบูรณาการร่วมกับหน่วยงานอื่นที่เกี่ยวข้อง (เดือน)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</si>
  <si>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(เดือน)</t>
  </si>
  <si>
    <t>2. ปัญหาอุปสรรคพื้นฐาน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</si>
  <si>
    <t>3. ปัญหาอุปสรรคจากการดำเนินงานและแนวทางแก้ไข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</si>
  <si>
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 (โปรดระบุ)</t>
  </si>
  <si>
    <t>5. รูปภาพประกอบการดำเนินงาน พร้อมคำบรรยายใต้รูปภาพ (จำนวนรูปภาพไม่น้อยกว่า 6 รูป และความละเอียดของรูปภาพต้องไม่น้อยกว่า 1080p (1,920 x 1,080 px))</t>
  </si>
  <si>
    <t>เผยแพร่ประชาสัมพันธ์และบริการสาธารณะเพื่อให้ราษฎรมีความรู้ความเข้าใจในการอนุรักษ์ทรัพยากรป่าไม้ (ครั้ง)</t>
  </si>
  <si>
    <t>รวบรวมและสรุปผลการลาดตระเวนประจำเดือน รายงานผลให้ต้นสังกัดทราบ (เดือน)</t>
  </si>
  <si>
    <t>จ้างเหมาเจ้าหน้าที่ตรวจป่าตามกรอบกรมบัญชีกลางสนับสนุนการปฏิบัติงานด้านการป้องกันรักษาป่า (คน/ปี)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</si>
  <si>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</si>
  <si>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</si>
  <si>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รอบระหว่างปี</t>
  </si>
  <si>
    <t>แผนการปฏิบัติงาน/ขั้นตอนการดำเนินงาน (หน่วยนับ)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</si>
</sst>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87" formatCode="_(* #,##0.00_);_(* \(#,##0.00\);_(* &quot;-&quot;??_);_(@_)"/>
    <numFmt numFmtId="188" formatCode="[$-187041E]d\ mmmm\ yyyy;@"/>
    <numFmt numFmtId="189" formatCode="#,##0_ ;\-#,##0\ "/>
    <numFmt numFmtId="190" formatCode="#,##0.00_ ;\-#,##0.00\ "/>
    <numFmt numFmtId="191" formatCode="0##\ \-\ ####\ \-\ ####"/>
    <numFmt numFmtId="192" formatCode="0.0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rgb="FFFF0000"/>
      <name val="TH SarabunPSK"/>
      <family val="2"/>
    </font>
    <font>
      <sz val="14"/>
      <color theme="1"/>
      <name val="TH SarabunPSK"/>
      <family val="2"/>
    </font>
    <font>
      <sz val="18"/>
      <color theme="1"/>
      <name val="TH SarabunPSK"/>
      <family val="2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19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rgb="FFCDDAE8"/>
      </left>
      <right/>
      <top/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rgb="FFCDDAE8"/>
      </right>
      <top/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155">
    <xf numFmtId="0" fontId="0" fillId="0" borderId="0" xfId="0"/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 indent="3"/>
    </xf>
    <xf numFmtId="188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4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0" borderId="4" xfId="0" applyFont="1" applyBorder="1" applyAlignment="1" applyProtection="1">
      <alignment horizontal="center" vertical="top"/>
      <protection hidden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10" fillId="3" borderId="0" xfId="0" applyFont="1" applyFill="1" applyAlignment="1">
      <alignment horizontal="left" vertical="top"/>
    </xf>
    <xf numFmtId="0" fontId="11" fillId="3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/>
    </xf>
    <xf numFmtId="1" fontId="10" fillId="3" borderId="0" xfId="0" applyNumberFormat="1" applyFont="1" applyFill="1" applyAlignment="1">
      <alignment horizontal="left" vertical="top"/>
    </xf>
    <xf numFmtId="0" fontId="11" fillId="3" borderId="0" xfId="0" applyFont="1" applyFill="1" applyAlignment="1">
      <alignment horizontal="center" vertical="top"/>
    </xf>
    <xf numFmtId="0" fontId="11" fillId="0" borderId="0" xfId="0" applyFont="1" applyAlignment="1">
      <alignment horizontal="left" vertical="top"/>
    </xf>
    <xf numFmtId="0" fontId="11" fillId="4" borderId="0" xfId="0" applyFont="1" applyFill="1" applyAlignment="1">
      <alignment horizontal="left" vertical="top"/>
    </xf>
    <xf numFmtId="0" fontId="3" fillId="6" borderId="18" xfId="0" applyFont="1" applyFill="1" applyBorder="1" applyAlignment="1">
      <alignment horizontal="center" vertical="center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>
      <alignment horizontal="center" vertical="center"/>
    </xf>
    <xf numFmtId="192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0" fontId="10" fillId="3" borderId="18" xfId="0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horizontal="center" vertical="center"/>
    </xf>
    <xf numFmtId="188" fontId="2" fillId="3" borderId="1" xfId="0" applyNumberFormat="1" applyFont="1" applyFill="1" applyBorder="1" applyAlignment="1" applyProtection="1">
      <alignment horizontal="center" vertical="top"/>
      <protection locked="0"/>
    </xf>
    <xf numFmtId="188" fontId="2" fillId="3" borderId="2" xfId="0" applyNumberFormat="1" applyFont="1" applyFill="1" applyBorder="1" applyAlignment="1" applyProtection="1">
      <alignment horizontal="center" vertical="top"/>
      <protection locked="0"/>
    </xf>
    <xf numFmtId="188" fontId="2" fillId="3" borderId="3" xfId="0" applyNumberFormat="1" applyFont="1" applyFill="1" applyBorder="1" applyAlignment="1" applyProtection="1">
      <alignment horizontal="center" vertical="top"/>
      <protection locked="0"/>
    </xf>
    <xf numFmtId="4" fontId="11" fillId="0" borderId="18" xfId="0" applyNumberFormat="1" applyFont="1" applyBorder="1" applyAlignment="1" applyProtection="1">
      <alignment horizontal="center" vertical="center"/>
      <protection locked="0"/>
    </xf>
    <xf numFmtId="188" fontId="9" fillId="3" borderId="14" xfId="0" applyNumberFormat="1" applyFont="1" applyFill="1" applyBorder="1" applyAlignment="1" applyProtection="1">
      <alignment horizontal="center" vertical="top"/>
      <protection locked="0"/>
    </xf>
    <xf numFmtId="188" fontId="2" fillId="3" borderId="13" xfId="0" applyNumberFormat="1" applyFont="1" applyFill="1" applyBorder="1" applyAlignment="1" applyProtection="1">
      <alignment horizontal="center" vertical="top"/>
      <protection locked="0"/>
    </xf>
    <xf numFmtId="191" fontId="9" fillId="3" borderId="14" xfId="0" applyNumberFormat="1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0" fontId="9" fillId="3" borderId="14" xfId="0" applyFont="1" applyFill="1" applyBorder="1" applyAlignment="1" applyProtection="1">
      <alignment horizontal="center" vertical="top"/>
      <protection locked="0"/>
    </xf>
    <xf numFmtId="0" fontId="2" fillId="3" borderId="14" xfId="0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8" fillId="3" borderId="5" xfId="0" applyFont="1" applyFill="1" applyBorder="1" applyAlignment="1" applyProtection="1">
      <alignment horizontal="center" vertical="top"/>
      <protection locked="0"/>
    </xf>
    <xf numFmtId="0" fontId="8" fillId="3" borderId="6" xfId="0" applyFont="1" applyFill="1" applyBorder="1" applyAlignment="1" applyProtection="1">
      <alignment horizontal="center" vertical="top"/>
      <protection locked="0"/>
    </xf>
    <xf numFmtId="0" fontId="8" fillId="3" borderId="7" xfId="0" applyFont="1" applyFill="1" applyBorder="1" applyAlignment="1" applyProtection="1">
      <alignment horizontal="center" vertical="top"/>
      <protection locked="0"/>
    </xf>
    <xf numFmtId="0" fontId="8" fillId="3" borderId="10" xfId="0" applyFont="1" applyFill="1" applyBorder="1" applyAlignment="1" applyProtection="1">
      <alignment horizontal="center" vertical="top"/>
      <protection locked="0"/>
    </xf>
    <xf numFmtId="0" fontId="8" fillId="3" borderId="11" xfId="0" applyFont="1" applyFill="1" applyBorder="1" applyAlignment="1" applyProtection="1">
      <alignment horizontal="center" vertical="top"/>
      <protection locked="0"/>
    </xf>
    <xf numFmtId="0" fontId="8" fillId="3" borderId="12" xfId="0" applyFont="1" applyFill="1" applyBorder="1" applyAlignment="1" applyProtection="1">
      <alignment horizontal="center" vertical="top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 indent="1"/>
      <protection locked="0"/>
    </xf>
    <xf numFmtId="0" fontId="2" fillId="3" borderId="6" xfId="0" applyFont="1" applyFill="1" applyBorder="1" applyAlignment="1" applyProtection="1">
      <alignment horizontal="left" vertical="top" wrapText="1" indent="1"/>
      <protection locked="0"/>
    </xf>
    <xf numFmtId="0" fontId="2" fillId="3" borderId="7" xfId="0" applyFont="1" applyFill="1" applyBorder="1" applyAlignment="1" applyProtection="1">
      <alignment horizontal="left" vertical="top" wrapText="1" indent="1"/>
      <protection locked="0"/>
    </xf>
    <xf numFmtId="0" fontId="2" fillId="3" borderId="8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9" xfId="0" applyFont="1" applyFill="1" applyBorder="1" applyAlignment="1" applyProtection="1">
      <alignment horizontal="left" vertical="top" wrapText="1" indent="1"/>
      <protection locked="0"/>
    </xf>
    <xf numFmtId="0" fontId="2" fillId="3" borderId="15" xfId="0" applyFont="1" applyFill="1" applyBorder="1" applyAlignment="1" applyProtection="1">
      <alignment horizontal="left" vertical="top" wrapText="1" indent="1"/>
      <protection locked="0"/>
    </xf>
    <xf numFmtId="0" fontId="2" fillId="3" borderId="16" xfId="0" applyFont="1" applyFill="1" applyBorder="1" applyAlignment="1" applyProtection="1">
      <alignment horizontal="left" vertical="top" wrapText="1" indent="1"/>
      <protection locked="0"/>
    </xf>
    <xf numFmtId="0" fontId="2" fillId="3" borderId="17" xfId="0" applyFont="1" applyFill="1" applyBorder="1" applyAlignment="1" applyProtection="1">
      <alignment horizontal="left" vertical="top" wrapText="1" inden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center" vertical="top"/>
      <protection locked="0"/>
    </xf>
    <xf numFmtId="0" fontId="2" fillId="3" borderId="3" xfId="0" applyFont="1" applyFill="1" applyBorder="1" applyAlignment="1" applyProtection="1">
      <alignment horizontal="center" vertical="top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3" fillId="5" borderId="18" xfId="0" applyFont="1" applyFill="1" applyBorder="1" applyAlignment="1" applyProtection="1">
      <alignment horizontal="right" vertical="top"/>
      <protection hidden="1"/>
    </xf>
    <xf numFmtId="189" fontId="3" fillId="5" borderId="18" xfId="1" applyNumberFormat="1" applyFont="1" applyFill="1" applyBorder="1" applyAlignment="1" applyProtection="1">
      <alignment horizontal="center" vertical="top"/>
      <protection hidden="1"/>
    </xf>
    <xf numFmtId="2" fontId="3" fillId="5" borderId="18" xfId="1" applyNumberFormat="1" applyFont="1" applyFill="1" applyBorder="1" applyAlignment="1" applyProtection="1">
      <alignment horizontal="center" vertical="center"/>
      <protection hidden="1"/>
    </xf>
    <xf numFmtId="0" fontId="10" fillId="3" borderId="18" xfId="0" applyFont="1" applyFill="1" applyBorder="1" applyAlignment="1" applyProtection="1">
      <alignment horizontal="left" vertical="center" wrapText="1"/>
      <protection hidden="1"/>
    </xf>
    <xf numFmtId="189" fontId="10" fillId="3" borderId="18" xfId="0" applyNumberFormat="1" applyFont="1" applyFill="1" applyBorder="1" applyAlignment="1" applyProtection="1">
      <alignment horizontal="center" vertical="center" wrapText="1"/>
      <protection hidden="1"/>
    </xf>
    <xf numFmtId="1" fontId="10" fillId="3" borderId="18" xfId="1" applyNumberFormat="1" applyFont="1" applyFill="1" applyBorder="1" applyAlignment="1" applyProtection="1">
      <alignment horizontal="center" vertical="center"/>
      <protection locked="0"/>
    </xf>
    <xf numFmtId="187" fontId="3" fillId="5" borderId="18" xfId="1" applyFont="1" applyFill="1" applyBorder="1" applyAlignment="1">
      <alignment horizontal="center" vertical="top"/>
    </xf>
    <xf numFmtId="0" fontId="2" fillId="3" borderId="0" xfId="0" applyFont="1" applyFill="1" applyAlignment="1" applyProtection="1">
      <alignment horizontal="left" vertical="top" wrapText="1"/>
      <protection locked="0"/>
    </xf>
    <xf numFmtId="0" fontId="2" fillId="3" borderId="18" xfId="0" applyFont="1" applyFill="1" applyBorder="1" applyAlignment="1" applyProtection="1">
      <alignment horizontal="left" vertical="center" wrapText="1"/>
      <protection hidden="1"/>
    </xf>
    <xf numFmtId="2" fontId="2" fillId="3" borderId="18" xfId="1" applyNumberFormat="1" applyFont="1" applyFill="1" applyBorder="1" applyAlignment="1" applyProtection="1">
      <alignment horizontal="center" vertical="center"/>
      <protection hidden="1"/>
    </xf>
    <xf numFmtId="0" fontId="11" fillId="4" borderId="18" xfId="0" applyFont="1" applyFill="1" applyBorder="1" applyAlignment="1" applyProtection="1">
      <alignment horizontal="left" vertical="center" wrapText="1"/>
      <protection hidden="1"/>
    </xf>
    <xf numFmtId="189" fontId="11" fillId="4" borderId="18" xfId="0" applyNumberFormat="1" applyFont="1" applyFill="1" applyBorder="1" applyAlignment="1" applyProtection="1">
      <alignment horizontal="center" vertical="center"/>
      <protection hidden="1"/>
    </xf>
    <xf numFmtId="3" fontId="11" fillId="4" borderId="18" xfId="1" applyNumberFormat="1" applyFont="1" applyFill="1" applyBorder="1" applyAlignment="1" applyProtection="1">
      <alignment horizontal="center" vertical="center"/>
    </xf>
    <xf numFmtId="3" fontId="11" fillId="4" borderId="18" xfId="0" applyNumberFormat="1" applyFont="1" applyFill="1" applyBorder="1" applyAlignment="1">
      <alignment horizontal="center" vertical="center"/>
    </xf>
    <xf numFmtId="2" fontId="11" fillId="4" borderId="18" xfId="1" applyNumberFormat="1" applyFont="1" applyFill="1" applyBorder="1" applyAlignment="1" applyProtection="1">
      <alignment horizontal="center" vertical="center"/>
    </xf>
    <xf numFmtId="189" fontId="2" fillId="3" borderId="18" xfId="0" applyNumberFormat="1" applyFont="1" applyFill="1" applyBorder="1" applyAlignment="1" applyProtection="1">
      <alignment horizontal="center" vertical="center"/>
      <protection hidden="1"/>
    </xf>
    <xf numFmtId="1" fontId="2" fillId="3" borderId="18" xfId="1" applyNumberFormat="1" applyFont="1" applyFill="1" applyBorder="1" applyAlignment="1" applyProtection="1">
      <alignment horizontal="center" vertical="center"/>
      <protection locked="0"/>
    </xf>
    <xf numFmtId="3" fontId="2" fillId="3" borderId="18" xfId="0" applyNumberFormat="1" applyFont="1" applyFill="1" applyBorder="1" applyAlignment="1" applyProtection="1">
      <alignment horizontal="center" vertical="center"/>
      <protection hidden="1"/>
    </xf>
    <xf numFmtId="3" fontId="10" fillId="3" borderId="18" xfId="0" applyNumberFormat="1" applyFont="1" applyFill="1" applyBorder="1" applyAlignment="1" applyProtection="1">
      <alignment horizontal="center" vertical="center"/>
      <protection hidden="1"/>
    </xf>
    <xf numFmtId="2" fontId="10" fillId="3" borderId="18" xfId="1" applyNumberFormat="1" applyFont="1" applyFill="1" applyBorder="1" applyAlignment="1" applyProtection="1">
      <alignment horizontal="center" vertical="center"/>
      <protection hidden="1"/>
    </xf>
    <xf numFmtId="1" fontId="10" fillId="3" borderId="18" xfId="0" applyNumberFormat="1" applyFont="1" applyFill="1" applyBorder="1" applyAlignment="1" applyProtection="1">
      <alignment horizontal="left" vertical="center"/>
      <protection hidden="1"/>
    </xf>
    <xf numFmtId="1" fontId="10" fillId="3" borderId="18" xfId="0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 applyProtection="1">
      <alignment horizontal="left" vertical="center"/>
      <protection hidden="1"/>
    </xf>
    <xf numFmtId="190" fontId="11" fillId="0" borderId="18" xfId="0" applyNumberFormat="1" applyFont="1" applyBorder="1" applyAlignment="1" applyProtection="1">
      <alignment horizontal="center" vertical="center"/>
      <protection hidden="1"/>
    </xf>
    <xf numFmtId="3" fontId="11" fillId="0" borderId="18" xfId="0" applyNumberFormat="1" applyFont="1" applyBorder="1" applyAlignment="1" applyProtection="1">
      <alignment horizontal="center" vertical="center"/>
      <protection hidden="1"/>
    </xf>
    <xf numFmtId="2" fontId="11" fillId="0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center" vertical="top"/>
      <protection hidden="1"/>
    </xf>
    <xf numFmtId="0" fontId="2" fillId="3" borderId="18" xfId="0" applyFont="1" applyFill="1" applyBorder="1" applyAlignment="1" applyProtection="1">
      <alignment horizontal="left" vertical="top"/>
      <protection hidden="1"/>
    </xf>
    <xf numFmtId="189" fontId="2" fillId="4" borderId="18" xfId="0" applyNumberFormat="1" applyFont="1" applyFill="1" applyBorder="1" applyAlignment="1">
      <alignment horizontal="center" vertical="center"/>
    </xf>
    <xf numFmtId="1" fontId="2" fillId="4" borderId="18" xfId="1" applyNumberFormat="1" applyFont="1" applyFill="1" applyBorder="1" applyAlignment="1" applyProtection="1">
      <alignment horizontal="center" vertical="center"/>
    </xf>
    <xf numFmtId="2" fontId="2" fillId="4" borderId="18" xfId="1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 applyProtection="1">
      <alignment horizontal="left" vertical="top" wrapText="1"/>
      <protection hidden="1"/>
    </xf>
    <xf numFmtId="189" fontId="2" fillId="4" borderId="18" xfId="0" applyNumberFormat="1" applyFont="1" applyFill="1" applyBorder="1" applyAlignment="1">
      <alignment horizontal="center" vertical="center" wrapText="1"/>
    </xf>
    <xf numFmtId="4" fontId="2" fillId="4" borderId="18" xfId="1" applyNumberFormat="1" applyFont="1" applyFill="1" applyBorder="1" applyAlignment="1" applyProtection="1">
      <alignment vertical="center"/>
    </xf>
    <xf numFmtId="4" fontId="2" fillId="3" borderId="18" xfId="1" applyNumberFormat="1" applyFont="1" applyFill="1" applyBorder="1" applyAlignment="1" applyProtection="1">
      <alignment horizontal="center" vertical="center"/>
      <protection hidden="1"/>
    </xf>
    <xf numFmtId="190" fontId="2" fillId="4" borderId="18" xfId="0" applyNumberFormat="1" applyFont="1" applyFill="1" applyBorder="1" applyAlignment="1">
      <alignment horizontal="center" vertical="center"/>
    </xf>
    <xf numFmtId="4" fontId="2" fillId="4" borderId="18" xfId="1" applyNumberFormat="1" applyFont="1" applyFill="1" applyBorder="1" applyAlignment="1" applyProtection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left" vertical="top"/>
    </xf>
    <xf numFmtId="189" fontId="2" fillId="4" borderId="18" xfId="1" applyNumberFormat="1" applyFont="1" applyFill="1" applyBorder="1" applyAlignment="1" applyProtection="1">
      <alignment horizontal="center" vertical="center"/>
    </xf>
    <xf numFmtId="0" fontId="2" fillId="3" borderId="18" xfId="0" applyFont="1" applyFill="1" applyBorder="1" applyAlignment="1">
      <alignment horizontal="left" vertical="top" wrapText="1"/>
    </xf>
    <xf numFmtId="4" fontId="2" fillId="3" borderId="18" xfId="1" applyNumberFormat="1" applyFont="1" applyFill="1" applyBorder="1" applyAlignment="1" applyProtection="1">
      <alignment vertical="center" wrapText="1"/>
      <protection hidden="1"/>
    </xf>
    <xf numFmtId="0" fontId="11" fillId="4" borderId="18" xfId="0" applyFont="1" applyFill="1" applyBorder="1" applyAlignment="1" applyProtection="1">
      <alignment horizontal="left" vertical="center"/>
      <protection hidden="1"/>
    </xf>
    <xf numFmtId="189" fontId="11" fillId="4" borderId="18" xfId="1" applyNumberFormat="1" applyFont="1" applyFill="1" applyBorder="1" applyAlignment="1" applyProtection="1">
      <alignment horizontal="center" vertical="center"/>
      <protection hidden="1"/>
    </xf>
    <xf numFmtId="0" fontId="11" fillId="0" borderId="18" xfId="0" applyFont="1" applyBorder="1" applyAlignment="1">
      <alignment horizontal="left" vertical="top" wrapText="1"/>
    </xf>
    <xf numFmtId="189" fontId="11" fillId="0" borderId="18" xfId="1" applyNumberFormat="1" applyFont="1" applyFill="1" applyBorder="1" applyAlignment="1" applyProtection="1">
      <alignment horizontal="center" vertical="center"/>
      <protection hidden="1"/>
    </xf>
    <xf numFmtId="1" fontId="11" fillId="0" borderId="18" xfId="1" applyNumberFormat="1" applyFont="1" applyFill="1" applyBorder="1" applyAlignment="1" applyProtection="1">
      <alignment horizontal="center" vertical="center"/>
      <protection locked="0"/>
    </xf>
    <xf numFmtId="1" fontId="11" fillId="0" borderId="18" xfId="1" applyNumberFormat="1" applyFont="1" applyFill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vertical="center" wrapText="1"/>
      <protection hidden="1"/>
    </xf>
    <xf numFmtId="189" fontId="10" fillId="0" borderId="18" xfId="0" applyNumberFormat="1" applyFont="1" applyBorder="1" applyAlignment="1" applyProtection="1">
      <alignment horizontal="center" vertical="center"/>
      <protection hidden="1"/>
    </xf>
    <xf numFmtId="1" fontId="10" fillId="0" borderId="18" xfId="1" applyNumberFormat="1" applyFont="1" applyFill="1" applyBorder="1" applyAlignment="1" applyProtection="1">
      <alignment horizontal="center" vertical="center"/>
      <protection locked="0"/>
    </xf>
    <xf numFmtId="3" fontId="10" fillId="0" borderId="18" xfId="0" applyNumberFormat="1" applyFont="1" applyBorder="1" applyAlignment="1" applyProtection="1">
      <alignment horizontal="center" vertical="center"/>
      <protection hidden="1"/>
    </xf>
    <xf numFmtId="2" fontId="10" fillId="0" borderId="18" xfId="1" applyNumberFormat="1" applyFont="1" applyFill="1" applyBorder="1" applyAlignment="1" applyProtection="1">
      <alignment horizontal="center" vertical="center"/>
      <protection hidden="1"/>
    </xf>
    <xf numFmtId="2" fontId="11" fillId="3" borderId="18" xfId="1" applyNumberFormat="1" applyFont="1" applyFill="1" applyBorder="1" applyAlignment="1" applyProtection="1">
      <alignment horizontal="center" vertical="center"/>
      <protection hidden="1"/>
    </xf>
    <xf numFmtId="4" fontId="3" fillId="5" borderId="18" xfId="1" applyNumberFormat="1" applyFont="1" applyFill="1" applyBorder="1" applyAlignment="1" applyProtection="1">
      <alignment horizontal="right" vertical="top"/>
      <protection hidden="1"/>
    </xf>
    <xf numFmtId="0" fontId="3" fillId="6" borderId="1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 applyProtection="1">
      <alignment horizontal="left" vertical="top" wrapText="1"/>
      <protection locked="0"/>
    </xf>
    <xf numFmtId="0" fontId="11" fillId="4" borderId="18" xfId="0" applyFont="1" applyFill="1" applyBorder="1" applyAlignment="1" applyProtection="1">
      <alignment vertical="center" wrapText="1"/>
      <protection hidden="1"/>
    </xf>
    <xf numFmtId="0" fontId="11" fillId="4" borderId="18" xfId="0" applyFont="1" applyFill="1" applyBorder="1" applyAlignment="1" applyProtection="1">
      <alignment vertical="center"/>
      <protection hidden="1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B8" sqref="B8"/>
    </sheetView>
  </sheetViews>
  <sheetFormatPr defaultColWidth="8.875" defaultRowHeight="20.25" x14ac:dyDescent="0.2"/>
  <cols>
    <col min="1" max="1" width="33.25" style="17" customWidth="1"/>
    <col min="2" max="2" width="3.375" style="16" customWidth="1"/>
    <col min="3" max="3" width="76.25" style="17" customWidth="1"/>
    <col min="4" max="4" width="4.25" style="16" customWidth="1"/>
    <col min="5" max="5" width="65" style="17" customWidth="1"/>
    <col min="6" max="6" width="3.375" style="16" customWidth="1"/>
    <col min="7" max="7" width="89.125" style="17" customWidth="1"/>
    <col min="8" max="16384" width="8.875" style="17"/>
  </cols>
  <sheetData>
    <row r="1" spans="1:7" x14ac:dyDescent="0.2">
      <c r="A1" s="15" t="s">
        <v>41</v>
      </c>
      <c r="C1" s="15" t="s">
        <v>42</v>
      </c>
      <c r="E1" s="15" t="s">
        <v>43</v>
      </c>
      <c r="G1" s="15" t="s">
        <v>32</v>
      </c>
    </row>
    <row r="2" spans="1:7" x14ac:dyDescent="0.2">
      <c r="A2" s="18" t="s">
        <v>44</v>
      </c>
      <c r="C2" s="18" t="s">
        <v>45</v>
      </c>
      <c r="E2" s="18" t="s">
        <v>46</v>
      </c>
      <c r="G2" s="18" t="s">
        <v>64</v>
      </c>
    </row>
    <row r="3" spans="1:7" x14ac:dyDescent="0.2">
      <c r="A3" s="18" t="s">
        <v>50</v>
      </c>
      <c r="C3" s="18" t="s">
        <v>47</v>
      </c>
      <c r="E3" s="18" t="s">
        <v>48</v>
      </c>
      <c r="G3" s="18" t="s">
        <v>49</v>
      </c>
    </row>
    <row r="4" spans="1:7" ht="40.5" x14ac:dyDescent="0.2">
      <c r="A4" s="18" t="s">
        <v>53</v>
      </c>
      <c r="C4" s="18" t="s">
        <v>65</v>
      </c>
      <c r="E4" s="18" t="s">
        <v>51</v>
      </c>
      <c r="G4" s="18" t="s">
        <v>52</v>
      </c>
    </row>
    <row r="5" spans="1:7" x14ac:dyDescent="0.2">
      <c r="A5" s="18" t="s">
        <v>57</v>
      </c>
      <c r="C5" s="18" t="s">
        <v>54</v>
      </c>
      <c r="E5" s="18" t="s">
        <v>55</v>
      </c>
      <c r="G5" s="18" t="s">
        <v>56</v>
      </c>
    </row>
    <row r="6" spans="1:7" ht="40.5" x14ac:dyDescent="0.2">
      <c r="C6" s="18" t="s">
        <v>66</v>
      </c>
      <c r="E6" s="18" t="s">
        <v>58</v>
      </c>
      <c r="G6" s="18" t="s">
        <v>67</v>
      </c>
    </row>
    <row r="7" spans="1:7" ht="40.5" x14ac:dyDescent="0.2">
      <c r="C7" s="18" t="s">
        <v>68</v>
      </c>
      <c r="E7" s="18" t="s">
        <v>59</v>
      </c>
      <c r="G7" s="18" t="s">
        <v>60</v>
      </c>
    </row>
    <row r="8" spans="1:7" ht="40.5" x14ac:dyDescent="0.2">
      <c r="C8" s="18" t="s">
        <v>69</v>
      </c>
      <c r="E8" s="18" t="s">
        <v>61</v>
      </c>
      <c r="G8" s="18" t="s">
        <v>62</v>
      </c>
    </row>
    <row r="9" spans="1:7" x14ac:dyDescent="0.2">
      <c r="C9" s="18" t="s">
        <v>57</v>
      </c>
      <c r="E9" s="18" t="s">
        <v>57</v>
      </c>
      <c r="G9" s="18" t="s">
        <v>63</v>
      </c>
    </row>
    <row r="10" spans="1:7" x14ac:dyDescent="0.2">
      <c r="G10" s="18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18"/>
  <sheetViews>
    <sheetView tabSelected="1" view="pageBreakPreview" topLeftCell="A46" zoomScale="85" zoomScaleNormal="85" zoomScaleSheetLayoutView="85" workbookViewId="0">
      <selection activeCell="M50" sqref="M50:X50"/>
    </sheetView>
  </sheetViews>
  <sheetFormatPr defaultColWidth="8.75" defaultRowHeight="21" x14ac:dyDescent="0.2"/>
  <cols>
    <col min="1" max="1" width="8.75" style="3"/>
    <col min="2" max="8" width="8.75" style="2"/>
    <col min="9" max="9" width="4.75" style="2" customWidth="1"/>
    <col min="10" max="12" width="8.75" style="2"/>
    <col min="13" max="14" width="4.75" style="2" customWidth="1"/>
    <col min="15" max="17" width="8.75" style="2"/>
    <col min="18" max="18" width="4.75" style="2" customWidth="1"/>
    <col min="19" max="16384" width="8.75" style="2"/>
  </cols>
  <sheetData>
    <row r="1" spans="1:26" ht="21" customHeight="1" x14ac:dyDescent="0.2">
      <c r="A1" s="35" t="s">
        <v>80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1" customHeight="1" x14ac:dyDescent="0.2">
      <c r="A2" s="35" t="s">
        <v>82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21" customHeight="1" x14ac:dyDescent="0.2">
      <c r="A3" s="35" t="s">
        <v>11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21" customHeight="1" x14ac:dyDescent="0.2">
      <c r="A4" s="35" t="s">
        <v>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0.15" customHeight="1" x14ac:dyDescent="0.2"/>
    <row r="6" spans="1:26" ht="21" customHeight="1" x14ac:dyDescent="0.2">
      <c r="A6" s="4" t="s">
        <v>1</v>
      </c>
    </row>
    <row r="7" spans="1:26" ht="21" customHeight="1" x14ac:dyDescent="0.2">
      <c r="A7" s="5" t="s">
        <v>81</v>
      </c>
      <c r="L7" s="6"/>
      <c r="M7" s="36"/>
      <c r="N7" s="37"/>
      <c r="O7" s="37"/>
      <c r="P7" s="38"/>
    </row>
    <row r="8" spans="1:26" ht="21" customHeight="1" x14ac:dyDescent="0.2">
      <c r="A8" s="5" t="s">
        <v>19</v>
      </c>
      <c r="G8" s="6"/>
      <c r="H8" s="36"/>
      <c r="I8" s="37"/>
      <c r="J8" s="38"/>
    </row>
    <row r="9" spans="1:26" ht="10.15" customHeight="1" x14ac:dyDescent="0.2"/>
    <row r="10" spans="1:26" s="4" customFormat="1" ht="30" customHeight="1" x14ac:dyDescent="0.2">
      <c r="A10" s="133" t="s">
        <v>6</v>
      </c>
      <c r="B10" s="133" t="s">
        <v>12</v>
      </c>
      <c r="C10" s="133"/>
      <c r="D10" s="133"/>
      <c r="E10" s="133"/>
      <c r="F10" s="133"/>
      <c r="G10" s="133"/>
      <c r="H10" s="133"/>
      <c r="I10" s="133"/>
      <c r="J10" s="133"/>
      <c r="K10" s="133" t="s">
        <v>13</v>
      </c>
      <c r="L10" s="133"/>
      <c r="M10" s="133"/>
      <c r="N10" s="133"/>
      <c r="O10" s="133"/>
      <c r="P10" s="133"/>
      <c r="Q10" s="133"/>
      <c r="R10" s="133"/>
      <c r="S10" s="133" t="s">
        <v>5</v>
      </c>
      <c r="T10" s="133"/>
      <c r="U10" s="133"/>
      <c r="V10" s="133"/>
      <c r="W10" s="133"/>
      <c r="X10" s="133"/>
      <c r="Y10" s="133"/>
      <c r="Z10" s="133"/>
    </row>
    <row r="11" spans="1:26" s="4" customFormat="1" ht="30" customHeight="1" x14ac:dyDescent="0.2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 t="s">
        <v>2</v>
      </c>
      <c r="L11" s="133"/>
      <c r="M11" s="133"/>
      <c r="N11" s="133" t="s">
        <v>3</v>
      </c>
      <c r="O11" s="133"/>
      <c r="P11" s="133"/>
      <c r="Q11" s="133" t="s">
        <v>4</v>
      </c>
      <c r="R11" s="133"/>
      <c r="S11" s="133" t="s">
        <v>2</v>
      </c>
      <c r="T11" s="133"/>
      <c r="U11" s="133"/>
      <c r="V11" s="133" t="s">
        <v>3</v>
      </c>
      <c r="W11" s="133"/>
      <c r="X11" s="133"/>
      <c r="Y11" s="133" t="s">
        <v>4</v>
      </c>
      <c r="Z11" s="133"/>
    </row>
    <row r="12" spans="1:26" ht="24" customHeight="1" x14ac:dyDescent="0.2">
      <c r="A12" s="134" t="s">
        <v>20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ht="48" customHeight="1" x14ac:dyDescent="0.2">
      <c r="A13" s="27">
        <v>1</v>
      </c>
      <c r="B13" s="136" t="s">
        <v>79</v>
      </c>
      <c r="C13" s="136"/>
      <c r="D13" s="136"/>
      <c r="E13" s="136"/>
      <c r="F13" s="136"/>
      <c r="G13" s="136"/>
      <c r="H13" s="136"/>
      <c r="I13" s="136"/>
      <c r="J13" s="136"/>
      <c r="K13" s="135">
        <v>25</v>
      </c>
      <c r="L13" s="135"/>
      <c r="M13" s="135"/>
      <c r="N13" s="125">
        <f>Q25</f>
        <v>0</v>
      </c>
      <c r="O13" s="125"/>
      <c r="P13" s="125"/>
      <c r="Q13" s="126">
        <f>V25/T25*100</f>
        <v>0</v>
      </c>
      <c r="R13" s="126"/>
      <c r="S13" s="129">
        <v>3300000</v>
      </c>
      <c r="T13" s="129"/>
      <c r="U13" s="129"/>
      <c r="V13" s="137"/>
      <c r="W13" s="137"/>
      <c r="X13" s="137"/>
      <c r="Y13" s="130">
        <f>V13/S13*100</f>
        <v>0</v>
      </c>
      <c r="Z13" s="130"/>
    </row>
    <row r="14" spans="1:26" ht="24" customHeight="1" x14ac:dyDescent="0.2">
      <c r="A14" s="27">
        <v>2</v>
      </c>
      <c r="B14" s="123" t="s">
        <v>14</v>
      </c>
      <c r="C14" s="123"/>
      <c r="D14" s="123"/>
      <c r="E14" s="123"/>
      <c r="F14" s="123"/>
      <c r="G14" s="123"/>
      <c r="H14" s="123"/>
      <c r="I14" s="123"/>
      <c r="J14" s="123"/>
      <c r="K14" s="135">
        <v>12</v>
      </c>
      <c r="L14" s="135"/>
      <c r="M14" s="135"/>
      <c r="N14" s="125">
        <f>Q27</f>
        <v>0</v>
      </c>
      <c r="O14" s="125"/>
      <c r="P14" s="125"/>
      <c r="Q14" s="126">
        <f>V26/T26*100</f>
        <v>0</v>
      </c>
      <c r="R14" s="126"/>
      <c r="S14" s="129">
        <v>1953200</v>
      </c>
      <c r="T14" s="129"/>
      <c r="U14" s="129"/>
      <c r="V14" s="137"/>
      <c r="W14" s="137"/>
      <c r="X14" s="137"/>
      <c r="Y14" s="130">
        <f>V14/S14*100</f>
        <v>0</v>
      </c>
      <c r="Z14" s="130"/>
    </row>
    <row r="15" spans="1:26" ht="24" customHeight="1" x14ac:dyDescent="0.2">
      <c r="A15" s="27">
        <v>3</v>
      </c>
      <c r="B15" s="123" t="s">
        <v>15</v>
      </c>
      <c r="C15" s="123"/>
      <c r="D15" s="123"/>
      <c r="E15" s="123"/>
      <c r="F15" s="123"/>
      <c r="G15" s="123"/>
      <c r="H15" s="123"/>
      <c r="I15" s="123"/>
      <c r="J15" s="123"/>
      <c r="K15" s="131">
        <v>1076446.6100000001</v>
      </c>
      <c r="L15" s="131"/>
      <c r="M15" s="131"/>
      <c r="N15" s="132">
        <f>Q28</f>
        <v>0</v>
      </c>
      <c r="O15" s="132"/>
      <c r="P15" s="132"/>
      <c r="Q15" s="126">
        <f>V28/T28*100</f>
        <v>0</v>
      </c>
      <c r="R15" s="126"/>
      <c r="S15" s="129"/>
      <c r="T15" s="129"/>
      <c r="U15" s="129"/>
      <c r="V15" s="137"/>
      <c r="W15" s="137"/>
      <c r="X15" s="137"/>
      <c r="Y15" s="130"/>
      <c r="Z15" s="130"/>
    </row>
    <row r="16" spans="1:26" ht="24" customHeight="1" x14ac:dyDescent="0.2">
      <c r="A16" s="27">
        <v>4</v>
      </c>
      <c r="B16" s="123" t="s">
        <v>16</v>
      </c>
      <c r="C16" s="123"/>
      <c r="D16" s="123"/>
      <c r="E16" s="123"/>
      <c r="F16" s="123"/>
      <c r="G16" s="123"/>
      <c r="H16" s="123"/>
      <c r="I16" s="123"/>
      <c r="J16" s="123"/>
      <c r="K16" s="124">
        <v>12</v>
      </c>
      <c r="L16" s="124"/>
      <c r="M16" s="124"/>
      <c r="N16" s="125">
        <f>Q30</f>
        <v>0</v>
      </c>
      <c r="O16" s="125"/>
      <c r="P16" s="125"/>
      <c r="Q16" s="126">
        <f>V29/T29*100</f>
        <v>0</v>
      </c>
      <c r="R16" s="126"/>
      <c r="S16" s="129"/>
      <c r="T16" s="129"/>
      <c r="U16" s="129"/>
      <c r="V16" s="137"/>
      <c r="W16" s="137"/>
      <c r="X16" s="137"/>
      <c r="Y16" s="130"/>
      <c r="Z16" s="130"/>
    </row>
    <row r="17" spans="1:26" ht="24" customHeight="1" x14ac:dyDescent="0.2">
      <c r="A17" s="27">
        <v>5</v>
      </c>
      <c r="B17" s="123" t="s">
        <v>17</v>
      </c>
      <c r="C17" s="123"/>
      <c r="D17" s="123"/>
      <c r="E17" s="123"/>
      <c r="F17" s="123"/>
      <c r="G17" s="123"/>
      <c r="H17" s="123"/>
      <c r="I17" s="123"/>
      <c r="J17" s="123"/>
      <c r="K17" s="124">
        <v>12</v>
      </c>
      <c r="L17" s="124"/>
      <c r="M17" s="124"/>
      <c r="N17" s="125">
        <f>Q32</f>
        <v>0</v>
      </c>
      <c r="O17" s="125"/>
      <c r="P17" s="125"/>
      <c r="Q17" s="126">
        <f>V31/T31*100</f>
        <v>0</v>
      </c>
      <c r="R17" s="126"/>
      <c r="S17" s="129"/>
      <c r="T17" s="129"/>
      <c r="U17" s="129"/>
      <c r="V17" s="137"/>
      <c r="W17" s="137"/>
      <c r="X17" s="137"/>
      <c r="Y17" s="130"/>
      <c r="Z17" s="130"/>
    </row>
    <row r="18" spans="1:26" s="7" customFormat="1" ht="48" customHeight="1" x14ac:dyDescent="0.2">
      <c r="A18" s="28">
        <v>6</v>
      </c>
      <c r="B18" s="127" t="s">
        <v>77</v>
      </c>
      <c r="C18" s="127"/>
      <c r="D18" s="127"/>
      <c r="E18" s="127"/>
      <c r="F18" s="127"/>
      <c r="G18" s="127"/>
      <c r="H18" s="127"/>
      <c r="I18" s="127"/>
      <c r="J18" s="127"/>
      <c r="K18" s="128">
        <v>12</v>
      </c>
      <c r="L18" s="128"/>
      <c r="M18" s="128"/>
      <c r="N18" s="125">
        <f>Q34</f>
        <v>0</v>
      </c>
      <c r="O18" s="125"/>
      <c r="P18" s="125"/>
      <c r="Q18" s="126">
        <f>V33/T33*100</f>
        <v>0</v>
      </c>
      <c r="R18" s="126"/>
      <c r="S18" s="129"/>
      <c r="T18" s="129"/>
      <c r="U18" s="129"/>
      <c r="V18" s="137"/>
      <c r="W18" s="137"/>
      <c r="X18" s="137"/>
      <c r="Y18" s="130"/>
      <c r="Z18" s="130"/>
    </row>
    <row r="19" spans="1:26" s="4" customFormat="1" ht="24" customHeight="1" x14ac:dyDescent="0.2">
      <c r="A19" s="96" t="s">
        <v>21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8">
        <f>V35</f>
        <v>0</v>
      </c>
      <c r="R19" s="98"/>
      <c r="S19" s="150">
        <f>SUM(S13:U18)</f>
        <v>5253200</v>
      </c>
      <c r="T19" s="150"/>
      <c r="U19" s="150"/>
      <c r="V19" s="150">
        <f>SUM(V13:X18)</f>
        <v>0</v>
      </c>
      <c r="W19" s="150"/>
      <c r="X19" s="150"/>
      <c r="Y19" s="122">
        <f>V19/S19*100</f>
        <v>0</v>
      </c>
      <c r="Z19" s="122"/>
    </row>
    <row r="20" spans="1:26" ht="9.9499999999999993" customHeight="1" x14ac:dyDescent="0.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ht="24" customHeight="1" x14ac:dyDescent="0.2">
      <c r="A21" s="8" t="s">
        <v>7</v>
      </c>
      <c r="H21" s="9"/>
      <c r="I21" s="10"/>
      <c r="J21" s="10"/>
      <c r="K21" s="10"/>
      <c r="L21" s="10"/>
      <c r="M21" s="10"/>
    </row>
    <row r="22" spans="1:26" ht="9.9499999999999993" customHeight="1" x14ac:dyDescent="0.2">
      <c r="A22" s="2"/>
      <c r="H22" s="10"/>
      <c r="I22" s="10"/>
      <c r="J22" s="10"/>
      <c r="K22" s="10"/>
      <c r="L22" s="10"/>
      <c r="M22" s="10"/>
    </row>
    <row r="23" spans="1:26" ht="72" customHeight="1" x14ac:dyDescent="0.2">
      <c r="A23" s="26" t="s">
        <v>6</v>
      </c>
      <c r="B23" s="133" t="s">
        <v>83</v>
      </c>
      <c r="C23" s="133"/>
      <c r="D23" s="133"/>
      <c r="E23" s="133"/>
      <c r="F23" s="133"/>
      <c r="G23" s="133"/>
      <c r="H23" s="133" t="s">
        <v>22</v>
      </c>
      <c r="I23" s="133"/>
      <c r="J23" s="133"/>
      <c r="K23" s="133" t="s">
        <v>18</v>
      </c>
      <c r="L23" s="133"/>
      <c r="M23" s="133"/>
      <c r="N23" s="133" t="s">
        <v>23</v>
      </c>
      <c r="O23" s="133"/>
      <c r="P23" s="133"/>
      <c r="Q23" s="133" t="s">
        <v>24</v>
      </c>
      <c r="R23" s="133"/>
      <c r="S23" s="133"/>
      <c r="T23" s="133" t="s">
        <v>25</v>
      </c>
      <c r="U23" s="133"/>
      <c r="V23" s="151" t="s">
        <v>8</v>
      </c>
      <c r="W23" s="151"/>
      <c r="X23" s="133" t="s">
        <v>9</v>
      </c>
      <c r="Y23" s="133"/>
      <c r="Z23" s="133"/>
    </row>
    <row r="24" spans="1:26" ht="24" customHeight="1" x14ac:dyDescent="0.2">
      <c r="A24" s="134" t="s">
        <v>20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s="24" customFormat="1" ht="48" customHeight="1" x14ac:dyDescent="0.2">
      <c r="A25" s="29">
        <v>1</v>
      </c>
      <c r="B25" s="140" t="s">
        <v>79</v>
      </c>
      <c r="C25" s="140"/>
      <c r="D25" s="140"/>
      <c r="E25" s="140"/>
      <c r="F25" s="140"/>
      <c r="G25" s="140"/>
      <c r="H25" s="141">
        <f>K13</f>
        <v>25</v>
      </c>
      <c r="I25" s="141"/>
      <c r="J25" s="141"/>
      <c r="K25" s="142"/>
      <c r="L25" s="142"/>
      <c r="M25" s="142"/>
      <c r="N25" s="143">
        <v>0</v>
      </c>
      <c r="O25" s="143"/>
      <c r="P25" s="143"/>
      <c r="Q25" s="142"/>
      <c r="R25" s="142"/>
      <c r="S25" s="142"/>
      <c r="T25" s="120">
        <v>10</v>
      </c>
      <c r="U25" s="120"/>
      <c r="V25" s="149">
        <f>(T25*((K25*0)+(N25*50)+(Q25*100)))/(H25*100)</f>
        <v>0</v>
      </c>
      <c r="W25" s="149"/>
      <c r="X25" s="152"/>
      <c r="Y25" s="152"/>
      <c r="Z25" s="152"/>
    </row>
    <row r="26" spans="1:26" s="25" customFormat="1" ht="24" customHeight="1" x14ac:dyDescent="0.2">
      <c r="A26" s="30">
        <v>2</v>
      </c>
      <c r="B26" s="138" t="s">
        <v>14</v>
      </c>
      <c r="C26" s="138"/>
      <c r="D26" s="138"/>
      <c r="E26" s="138"/>
      <c r="F26" s="138"/>
      <c r="G26" s="138"/>
      <c r="H26" s="139">
        <f>K14</f>
        <v>12</v>
      </c>
      <c r="I26" s="139"/>
      <c r="J26" s="139"/>
      <c r="K26" s="108">
        <f>K27</f>
        <v>0</v>
      </c>
      <c r="L26" s="108"/>
      <c r="M26" s="108"/>
      <c r="N26" s="108">
        <f>N27</f>
        <v>0</v>
      </c>
      <c r="O26" s="108"/>
      <c r="P26" s="108"/>
      <c r="Q26" s="108">
        <f>Q27</f>
        <v>0</v>
      </c>
      <c r="R26" s="108"/>
      <c r="S26" s="108"/>
      <c r="T26" s="109">
        <v>10</v>
      </c>
      <c r="U26" s="109"/>
      <c r="V26" s="110">
        <f>SUM(V27)</f>
        <v>0</v>
      </c>
      <c r="W26" s="110"/>
      <c r="X26" s="152"/>
      <c r="Y26" s="152"/>
      <c r="Z26" s="152"/>
    </row>
    <row r="27" spans="1:26" s="22" customFormat="1" ht="24" customHeight="1" x14ac:dyDescent="0.2">
      <c r="A27" s="31">
        <v>2.1</v>
      </c>
      <c r="B27" s="116" t="s">
        <v>70</v>
      </c>
      <c r="C27" s="116"/>
      <c r="D27" s="116"/>
      <c r="E27" s="116"/>
      <c r="F27" s="116"/>
      <c r="G27" s="116"/>
      <c r="H27" s="117">
        <f>K14</f>
        <v>12</v>
      </c>
      <c r="I27" s="117"/>
      <c r="J27" s="117"/>
      <c r="K27" s="101"/>
      <c r="L27" s="101"/>
      <c r="M27" s="101"/>
      <c r="N27" s="101"/>
      <c r="O27" s="101"/>
      <c r="P27" s="101"/>
      <c r="Q27" s="101"/>
      <c r="R27" s="101"/>
      <c r="S27" s="101"/>
      <c r="T27" s="117">
        <v>10</v>
      </c>
      <c r="U27" s="117"/>
      <c r="V27" s="115">
        <f>(T27*((K27*0)+(N27*50)+(Q27*100)))/(H27*100)</f>
        <v>0</v>
      </c>
      <c r="W27" s="115"/>
      <c r="X27" s="152"/>
      <c r="Y27" s="152"/>
      <c r="Z27" s="152"/>
    </row>
    <row r="28" spans="1:26" s="24" customFormat="1" ht="24" customHeight="1" x14ac:dyDescent="0.2">
      <c r="A28" s="29">
        <v>3</v>
      </c>
      <c r="B28" s="118" t="s">
        <v>15</v>
      </c>
      <c r="C28" s="118"/>
      <c r="D28" s="118"/>
      <c r="E28" s="118"/>
      <c r="F28" s="118"/>
      <c r="G28" s="118"/>
      <c r="H28" s="119">
        <f>K15</f>
        <v>1076446.6100000001</v>
      </c>
      <c r="I28" s="119"/>
      <c r="J28" s="119"/>
      <c r="K28" s="39"/>
      <c r="L28" s="39"/>
      <c r="M28" s="39"/>
      <c r="N28" s="39"/>
      <c r="O28" s="39"/>
      <c r="P28" s="39"/>
      <c r="Q28" s="39"/>
      <c r="R28" s="39"/>
      <c r="S28" s="39"/>
      <c r="T28" s="120">
        <v>35</v>
      </c>
      <c r="U28" s="120"/>
      <c r="V28" s="121">
        <f>(T28*((K28*0)+(N28*50)+(Q28*100)))/(H28*100)</f>
        <v>0</v>
      </c>
      <c r="W28" s="121"/>
      <c r="X28" s="152"/>
      <c r="Y28" s="152"/>
      <c r="Z28" s="152"/>
    </row>
    <row r="29" spans="1:26" s="23" customFormat="1" ht="24" customHeight="1" x14ac:dyDescent="0.2">
      <c r="A29" s="32">
        <v>4</v>
      </c>
      <c r="B29" s="154" t="s">
        <v>16</v>
      </c>
      <c r="C29" s="154"/>
      <c r="D29" s="154"/>
      <c r="E29" s="154"/>
      <c r="F29" s="154"/>
      <c r="G29" s="154"/>
      <c r="H29" s="107">
        <f>K16</f>
        <v>12</v>
      </c>
      <c r="I29" s="107"/>
      <c r="J29" s="107"/>
      <c r="K29" s="108">
        <f>K30</f>
        <v>0</v>
      </c>
      <c r="L29" s="108"/>
      <c r="M29" s="108"/>
      <c r="N29" s="108">
        <f>N30</f>
        <v>0</v>
      </c>
      <c r="O29" s="108"/>
      <c r="P29" s="108"/>
      <c r="Q29" s="108">
        <f>Q30</f>
        <v>0</v>
      </c>
      <c r="R29" s="108"/>
      <c r="S29" s="108"/>
      <c r="T29" s="109">
        <v>15</v>
      </c>
      <c r="U29" s="109"/>
      <c r="V29" s="110">
        <f>SUM(V30)</f>
        <v>0</v>
      </c>
      <c r="W29" s="110"/>
      <c r="X29" s="152"/>
      <c r="Y29" s="152"/>
      <c r="Z29" s="152"/>
    </row>
    <row r="30" spans="1:26" s="21" customFormat="1" ht="48" customHeight="1" x14ac:dyDescent="0.2">
      <c r="A30" s="33">
        <v>4.0999999999999996</v>
      </c>
      <c r="B30" s="144" t="s">
        <v>78</v>
      </c>
      <c r="C30" s="144"/>
      <c r="D30" s="144"/>
      <c r="E30" s="144"/>
      <c r="F30" s="144"/>
      <c r="G30" s="144"/>
      <c r="H30" s="145">
        <f>K16</f>
        <v>12</v>
      </c>
      <c r="I30" s="145"/>
      <c r="J30" s="145"/>
      <c r="K30" s="146"/>
      <c r="L30" s="146"/>
      <c r="M30" s="146"/>
      <c r="N30" s="146"/>
      <c r="O30" s="146"/>
      <c r="P30" s="146"/>
      <c r="Q30" s="146"/>
      <c r="R30" s="146"/>
      <c r="S30" s="146"/>
      <c r="T30" s="147">
        <v>15</v>
      </c>
      <c r="U30" s="147"/>
      <c r="V30" s="148">
        <f>(T30*((K30*0)+(N30*50)+(Q30*100)))/(H30*100)</f>
        <v>0</v>
      </c>
      <c r="W30" s="148"/>
      <c r="X30" s="152"/>
      <c r="Y30" s="152"/>
      <c r="Z30" s="152"/>
    </row>
    <row r="31" spans="1:26" s="20" customFormat="1" ht="48" customHeight="1" x14ac:dyDescent="0.2">
      <c r="A31" s="32">
        <v>5</v>
      </c>
      <c r="B31" s="153" t="s">
        <v>17</v>
      </c>
      <c r="C31" s="153"/>
      <c r="D31" s="153"/>
      <c r="E31" s="153"/>
      <c r="F31" s="153"/>
      <c r="G31" s="153"/>
      <c r="H31" s="107">
        <f>K17</f>
        <v>12</v>
      </c>
      <c r="I31" s="107"/>
      <c r="J31" s="107"/>
      <c r="K31" s="108">
        <f>K32</f>
        <v>0</v>
      </c>
      <c r="L31" s="108"/>
      <c r="M31" s="108"/>
      <c r="N31" s="108">
        <f>N32</f>
        <v>0</v>
      </c>
      <c r="O31" s="108"/>
      <c r="P31" s="108"/>
      <c r="Q31" s="108">
        <f>Q32</f>
        <v>0</v>
      </c>
      <c r="R31" s="108"/>
      <c r="S31" s="108"/>
      <c r="T31" s="109">
        <v>15</v>
      </c>
      <c r="U31" s="109"/>
      <c r="V31" s="110">
        <f>SUM(V32)</f>
        <v>0</v>
      </c>
      <c r="W31" s="110"/>
      <c r="X31" s="152"/>
      <c r="Y31" s="152"/>
      <c r="Z31" s="152"/>
    </row>
    <row r="32" spans="1:26" ht="48" customHeight="1" x14ac:dyDescent="0.2">
      <c r="A32" s="27">
        <v>5.0999999999999996</v>
      </c>
      <c r="B32" s="104" t="s">
        <v>71</v>
      </c>
      <c r="C32" s="104"/>
      <c r="D32" s="104"/>
      <c r="E32" s="104"/>
      <c r="F32" s="104"/>
      <c r="G32" s="104"/>
      <c r="H32" s="111">
        <f>K17</f>
        <v>12</v>
      </c>
      <c r="I32" s="111"/>
      <c r="J32" s="111"/>
      <c r="K32" s="112"/>
      <c r="L32" s="112"/>
      <c r="M32" s="112"/>
      <c r="N32" s="112"/>
      <c r="O32" s="112"/>
      <c r="P32" s="112"/>
      <c r="Q32" s="112"/>
      <c r="R32" s="112"/>
      <c r="S32" s="112"/>
      <c r="T32" s="113">
        <v>15</v>
      </c>
      <c r="U32" s="113"/>
      <c r="V32" s="105">
        <f>(T32*((K32*0)+(N32*50)+(Q32*100)))/(H32*100)</f>
        <v>0</v>
      </c>
      <c r="W32" s="105"/>
      <c r="X32" s="152"/>
      <c r="Y32" s="152"/>
      <c r="Z32" s="152"/>
    </row>
    <row r="33" spans="1:26" s="25" customFormat="1" ht="48" customHeight="1" x14ac:dyDescent="0.2">
      <c r="A33" s="32">
        <v>6</v>
      </c>
      <c r="B33" s="106" t="s">
        <v>77</v>
      </c>
      <c r="C33" s="106"/>
      <c r="D33" s="106"/>
      <c r="E33" s="106"/>
      <c r="F33" s="106"/>
      <c r="G33" s="106"/>
      <c r="H33" s="107">
        <f>K18</f>
        <v>12</v>
      </c>
      <c r="I33" s="107"/>
      <c r="J33" s="107"/>
      <c r="K33" s="108">
        <f>K34</f>
        <v>0</v>
      </c>
      <c r="L33" s="108"/>
      <c r="M33" s="108"/>
      <c r="N33" s="108">
        <f>N34</f>
        <v>0</v>
      </c>
      <c r="O33" s="108"/>
      <c r="P33" s="108"/>
      <c r="Q33" s="108">
        <f>Q34</f>
        <v>0</v>
      </c>
      <c r="R33" s="108"/>
      <c r="S33" s="108"/>
      <c r="T33" s="109">
        <v>15</v>
      </c>
      <c r="U33" s="109"/>
      <c r="V33" s="110">
        <f>SUM(V34)</f>
        <v>0</v>
      </c>
      <c r="W33" s="110"/>
      <c r="X33" s="152"/>
      <c r="Y33" s="152"/>
      <c r="Z33" s="152"/>
    </row>
    <row r="34" spans="1:26" s="19" customFormat="1" ht="48" customHeight="1" x14ac:dyDescent="0.2">
      <c r="A34" s="34">
        <v>6.1</v>
      </c>
      <c r="B34" s="99" t="s">
        <v>72</v>
      </c>
      <c r="C34" s="99"/>
      <c r="D34" s="99"/>
      <c r="E34" s="99"/>
      <c r="F34" s="99"/>
      <c r="G34" s="99"/>
      <c r="H34" s="100">
        <f>K18</f>
        <v>12</v>
      </c>
      <c r="I34" s="100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14">
        <v>15</v>
      </c>
      <c r="U34" s="114"/>
      <c r="V34" s="115">
        <f>(T34*((K34*0)+(N34*50)+(Q34*100)))/(H34*100)</f>
        <v>0</v>
      </c>
      <c r="W34" s="115"/>
      <c r="X34" s="152"/>
      <c r="Y34" s="152"/>
      <c r="Z34" s="152"/>
    </row>
    <row r="35" spans="1:26" ht="24" customHeight="1" x14ac:dyDescent="0.2">
      <c r="A35" s="96" t="s">
        <v>10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7">
        <f>SUM(T25,T26,T28,T29,T31,T33)</f>
        <v>100</v>
      </c>
      <c r="U35" s="97"/>
      <c r="V35" s="98">
        <f>SUM(V25,V26,V28:W29,V31,V33)</f>
        <v>0</v>
      </c>
      <c r="W35" s="98"/>
      <c r="X35" s="102"/>
      <c r="Y35" s="102"/>
      <c r="Z35" s="102"/>
    </row>
    <row r="36" spans="1:26" ht="9.9499999999999993" customHeigh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</row>
    <row r="37" spans="1:26" ht="24" customHeight="1" x14ac:dyDescent="0.2">
      <c r="A37" s="1" t="s">
        <v>73</v>
      </c>
    </row>
    <row r="38" spans="1:26" ht="60" customHeight="1" x14ac:dyDescent="0.2">
      <c r="A38" s="13" t="s">
        <v>6</v>
      </c>
      <c r="B38" s="88" t="s">
        <v>26</v>
      </c>
      <c r="C38" s="89"/>
      <c r="D38" s="89"/>
      <c r="E38" s="89"/>
      <c r="F38" s="89"/>
      <c r="G38" s="89"/>
      <c r="H38" s="89"/>
      <c r="I38" s="89"/>
      <c r="J38" s="89"/>
      <c r="K38" s="89"/>
      <c r="L38" s="90"/>
      <c r="M38" s="88" t="s">
        <v>27</v>
      </c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90"/>
      <c r="Y38" s="91" t="s">
        <v>28</v>
      </c>
      <c r="Z38" s="92"/>
    </row>
    <row r="39" spans="1:26" ht="24" customHeight="1" x14ac:dyDescent="0.2">
      <c r="A39" s="93" t="s">
        <v>29</v>
      </c>
      <c r="B39" s="94"/>
      <c r="C39" s="94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5"/>
    </row>
    <row r="40" spans="1:26" ht="72" customHeight="1" x14ac:dyDescent="0.2">
      <c r="A40" s="14" t="str">
        <f>IF(B40&lt;&gt;"","2.1.1","")</f>
        <v/>
      </c>
      <c r="B40" s="83"/>
      <c r="C40" s="84"/>
      <c r="D40" s="84"/>
      <c r="E40" s="84"/>
      <c r="F40" s="84"/>
      <c r="G40" s="84"/>
      <c r="H40" s="84"/>
      <c r="I40" s="84"/>
      <c r="J40" s="84"/>
      <c r="K40" s="84"/>
      <c r="L40" s="85"/>
      <c r="M40" s="83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5"/>
      <c r="Y40" s="86"/>
      <c r="Z40" s="87"/>
    </row>
    <row r="41" spans="1:26" ht="72" customHeight="1" x14ac:dyDescent="0.2">
      <c r="A41" s="14" t="str">
        <f>IF(B41&lt;&gt;"","2.1.2","")</f>
        <v/>
      </c>
      <c r="B41" s="83"/>
      <c r="C41" s="84"/>
      <c r="D41" s="84"/>
      <c r="E41" s="84"/>
      <c r="F41" s="84"/>
      <c r="G41" s="84"/>
      <c r="H41" s="84"/>
      <c r="I41" s="84"/>
      <c r="J41" s="84"/>
      <c r="K41" s="84"/>
      <c r="L41" s="85"/>
      <c r="M41" s="83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5"/>
      <c r="Y41" s="86"/>
      <c r="Z41" s="87"/>
    </row>
    <row r="42" spans="1:26" ht="72" customHeight="1" x14ac:dyDescent="0.2">
      <c r="A42" s="14" t="str">
        <f>IF(B42&lt;&gt;"","2.1.3","")</f>
        <v/>
      </c>
      <c r="B42" s="83"/>
      <c r="C42" s="84"/>
      <c r="D42" s="84"/>
      <c r="E42" s="84"/>
      <c r="F42" s="84"/>
      <c r="G42" s="84"/>
      <c r="H42" s="84"/>
      <c r="I42" s="84"/>
      <c r="J42" s="84"/>
      <c r="K42" s="84"/>
      <c r="L42" s="85"/>
      <c r="M42" s="83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5"/>
      <c r="Y42" s="86"/>
      <c r="Z42" s="87"/>
    </row>
    <row r="43" spans="1:26" ht="72" customHeight="1" x14ac:dyDescent="0.2">
      <c r="A43" s="14" t="str">
        <f>IF(B43&lt;&gt;"","2.1.4","")</f>
        <v/>
      </c>
      <c r="B43" s="83"/>
      <c r="C43" s="84"/>
      <c r="D43" s="84"/>
      <c r="E43" s="84"/>
      <c r="F43" s="84"/>
      <c r="G43" s="84"/>
      <c r="H43" s="84"/>
      <c r="I43" s="84"/>
      <c r="J43" s="84"/>
      <c r="K43" s="84"/>
      <c r="L43" s="85"/>
      <c r="M43" s="83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5"/>
      <c r="Y43" s="86"/>
      <c r="Z43" s="87"/>
    </row>
    <row r="44" spans="1:26" ht="24" customHeight="1" x14ac:dyDescent="0.2">
      <c r="A44" s="93" t="s">
        <v>30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5"/>
    </row>
    <row r="45" spans="1:26" ht="72" customHeight="1" x14ac:dyDescent="0.2">
      <c r="A45" s="14" t="str">
        <f>IF(B45&lt;&gt;"","2.2.1","")</f>
        <v/>
      </c>
      <c r="B45" s="83"/>
      <c r="C45" s="84"/>
      <c r="D45" s="84"/>
      <c r="E45" s="84"/>
      <c r="F45" s="84"/>
      <c r="G45" s="84"/>
      <c r="H45" s="84"/>
      <c r="I45" s="84"/>
      <c r="J45" s="84"/>
      <c r="K45" s="84"/>
      <c r="L45" s="85"/>
      <c r="M45" s="83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5"/>
      <c r="Y45" s="86"/>
      <c r="Z45" s="87"/>
    </row>
    <row r="46" spans="1:26" ht="72" customHeight="1" x14ac:dyDescent="0.2">
      <c r="A46" s="14" t="str">
        <f>IF(B46&lt;&gt;"","2.2.2","")</f>
        <v/>
      </c>
      <c r="B46" s="83"/>
      <c r="C46" s="84"/>
      <c r="D46" s="84"/>
      <c r="E46" s="84"/>
      <c r="F46" s="84"/>
      <c r="G46" s="84"/>
      <c r="H46" s="84"/>
      <c r="I46" s="84"/>
      <c r="J46" s="84"/>
      <c r="K46" s="84"/>
      <c r="L46" s="85"/>
      <c r="M46" s="83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5"/>
      <c r="Y46" s="86"/>
      <c r="Z46" s="87"/>
    </row>
    <row r="47" spans="1:26" ht="72" customHeight="1" x14ac:dyDescent="0.2">
      <c r="A47" s="14" t="str">
        <f>IF(B47&lt;&gt;"","2.2.3","")</f>
        <v/>
      </c>
      <c r="B47" s="83"/>
      <c r="C47" s="84"/>
      <c r="D47" s="84"/>
      <c r="E47" s="84"/>
      <c r="F47" s="84"/>
      <c r="G47" s="84"/>
      <c r="H47" s="84"/>
      <c r="I47" s="84"/>
      <c r="J47" s="84"/>
      <c r="K47" s="84"/>
      <c r="L47" s="85"/>
      <c r="M47" s="83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5"/>
      <c r="Y47" s="86"/>
      <c r="Z47" s="87"/>
    </row>
    <row r="48" spans="1:26" ht="72" customHeight="1" x14ac:dyDescent="0.2">
      <c r="A48" s="14" t="str">
        <f>IF(B48&lt;&gt;"","2.2.4","")</f>
        <v/>
      </c>
      <c r="B48" s="83"/>
      <c r="C48" s="84"/>
      <c r="D48" s="84"/>
      <c r="E48" s="84"/>
      <c r="F48" s="84"/>
      <c r="G48" s="84"/>
      <c r="H48" s="84"/>
      <c r="I48" s="84"/>
      <c r="J48" s="84"/>
      <c r="K48" s="84"/>
      <c r="L48" s="85"/>
      <c r="M48" s="83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5"/>
      <c r="Y48" s="86"/>
      <c r="Z48" s="87"/>
    </row>
    <row r="49" spans="1:26" ht="24" customHeight="1" x14ac:dyDescent="0.2">
      <c r="A49" s="93" t="s">
        <v>31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5"/>
    </row>
    <row r="50" spans="1:26" ht="72" customHeight="1" x14ac:dyDescent="0.2">
      <c r="A50" s="14" t="str">
        <f>IF(B50&lt;&gt;"","2.3.1","")</f>
        <v/>
      </c>
      <c r="B50" s="83"/>
      <c r="C50" s="84"/>
      <c r="D50" s="84"/>
      <c r="E50" s="84"/>
      <c r="F50" s="84"/>
      <c r="G50" s="84"/>
      <c r="H50" s="84"/>
      <c r="I50" s="84"/>
      <c r="J50" s="84"/>
      <c r="K50" s="84"/>
      <c r="L50" s="85"/>
      <c r="M50" s="83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5"/>
      <c r="Y50" s="86"/>
      <c r="Z50" s="87"/>
    </row>
    <row r="51" spans="1:26" ht="72" customHeight="1" x14ac:dyDescent="0.2">
      <c r="A51" s="14" t="str">
        <f>IF(B51&lt;&gt;"","2.3.2","")</f>
        <v/>
      </c>
      <c r="B51" s="83"/>
      <c r="C51" s="84"/>
      <c r="D51" s="84"/>
      <c r="E51" s="84"/>
      <c r="F51" s="84"/>
      <c r="G51" s="84"/>
      <c r="H51" s="84"/>
      <c r="I51" s="84"/>
      <c r="J51" s="84"/>
      <c r="K51" s="84"/>
      <c r="L51" s="85"/>
      <c r="M51" s="83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5"/>
      <c r="Y51" s="86"/>
      <c r="Z51" s="87"/>
    </row>
    <row r="52" spans="1:26" ht="72" customHeight="1" x14ac:dyDescent="0.2">
      <c r="A52" s="14" t="str">
        <f>IF(B52&lt;&gt;"","2.3.3","")</f>
        <v/>
      </c>
      <c r="B52" s="83"/>
      <c r="C52" s="84"/>
      <c r="D52" s="84"/>
      <c r="E52" s="84"/>
      <c r="F52" s="84"/>
      <c r="G52" s="84"/>
      <c r="H52" s="84"/>
      <c r="I52" s="84"/>
      <c r="J52" s="84"/>
      <c r="K52" s="84"/>
      <c r="L52" s="85"/>
      <c r="M52" s="83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5"/>
      <c r="Y52" s="86"/>
      <c r="Z52" s="87"/>
    </row>
    <row r="53" spans="1:26" ht="72" customHeight="1" x14ac:dyDescent="0.2">
      <c r="A53" s="14" t="str">
        <f>IF(B53&lt;&gt;"","2.3.4","")</f>
        <v/>
      </c>
      <c r="B53" s="83"/>
      <c r="C53" s="84"/>
      <c r="D53" s="84"/>
      <c r="E53" s="84"/>
      <c r="F53" s="84"/>
      <c r="G53" s="84"/>
      <c r="H53" s="84"/>
      <c r="I53" s="84"/>
      <c r="J53" s="84"/>
      <c r="K53" s="84"/>
      <c r="L53" s="85"/>
      <c r="M53" s="83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5"/>
      <c r="Y53" s="86"/>
      <c r="Z53" s="87"/>
    </row>
    <row r="54" spans="1:26" ht="15.75" customHeight="1" x14ac:dyDescent="0.2"/>
    <row r="55" spans="1:26" ht="24" customHeight="1" x14ac:dyDescent="0.2">
      <c r="A55" s="2" t="s">
        <v>74</v>
      </c>
    </row>
    <row r="56" spans="1:26" ht="9.9499999999999993" customHeight="1" x14ac:dyDescent="0.2"/>
    <row r="57" spans="1:26" ht="60" customHeight="1" x14ac:dyDescent="0.2">
      <c r="A57" s="13" t="s">
        <v>6</v>
      </c>
      <c r="B57" s="88" t="s">
        <v>32</v>
      </c>
      <c r="C57" s="89"/>
      <c r="D57" s="89"/>
      <c r="E57" s="89"/>
      <c r="F57" s="89"/>
      <c r="G57" s="90"/>
      <c r="H57" s="88" t="s">
        <v>27</v>
      </c>
      <c r="I57" s="89"/>
      <c r="J57" s="89"/>
      <c r="K57" s="89"/>
      <c r="L57" s="89"/>
      <c r="M57" s="89"/>
      <c r="N57" s="89"/>
      <c r="O57" s="89"/>
      <c r="P57" s="90"/>
      <c r="Q57" s="88" t="s">
        <v>33</v>
      </c>
      <c r="R57" s="89"/>
      <c r="S57" s="89"/>
      <c r="T57" s="89"/>
      <c r="U57" s="89"/>
      <c r="V57" s="89"/>
      <c r="W57" s="89"/>
      <c r="X57" s="90"/>
      <c r="Y57" s="91" t="s">
        <v>28</v>
      </c>
      <c r="Z57" s="92"/>
    </row>
    <row r="58" spans="1:26" ht="72" customHeight="1" x14ac:dyDescent="0.2">
      <c r="A58" s="14" t="str">
        <f>IF(B58&lt;&gt;"","3.1","")</f>
        <v/>
      </c>
      <c r="B58" s="83"/>
      <c r="C58" s="84"/>
      <c r="D58" s="84"/>
      <c r="E58" s="84"/>
      <c r="F58" s="84"/>
      <c r="G58" s="85"/>
      <c r="H58" s="83"/>
      <c r="I58" s="84"/>
      <c r="J58" s="84"/>
      <c r="K58" s="84"/>
      <c r="L58" s="84"/>
      <c r="M58" s="84"/>
      <c r="N58" s="84"/>
      <c r="O58" s="84"/>
      <c r="P58" s="85"/>
      <c r="Q58" s="83"/>
      <c r="R58" s="84"/>
      <c r="S58" s="84"/>
      <c r="T58" s="84"/>
      <c r="U58" s="84"/>
      <c r="V58" s="84"/>
      <c r="W58" s="84"/>
      <c r="X58" s="85"/>
      <c r="Y58" s="86"/>
      <c r="Z58" s="87"/>
    </row>
    <row r="59" spans="1:26" ht="72" customHeight="1" x14ac:dyDescent="0.2">
      <c r="A59" s="14" t="str">
        <f>IF(B59&lt;&gt;"","3.2","")</f>
        <v/>
      </c>
      <c r="B59" s="83"/>
      <c r="C59" s="84"/>
      <c r="D59" s="84"/>
      <c r="E59" s="84"/>
      <c r="F59" s="84"/>
      <c r="G59" s="85"/>
      <c r="H59" s="83"/>
      <c r="I59" s="84"/>
      <c r="J59" s="84"/>
      <c r="K59" s="84"/>
      <c r="L59" s="84"/>
      <c r="M59" s="84"/>
      <c r="N59" s="84"/>
      <c r="O59" s="84"/>
      <c r="P59" s="85"/>
      <c r="Q59" s="83"/>
      <c r="R59" s="84"/>
      <c r="S59" s="84"/>
      <c r="T59" s="84"/>
      <c r="U59" s="84"/>
      <c r="V59" s="84"/>
      <c r="W59" s="84"/>
      <c r="X59" s="85"/>
      <c r="Y59" s="86"/>
      <c r="Z59" s="87"/>
    </row>
    <row r="60" spans="1:26" ht="72" customHeight="1" x14ac:dyDescent="0.2">
      <c r="A60" s="14" t="str">
        <f>IF(B60&lt;&gt;"","3.3","")</f>
        <v/>
      </c>
      <c r="B60" s="83"/>
      <c r="C60" s="84"/>
      <c r="D60" s="84"/>
      <c r="E60" s="84"/>
      <c r="F60" s="84"/>
      <c r="G60" s="85"/>
      <c r="H60" s="83"/>
      <c r="I60" s="84"/>
      <c r="J60" s="84"/>
      <c r="K60" s="84"/>
      <c r="L60" s="84"/>
      <c r="M60" s="84"/>
      <c r="N60" s="84"/>
      <c r="O60" s="84"/>
      <c r="P60" s="85"/>
      <c r="Q60" s="83"/>
      <c r="R60" s="84"/>
      <c r="S60" s="84"/>
      <c r="T60" s="84"/>
      <c r="U60" s="84"/>
      <c r="V60" s="84"/>
      <c r="W60" s="84"/>
      <c r="X60" s="85"/>
      <c r="Y60" s="86"/>
      <c r="Z60" s="87"/>
    </row>
    <row r="61" spans="1:26" ht="72" customHeight="1" x14ac:dyDescent="0.2">
      <c r="A61" s="14" t="str">
        <f>IF(B61&lt;&gt;"","3.4","")</f>
        <v/>
      </c>
      <c r="B61" s="83"/>
      <c r="C61" s="84"/>
      <c r="D61" s="84"/>
      <c r="E61" s="84"/>
      <c r="F61" s="84"/>
      <c r="G61" s="85"/>
      <c r="H61" s="83"/>
      <c r="I61" s="84"/>
      <c r="J61" s="84"/>
      <c r="K61" s="84"/>
      <c r="L61" s="84"/>
      <c r="M61" s="84"/>
      <c r="N61" s="84"/>
      <c r="O61" s="84"/>
      <c r="P61" s="85"/>
      <c r="Q61" s="83"/>
      <c r="R61" s="84"/>
      <c r="S61" s="84"/>
      <c r="T61" s="84"/>
      <c r="U61" s="84"/>
      <c r="V61" s="84"/>
      <c r="W61" s="84"/>
      <c r="X61" s="85"/>
      <c r="Y61" s="86"/>
      <c r="Z61" s="87"/>
    </row>
    <row r="62" spans="1:26" s="11" customFormat="1" ht="9.9499999999999993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.75" customHeight="1" x14ac:dyDescent="0.2">
      <c r="A63" s="2" t="s">
        <v>75</v>
      </c>
    </row>
    <row r="64" spans="1:26" ht="9.9499999999999993" customHeight="1" x14ac:dyDescent="0.2">
      <c r="A64" s="2"/>
    </row>
    <row r="65" spans="1:25" ht="48" customHeight="1" x14ac:dyDescent="0.2">
      <c r="B65" s="74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6"/>
    </row>
    <row r="66" spans="1:25" ht="48" customHeight="1" x14ac:dyDescent="0.2">
      <c r="B66" s="77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9"/>
    </row>
    <row r="67" spans="1:25" ht="48" customHeight="1" x14ac:dyDescent="0.2">
      <c r="B67" s="77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9"/>
    </row>
    <row r="68" spans="1:25" ht="48" customHeight="1" x14ac:dyDescent="0.2">
      <c r="B68" s="77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  <c r="U68" s="78"/>
      <c r="V68" s="78"/>
      <c r="W68" s="78"/>
      <c r="X68" s="78"/>
      <c r="Y68" s="79"/>
    </row>
    <row r="69" spans="1:25" ht="48" customHeight="1" x14ac:dyDescent="0.2">
      <c r="B69" s="80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2"/>
    </row>
    <row r="70" spans="1:25" ht="21" customHeight="1" x14ac:dyDescent="0.2">
      <c r="A70" s="2"/>
    </row>
    <row r="71" spans="1:25" ht="21" customHeight="1" x14ac:dyDescent="0.2">
      <c r="A71" s="2" t="s">
        <v>76</v>
      </c>
    </row>
    <row r="72" spans="1:25" ht="14.25" customHeight="1" x14ac:dyDescent="0.2"/>
    <row r="73" spans="1:25" ht="21" customHeight="1" x14ac:dyDescent="0.2">
      <c r="B73" s="47"/>
      <c r="C73" s="48"/>
      <c r="D73" s="48"/>
      <c r="E73" s="48"/>
      <c r="F73" s="48"/>
      <c r="G73" s="48"/>
      <c r="H73" s="49"/>
      <c r="J73" s="47"/>
      <c r="K73" s="48"/>
      <c r="L73" s="48"/>
      <c r="M73" s="48"/>
      <c r="N73" s="48"/>
      <c r="O73" s="48"/>
      <c r="P73" s="48"/>
      <c r="Q73" s="49"/>
      <c r="S73" s="47"/>
      <c r="T73" s="48"/>
      <c r="U73" s="48"/>
      <c r="V73" s="48"/>
      <c r="W73" s="48"/>
      <c r="X73" s="48"/>
      <c r="Y73" s="49"/>
    </row>
    <row r="74" spans="1:25" ht="10.15" customHeight="1" x14ac:dyDescent="0.2">
      <c r="B74" s="50"/>
      <c r="C74" s="51"/>
      <c r="D74" s="51"/>
      <c r="E74" s="51"/>
      <c r="F74" s="51"/>
      <c r="G74" s="51"/>
      <c r="H74" s="52"/>
      <c r="J74" s="50"/>
      <c r="K74" s="51"/>
      <c r="L74" s="51"/>
      <c r="M74" s="51"/>
      <c r="N74" s="51"/>
      <c r="O74" s="51"/>
      <c r="P74" s="51"/>
      <c r="Q74" s="52"/>
      <c r="S74" s="50"/>
      <c r="T74" s="51"/>
      <c r="U74" s="51"/>
      <c r="V74" s="51"/>
      <c r="W74" s="51"/>
      <c r="X74" s="51"/>
      <c r="Y74" s="52"/>
    </row>
    <row r="75" spans="1:25" ht="10.15" customHeight="1" x14ac:dyDescent="0.2">
      <c r="B75" s="50"/>
      <c r="C75" s="51"/>
      <c r="D75" s="51"/>
      <c r="E75" s="51"/>
      <c r="F75" s="51"/>
      <c r="G75" s="51"/>
      <c r="H75" s="52"/>
      <c r="J75" s="50"/>
      <c r="K75" s="51"/>
      <c r="L75" s="51"/>
      <c r="M75" s="51"/>
      <c r="N75" s="51"/>
      <c r="O75" s="51"/>
      <c r="P75" s="51"/>
      <c r="Q75" s="52"/>
      <c r="S75" s="50"/>
      <c r="T75" s="51"/>
      <c r="U75" s="51"/>
      <c r="V75" s="51"/>
      <c r="W75" s="51"/>
      <c r="X75" s="51"/>
      <c r="Y75" s="52"/>
    </row>
    <row r="76" spans="1:25" ht="21" customHeight="1" x14ac:dyDescent="0.2">
      <c r="B76" s="50"/>
      <c r="C76" s="51"/>
      <c r="D76" s="51"/>
      <c r="E76" s="51"/>
      <c r="F76" s="51"/>
      <c r="G76" s="51"/>
      <c r="H76" s="52"/>
      <c r="J76" s="50"/>
      <c r="K76" s="51"/>
      <c r="L76" s="51"/>
      <c r="M76" s="51"/>
      <c r="N76" s="51"/>
      <c r="O76" s="51"/>
      <c r="P76" s="51"/>
      <c r="Q76" s="52"/>
      <c r="S76" s="50"/>
      <c r="T76" s="51"/>
      <c r="U76" s="51"/>
      <c r="V76" s="51"/>
      <c r="W76" s="51"/>
      <c r="X76" s="51"/>
      <c r="Y76" s="52"/>
    </row>
    <row r="77" spans="1:25" ht="35.25" customHeight="1" x14ac:dyDescent="0.2">
      <c r="B77" s="50"/>
      <c r="C77" s="51"/>
      <c r="D77" s="51"/>
      <c r="E77" s="51"/>
      <c r="F77" s="51"/>
      <c r="G77" s="51"/>
      <c r="H77" s="52"/>
      <c r="J77" s="50"/>
      <c r="K77" s="51"/>
      <c r="L77" s="51"/>
      <c r="M77" s="51"/>
      <c r="N77" s="51"/>
      <c r="O77" s="51"/>
      <c r="P77" s="51"/>
      <c r="Q77" s="52"/>
      <c r="S77" s="50"/>
      <c r="T77" s="51"/>
      <c r="U77" s="51"/>
      <c r="V77" s="51"/>
      <c r="W77" s="51"/>
      <c r="X77" s="51"/>
      <c r="Y77" s="52"/>
    </row>
    <row r="78" spans="1:25" ht="21" customHeight="1" x14ac:dyDescent="0.2">
      <c r="B78" s="50"/>
      <c r="C78" s="51"/>
      <c r="D78" s="51"/>
      <c r="E78" s="51"/>
      <c r="F78" s="51"/>
      <c r="G78" s="51"/>
      <c r="H78" s="52"/>
      <c r="J78" s="50"/>
      <c r="K78" s="51"/>
      <c r="L78" s="51"/>
      <c r="M78" s="51"/>
      <c r="N78" s="51"/>
      <c r="O78" s="51"/>
      <c r="P78" s="51"/>
      <c r="Q78" s="52"/>
      <c r="S78" s="50"/>
      <c r="T78" s="51"/>
      <c r="U78" s="51"/>
      <c r="V78" s="51"/>
      <c r="W78" s="51"/>
      <c r="X78" s="51"/>
      <c r="Y78" s="52"/>
    </row>
    <row r="79" spans="1:25" ht="21" customHeight="1" x14ac:dyDescent="0.2">
      <c r="B79" s="50"/>
      <c r="C79" s="51"/>
      <c r="D79" s="51"/>
      <c r="E79" s="51"/>
      <c r="F79" s="51"/>
      <c r="G79" s="51"/>
      <c r="H79" s="52"/>
      <c r="J79" s="50"/>
      <c r="K79" s="51"/>
      <c r="L79" s="51"/>
      <c r="M79" s="51"/>
      <c r="N79" s="51"/>
      <c r="O79" s="51"/>
      <c r="P79" s="51"/>
      <c r="Q79" s="52"/>
      <c r="S79" s="50"/>
      <c r="T79" s="51"/>
      <c r="U79" s="51"/>
      <c r="V79" s="51"/>
      <c r="W79" s="51"/>
      <c r="X79" s="51"/>
      <c r="Y79" s="52"/>
    </row>
    <row r="80" spans="1:25" ht="21" customHeight="1" x14ac:dyDescent="0.2">
      <c r="B80" s="50"/>
      <c r="C80" s="51"/>
      <c r="D80" s="51"/>
      <c r="E80" s="51"/>
      <c r="F80" s="51"/>
      <c r="G80" s="51"/>
      <c r="H80" s="52"/>
      <c r="J80" s="50"/>
      <c r="K80" s="51"/>
      <c r="L80" s="51"/>
      <c r="M80" s="51"/>
      <c r="N80" s="51"/>
      <c r="O80" s="51"/>
      <c r="P80" s="51"/>
      <c r="Q80" s="52"/>
      <c r="S80" s="50"/>
      <c r="T80" s="51"/>
      <c r="U80" s="51"/>
      <c r="V80" s="51"/>
      <c r="W80" s="51"/>
      <c r="X80" s="51"/>
      <c r="Y80" s="52"/>
    </row>
    <row r="81" spans="2:25" ht="21" customHeight="1" x14ac:dyDescent="0.2">
      <c r="B81" s="50"/>
      <c r="C81" s="51"/>
      <c r="D81" s="51"/>
      <c r="E81" s="51"/>
      <c r="F81" s="51"/>
      <c r="G81" s="51"/>
      <c r="H81" s="52"/>
      <c r="J81" s="50"/>
      <c r="K81" s="51"/>
      <c r="L81" s="51"/>
      <c r="M81" s="51"/>
      <c r="N81" s="51"/>
      <c r="O81" s="51"/>
      <c r="P81" s="51"/>
      <c r="Q81" s="52"/>
      <c r="S81" s="50"/>
      <c r="T81" s="51"/>
      <c r="U81" s="51"/>
      <c r="V81" s="51"/>
      <c r="W81" s="51"/>
      <c r="X81" s="51"/>
      <c r="Y81" s="52"/>
    </row>
    <row r="82" spans="2:25" ht="21" customHeight="1" x14ac:dyDescent="0.2">
      <c r="B82" s="53"/>
      <c r="C82" s="54"/>
      <c r="D82" s="54"/>
      <c r="E82" s="54"/>
      <c r="F82" s="54"/>
      <c r="G82" s="54"/>
      <c r="H82" s="55"/>
      <c r="J82" s="53"/>
      <c r="K82" s="54"/>
      <c r="L82" s="54"/>
      <c r="M82" s="54"/>
      <c r="N82" s="54"/>
      <c r="O82" s="54"/>
      <c r="P82" s="54"/>
      <c r="Q82" s="55"/>
      <c r="S82" s="53"/>
      <c r="T82" s="54"/>
      <c r="U82" s="54"/>
      <c r="V82" s="54"/>
      <c r="W82" s="54"/>
      <c r="X82" s="54"/>
      <c r="Y82" s="55"/>
    </row>
    <row r="83" spans="2:25" ht="48" customHeight="1" x14ac:dyDescent="0.2">
      <c r="B83" s="68"/>
      <c r="C83" s="69"/>
      <c r="D83" s="69"/>
      <c r="E83" s="69"/>
      <c r="F83" s="69"/>
      <c r="G83" s="69"/>
      <c r="H83" s="70"/>
      <c r="J83" s="68"/>
      <c r="K83" s="69"/>
      <c r="L83" s="69"/>
      <c r="M83" s="69"/>
      <c r="N83" s="69"/>
      <c r="O83" s="69"/>
      <c r="P83" s="69"/>
      <c r="Q83" s="70"/>
      <c r="S83" s="68"/>
      <c r="T83" s="69"/>
      <c r="U83" s="69"/>
      <c r="V83" s="69"/>
      <c r="W83" s="69"/>
      <c r="X83" s="69"/>
      <c r="Y83" s="70"/>
    </row>
    <row r="84" spans="2:25" ht="48" customHeight="1" x14ac:dyDescent="0.2">
      <c r="B84" s="71"/>
      <c r="C84" s="72"/>
      <c r="D84" s="72"/>
      <c r="E84" s="72"/>
      <c r="F84" s="72"/>
      <c r="G84" s="72"/>
      <c r="H84" s="73"/>
      <c r="J84" s="71"/>
      <c r="K84" s="72"/>
      <c r="L84" s="72"/>
      <c r="M84" s="72"/>
      <c r="N84" s="72"/>
      <c r="O84" s="72"/>
      <c r="P84" s="72"/>
      <c r="Q84" s="73"/>
      <c r="S84" s="71"/>
      <c r="T84" s="72"/>
      <c r="U84" s="72"/>
      <c r="V84" s="72"/>
      <c r="W84" s="72"/>
      <c r="X84" s="72"/>
      <c r="Y84" s="73"/>
    </row>
    <row r="85" spans="2:25" ht="14.25" customHeight="1" x14ac:dyDescent="0.2"/>
    <row r="86" spans="2:25" ht="21" customHeight="1" x14ac:dyDescent="0.2">
      <c r="B86" s="47"/>
      <c r="C86" s="48"/>
      <c r="D86" s="48"/>
      <c r="E86" s="48"/>
      <c r="F86" s="48"/>
      <c r="G86" s="48"/>
      <c r="H86" s="49"/>
      <c r="J86" s="47"/>
      <c r="K86" s="48"/>
      <c r="L86" s="48"/>
      <c r="M86" s="48"/>
      <c r="N86" s="48"/>
      <c r="O86" s="48"/>
      <c r="P86" s="48"/>
      <c r="Q86" s="49"/>
      <c r="S86" s="47"/>
      <c r="T86" s="48"/>
      <c r="U86" s="48"/>
      <c r="V86" s="48"/>
      <c r="W86" s="48"/>
      <c r="X86" s="48"/>
      <c r="Y86" s="49"/>
    </row>
    <row r="87" spans="2:25" ht="21" customHeight="1" x14ac:dyDescent="0.2">
      <c r="B87" s="50"/>
      <c r="C87" s="51"/>
      <c r="D87" s="51"/>
      <c r="E87" s="51"/>
      <c r="F87" s="51"/>
      <c r="G87" s="51"/>
      <c r="H87" s="52"/>
      <c r="J87" s="50"/>
      <c r="K87" s="51"/>
      <c r="L87" s="51"/>
      <c r="M87" s="51"/>
      <c r="N87" s="51"/>
      <c r="O87" s="51"/>
      <c r="P87" s="51"/>
      <c r="Q87" s="52"/>
      <c r="S87" s="50"/>
      <c r="T87" s="51"/>
      <c r="U87" s="51"/>
      <c r="V87" s="51"/>
      <c r="W87" s="51"/>
      <c r="X87" s="51"/>
      <c r="Y87" s="52"/>
    </row>
    <row r="88" spans="2:25" ht="21" customHeight="1" x14ac:dyDescent="0.2">
      <c r="B88" s="50"/>
      <c r="C88" s="51"/>
      <c r="D88" s="51"/>
      <c r="E88" s="51"/>
      <c r="F88" s="51"/>
      <c r="G88" s="51"/>
      <c r="H88" s="52"/>
      <c r="J88" s="50"/>
      <c r="K88" s="51"/>
      <c r="L88" s="51"/>
      <c r="M88" s="51"/>
      <c r="N88" s="51"/>
      <c r="O88" s="51"/>
      <c r="P88" s="51"/>
      <c r="Q88" s="52"/>
      <c r="S88" s="50"/>
      <c r="T88" s="51"/>
      <c r="U88" s="51"/>
      <c r="V88" s="51"/>
      <c r="W88" s="51"/>
      <c r="X88" s="51"/>
      <c r="Y88" s="52"/>
    </row>
    <row r="89" spans="2:25" ht="21" customHeight="1" x14ac:dyDescent="0.2">
      <c r="B89" s="50"/>
      <c r="C89" s="51"/>
      <c r="D89" s="51"/>
      <c r="E89" s="51"/>
      <c r="F89" s="51"/>
      <c r="G89" s="51"/>
      <c r="H89" s="52"/>
      <c r="J89" s="50"/>
      <c r="K89" s="51"/>
      <c r="L89" s="51"/>
      <c r="M89" s="51"/>
      <c r="N89" s="51"/>
      <c r="O89" s="51"/>
      <c r="P89" s="51"/>
      <c r="Q89" s="52"/>
      <c r="S89" s="50"/>
      <c r="T89" s="51"/>
      <c r="U89" s="51"/>
      <c r="V89" s="51"/>
      <c r="W89" s="51"/>
      <c r="X89" s="51"/>
      <c r="Y89" s="52"/>
    </row>
    <row r="90" spans="2:25" ht="21" customHeight="1" x14ac:dyDescent="0.2">
      <c r="B90" s="50"/>
      <c r="C90" s="51"/>
      <c r="D90" s="51"/>
      <c r="E90" s="51"/>
      <c r="F90" s="51"/>
      <c r="G90" s="51"/>
      <c r="H90" s="52"/>
      <c r="J90" s="50"/>
      <c r="K90" s="51"/>
      <c r="L90" s="51"/>
      <c r="M90" s="51"/>
      <c r="N90" s="51"/>
      <c r="O90" s="51"/>
      <c r="P90" s="51"/>
      <c r="Q90" s="52"/>
      <c r="S90" s="50"/>
      <c r="T90" s="51"/>
      <c r="U90" s="51"/>
      <c r="V90" s="51"/>
      <c r="W90" s="51"/>
      <c r="X90" s="51"/>
      <c r="Y90" s="52"/>
    </row>
    <row r="91" spans="2:25" ht="21" customHeight="1" x14ac:dyDescent="0.2">
      <c r="B91" s="50"/>
      <c r="C91" s="51"/>
      <c r="D91" s="51"/>
      <c r="E91" s="51"/>
      <c r="F91" s="51"/>
      <c r="G91" s="51"/>
      <c r="H91" s="52"/>
      <c r="J91" s="50"/>
      <c r="K91" s="51"/>
      <c r="L91" s="51"/>
      <c r="M91" s="51"/>
      <c r="N91" s="51"/>
      <c r="O91" s="51"/>
      <c r="P91" s="51"/>
      <c r="Q91" s="52"/>
      <c r="S91" s="50"/>
      <c r="T91" s="51"/>
      <c r="U91" s="51"/>
      <c r="V91" s="51"/>
      <c r="W91" s="51"/>
      <c r="X91" s="51"/>
      <c r="Y91" s="52"/>
    </row>
    <row r="92" spans="2:25" ht="21" customHeight="1" x14ac:dyDescent="0.2">
      <c r="B92" s="50"/>
      <c r="C92" s="51"/>
      <c r="D92" s="51"/>
      <c r="E92" s="51"/>
      <c r="F92" s="51"/>
      <c r="G92" s="51"/>
      <c r="H92" s="52"/>
      <c r="J92" s="50"/>
      <c r="K92" s="51"/>
      <c r="L92" s="51"/>
      <c r="M92" s="51"/>
      <c r="N92" s="51"/>
      <c r="O92" s="51"/>
      <c r="P92" s="51"/>
      <c r="Q92" s="52"/>
      <c r="S92" s="50"/>
      <c r="T92" s="51"/>
      <c r="U92" s="51"/>
      <c r="V92" s="51"/>
      <c r="W92" s="51"/>
      <c r="X92" s="51"/>
      <c r="Y92" s="52"/>
    </row>
    <row r="93" spans="2:25" ht="21" customHeight="1" x14ac:dyDescent="0.2">
      <c r="B93" s="50"/>
      <c r="C93" s="51"/>
      <c r="D93" s="51"/>
      <c r="E93" s="51"/>
      <c r="F93" s="51"/>
      <c r="G93" s="51"/>
      <c r="H93" s="52"/>
      <c r="J93" s="50"/>
      <c r="K93" s="51"/>
      <c r="L93" s="51"/>
      <c r="M93" s="51"/>
      <c r="N93" s="51"/>
      <c r="O93" s="51"/>
      <c r="P93" s="51"/>
      <c r="Q93" s="52"/>
      <c r="S93" s="50"/>
      <c r="T93" s="51"/>
      <c r="U93" s="51"/>
      <c r="V93" s="51"/>
      <c r="W93" s="51"/>
      <c r="X93" s="51"/>
      <c r="Y93" s="52"/>
    </row>
    <row r="94" spans="2:25" ht="21" customHeight="1" x14ac:dyDescent="0.2">
      <c r="B94" s="50"/>
      <c r="C94" s="51"/>
      <c r="D94" s="51"/>
      <c r="E94" s="51"/>
      <c r="F94" s="51"/>
      <c r="G94" s="51"/>
      <c r="H94" s="52"/>
      <c r="J94" s="50"/>
      <c r="K94" s="51"/>
      <c r="L94" s="51"/>
      <c r="M94" s="51"/>
      <c r="N94" s="51"/>
      <c r="O94" s="51"/>
      <c r="P94" s="51"/>
      <c r="Q94" s="52"/>
      <c r="S94" s="50"/>
      <c r="T94" s="51"/>
      <c r="U94" s="51"/>
      <c r="V94" s="51"/>
      <c r="W94" s="51"/>
      <c r="X94" s="51"/>
      <c r="Y94" s="52"/>
    </row>
    <row r="95" spans="2:25" ht="21" customHeight="1" x14ac:dyDescent="0.2">
      <c r="B95" s="53"/>
      <c r="C95" s="54"/>
      <c r="D95" s="54"/>
      <c r="E95" s="54"/>
      <c r="F95" s="54"/>
      <c r="G95" s="54"/>
      <c r="H95" s="55"/>
      <c r="J95" s="53"/>
      <c r="K95" s="54"/>
      <c r="L95" s="54"/>
      <c r="M95" s="54"/>
      <c r="N95" s="54"/>
      <c r="O95" s="54"/>
      <c r="P95" s="54"/>
      <c r="Q95" s="55"/>
      <c r="S95" s="53"/>
      <c r="T95" s="54"/>
      <c r="U95" s="54"/>
      <c r="V95" s="54"/>
      <c r="W95" s="54"/>
      <c r="X95" s="54"/>
      <c r="Y95" s="55"/>
    </row>
    <row r="96" spans="2:25" ht="48" customHeight="1" x14ac:dyDescent="0.2">
      <c r="B96" s="56"/>
      <c r="C96" s="57"/>
      <c r="D96" s="57"/>
      <c r="E96" s="57"/>
      <c r="F96" s="57"/>
      <c r="G96" s="57"/>
      <c r="H96" s="58"/>
      <c r="J96" s="68"/>
      <c r="K96" s="69"/>
      <c r="L96" s="69"/>
      <c r="M96" s="69"/>
      <c r="N96" s="69"/>
      <c r="O96" s="69"/>
      <c r="P96" s="69"/>
      <c r="Q96" s="70"/>
      <c r="S96" s="56"/>
      <c r="T96" s="57"/>
      <c r="U96" s="57"/>
      <c r="V96" s="57"/>
      <c r="W96" s="57"/>
      <c r="X96" s="57"/>
      <c r="Y96" s="58"/>
    </row>
    <row r="97" spans="2:25" ht="48" customHeight="1" x14ac:dyDescent="0.2">
      <c r="B97" s="59"/>
      <c r="C97" s="60"/>
      <c r="D97" s="60"/>
      <c r="E97" s="60"/>
      <c r="F97" s="60"/>
      <c r="G97" s="60"/>
      <c r="H97" s="61"/>
      <c r="J97" s="71"/>
      <c r="K97" s="72"/>
      <c r="L97" s="72"/>
      <c r="M97" s="72"/>
      <c r="N97" s="72"/>
      <c r="O97" s="72"/>
      <c r="P97" s="72"/>
      <c r="Q97" s="73"/>
      <c r="S97" s="59"/>
      <c r="T97" s="60"/>
      <c r="U97" s="60"/>
      <c r="V97" s="60"/>
      <c r="W97" s="60"/>
      <c r="X97" s="60"/>
      <c r="Y97" s="61"/>
    </row>
    <row r="98" spans="2:25" ht="14.25" customHeight="1" x14ac:dyDescent="0.2"/>
    <row r="99" spans="2:25" ht="21" customHeight="1" x14ac:dyDescent="0.2">
      <c r="B99" s="47"/>
      <c r="C99" s="48"/>
      <c r="D99" s="48"/>
      <c r="E99" s="48"/>
      <c r="F99" s="48"/>
      <c r="G99" s="48"/>
      <c r="H99" s="49"/>
      <c r="J99" s="47"/>
      <c r="K99" s="48"/>
      <c r="L99" s="48"/>
      <c r="M99" s="48"/>
      <c r="N99" s="48"/>
      <c r="O99" s="48"/>
      <c r="P99" s="48"/>
      <c r="Q99" s="49"/>
      <c r="S99" s="47"/>
      <c r="T99" s="48"/>
      <c r="U99" s="48"/>
      <c r="V99" s="48"/>
      <c r="W99" s="48"/>
      <c r="X99" s="48"/>
      <c r="Y99" s="49"/>
    </row>
    <row r="100" spans="2:25" ht="21" customHeight="1" x14ac:dyDescent="0.2">
      <c r="B100" s="50"/>
      <c r="C100" s="51"/>
      <c r="D100" s="51"/>
      <c r="E100" s="51"/>
      <c r="F100" s="51"/>
      <c r="G100" s="51"/>
      <c r="H100" s="52"/>
      <c r="J100" s="50"/>
      <c r="K100" s="51"/>
      <c r="L100" s="51"/>
      <c r="M100" s="51"/>
      <c r="N100" s="51"/>
      <c r="O100" s="51"/>
      <c r="P100" s="51"/>
      <c r="Q100" s="52"/>
      <c r="S100" s="50"/>
      <c r="T100" s="51"/>
      <c r="U100" s="51"/>
      <c r="V100" s="51"/>
      <c r="W100" s="51"/>
      <c r="X100" s="51"/>
      <c r="Y100" s="52"/>
    </row>
    <row r="101" spans="2:25" ht="21" customHeight="1" x14ac:dyDescent="0.2">
      <c r="B101" s="50"/>
      <c r="C101" s="51"/>
      <c r="D101" s="51"/>
      <c r="E101" s="51"/>
      <c r="F101" s="51"/>
      <c r="G101" s="51"/>
      <c r="H101" s="52"/>
      <c r="J101" s="50"/>
      <c r="K101" s="51"/>
      <c r="L101" s="51"/>
      <c r="M101" s="51"/>
      <c r="N101" s="51"/>
      <c r="O101" s="51"/>
      <c r="P101" s="51"/>
      <c r="Q101" s="52"/>
      <c r="S101" s="50"/>
      <c r="T101" s="51"/>
      <c r="U101" s="51"/>
      <c r="V101" s="51"/>
      <c r="W101" s="51"/>
      <c r="X101" s="51"/>
      <c r="Y101" s="52"/>
    </row>
    <row r="102" spans="2:25" ht="21" customHeight="1" x14ac:dyDescent="0.2">
      <c r="B102" s="50"/>
      <c r="C102" s="51"/>
      <c r="D102" s="51"/>
      <c r="E102" s="51"/>
      <c r="F102" s="51"/>
      <c r="G102" s="51"/>
      <c r="H102" s="52"/>
      <c r="J102" s="50"/>
      <c r="K102" s="51"/>
      <c r="L102" s="51"/>
      <c r="M102" s="51"/>
      <c r="N102" s="51"/>
      <c r="O102" s="51"/>
      <c r="P102" s="51"/>
      <c r="Q102" s="52"/>
      <c r="S102" s="50"/>
      <c r="T102" s="51"/>
      <c r="U102" s="51"/>
      <c r="V102" s="51"/>
      <c r="W102" s="51"/>
      <c r="X102" s="51"/>
      <c r="Y102" s="52"/>
    </row>
    <row r="103" spans="2:25" ht="21" customHeight="1" x14ac:dyDescent="0.2">
      <c r="B103" s="50"/>
      <c r="C103" s="51"/>
      <c r="D103" s="51"/>
      <c r="E103" s="51"/>
      <c r="F103" s="51"/>
      <c r="G103" s="51"/>
      <c r="H103" s="52"/>
      <c r="J103" s="50"/>
      <c r="K103" s="51"/>
      <c r="L103" s="51"/>
      <c r="M103" s="51"/>
      <c r="N103" s="51"/>
      <c r="O103" s="51"/>
      <c r="P103" s="51"/>
      <c r="Q103" s="52"/>
      <c r="S103" s="50"/>
      <c r="T103" s="51"/>
      <c r="U103" s="51"/>
      <c r="V103" s="51"/>
      <c r="W103" s="51"/>
      <c r="X103" s="51"/>
      <c r="Y103" s="52"/>
    </row>
    <row r="104" spans="2:25" ht="21" customHeight="1" x14ac:dyDescent="0.2">
      <c r="B104" s="50"/>
      <c r="C104" s="51"/>
      <c r="D104" s="51"/>
      <c r="E104" s="51"/>
      <c r="F104" s="51"/>
      <c r="G104" s="51"/>
      <c r="H104" s="52"/>
      <c r="J104" s="50"/>
      <c r="K104" s="51"/>
      <c r="L104" s="51"/>
      <c r="M104" s="51"/>
      <c r="N104" s="51"/>
      <c r="O104" s="51"/>
      <c r="P104" s="51"/>
      <c r="Q104" s="52"/>
      <c r="S104" s="50"/>
      <c r="T104" s="51"/>
      <c r="U104" s="51"/>
      <c r="V104" s="51"/>
      <c r="W104" s="51"/>
      <c r="X104" s="51"/>
      <c r="Y104" s="52"/>
    </row>
    <row r="105" spans="2:25" ht="21" customHeight="1" x14ac:dyDescent="0.2">
      <c r="B105" s="50"/>
      <c r="C105" s="51"/>
      <c r="D105" s="51"/>
      <c r="E105" s="51"/>
      <c r="F105" s="51"/>
      <c r="G105" s="51"/>
      <c r="H105" s="52"/>
      <c r="J105" s="50"/>
      <c r="K105" s="51"/>
      <c r="L105" s="51"/>
      <c r="M105" s="51"/>
      <c r="N105" s="51"/>
      <c r="O105" s="51"/>
      <c r="P105" s="51"/>
      <c r="Q105" s="52"/>
      <c r="S105" s="50"/>
      <c r="T105" s="51"/>
      <c r="U105" s="51"/>
      <c r="V105" s="51"/>
      <c r="W105" s="51"/>
      <c r="X105" s="51"/>
      <c r="Y105" s="52"/>
    </row>
    <row r="106" spans="2:25" ht="21" customHeight="1" x14ac:dyDescent="0.2">
      <c r="B106" s="50"/>
      <c r="C106" s="51"/>
      <c r="D106" s="51"/>
      <c r="E106" s="51"/>
      <c r="F106" s="51"/>
      <c r="G106" s="51"/>
      <c r="H106" s="52"/>
      <c r="J106" s="50"/>
      <c r="K106" s="51"/>
      <c r="L106" s="51"/>
      <c r="M106" s="51"/>
      <c r="N106" s="51"/>
      <c r="O106" s="51"/>
      <c r="P106" s="51"/>
      <c r="Q106" s="52"/>
      <c r="S106" s="50"/>
      <c r="T106" s="51"/>
      <c r="U106" s="51"/>
      <c r="V106" s="51"/>
      <c r="W106" s="51"/>
      <c r="X106" s="51"/>
      <c r="Y106" s="52"/>
    </row>
    <row r="107" spans="2:25" ht="21" customHeight="1" x14ac:dyDescent="0.2">
      <c r="B107" s="50"/>
      <c r="C107" s="51"/>
      <c r="D107" s="51"/>
      <c r="E107" s="51"/>
      <c r="F107" s="51"/>
      <c r="G107" s="51"/>
      <c r="H107" s="52"/>
      <c r="J107" s="50"/>
      <c r="K107" s="51"/>
      <c r="L107" s="51"/>
      <c r="M107" s="51"/>
      <c r="N107" s="51"/>
      <c r="O107" s="51"/>
      <c r="P107" s="51"/>
      <c r="Q107" s="52"/>
      <c r="S107" s="50"/>
      <c r="T107" s="51"/>
      <c r="U107" s="51"/>
      <c r="V107" s="51"/>
      <c r="W107" s="51"/>
      <c r="X107" s="51"/>
      <c r="Y107" s="52"/>
    </row>
    <row r="108" spans="2:25" ht="21" customHeight="1" x14ac:dyDescent="0.2">
      <c r="B108" s="53"/>
      <c r="C108" s="54"/>
      <c r="D108" s="54"/>
      <c r="E108" s="54"/>
      <c r="F108" s="54"/>
      <c r="G108" s="54"/>
      <c r="H108" s="55"/>
      <c r="J108" s="53"/>
      <c r="K108" s="54"/>
      <c r="L108" s="54"/>
      <c r="M108" s="54"/>
      <c r="N108" s="54"/>
      <c r="O108" s="54"/>
      <c r="P108" s="54"/>
      <c r="Q108" s="55"/>
      <c r="S108" s="53"/>
      <c r="T108" s="54"/>
      <c r="U108" s="54"/>
      <c r="V108" s="54"/>
      <c r="W108" s="54"/>
      <c r="X108" s="54"/>
      <c r="Y108" s="55"/>
    </row>
    <row r="109" spans="2:25" ht="48" customHeight="1" x14ac:dyDescent="0.2">
      <c r="B109" s="56"/>
      <c r="C109" s="57"/>
      <c r="D109" s="57"/>
      <c r="E109" s="57"/>
      <c r="F109" s="57"/>
      <c r="G109" s="57"/>
      <c r="H109" s="58"/>
      <c r="J109" s="62"/>
      <c r="K109" s="63"/>
      <c r="L109" s="63"/>
      <c r="M109" s="63"/>
      <c r="N109" s="63"/>
      <c r="O109" s="63"/>
      <c r="P109" s="63"/>
      <c r="Q109" s="64"/>
      <c r="S109" s="56"/>
      <c r="T109" s="57"/>
      <c r="U109" s="57"/>
      <c r="V109" s="57"/>
      <c r="W109" s="57"/>
      <c r="X109" s="57"/>
      <c r="Y109" s="58"/>
    </row>
    <row r="110" spans="2:25" ht="48" customHeight="1" x14ac:dyDescent="0.2">
      <c r="B110" s="59"/>
      <c r="C110" s="60"/>
      <c r="D110" s="60"/>
      <c r="E110" s="60"/>
      <c r="F110" s="60"/>
      <c r="G110" s="60"/>
      <c r="H110" s="61"/>
      <c r="J110" s="65"/>
      <c r="K110" s="66"/>
      <c r="L110" s="66"/>
      <c r="M110" s="66"/>
      <c r="N110" s="66"/>
      <c r="O110" s="66"/>
      <c r="P110" s="66"/>
      <c r="Q110" s="67"/>
      <c r="S110" s="59"/>
      <c r="T110" s="60"/>
      <c r="U110" s="60"/>
      <c r="V110" s="60"/>
      <c r="W110" s="60"/>
      <c r="X110" s="60"/>
      <c r="Y110" s="61"/>
    </row>
    <row r="111" spans="2:25" ht="14.25" customHeight="1" x14ac:dyDescent="0.2"/>
    <row r="112" spans="2:25" ht="14.25" customHeight="1" x14ac:dyDescent="0.2"/>
    <row r="113" spans="5:24" ht="21" customHeight="1" x14ac:dyDescent="0.2">
      <c r="E113" s="12" t="s">
        <v>34</v>
      </c>
      <c r="F113" s="43"/>
      <c r="G113" s="43"/>
      <c r="H113" s="43"/>
      <c r="I113" s="43"/>
      <c r="J113" s="43"/>
      <c r="Q113" s="12" t="s">
        <v>35</v>
      </c>
      <c r="R113" s="43"/>
      <c r="S113" s="43"/>
      <c r="T113" s="43"/>
      <c r="U113" s="43"/>
      <c r="V113" s="43"/>
      <c r="W113" s="43"/>
    </row>
    <row r="114" spans="5:24" ht="21" customHeight="1" x14ac:dyDescent="0.2">
      <c r="E114" s="12" t="s">
        <v>36</v>
      </c>
      <c r="F114" s="44"/>
      <c r="G114" s="44"/>
      <c r="H114" s="44"/>
      <c r="I114" s="44"/>
      <c r="J114" s="44"/>
      <c r="K114" s="2" t="s">
        <v>37</v>
      </c>
      <c r="Q114" s="12" t="s">
        <v>36</v>
      </c>
      <c r="R114" s="45"/>
      <c r="S114" s="45"/>
      <c r="T114" s="45"/>
      <c r="U114" s="45"/>
      <c r="V114" s="45"/>
      <c r="W114" s="45"/>
      <c r="X114" s="2" t="s">
        <v>37</v>
      </c>
    </row>
    <row r="115" spans="5:24" ht="21" customHeight="1" x14ac:dyDescent="0.2">
      <c r="E115" s="12" t="s">
        <v>38</v>
      </c>
      <c r="F115" s="44"/>
      <c r="G115" s="44"/>
      <c r="H115" s="44"/>
      <c r="I115" s="44"/>
      <c r="J115" s="44"/>
      <c r="Q115" s="46"/>
      <c r="R115" s="46"/>
      <c r="S115" s="46"/>
      <c r="T115" s="46"/>
      <c r="U115" s="46"/>
      <c r="V115" s="46"/>
      <c r="W115" s="46"/>
      <c r="X115" s="46"/>
    </row>
    <row r="116" spans="5:24" ht="24" customHeight="1" x14ac:dyDescent="0.2">
      <c r="E116" s="12" t="s">
        <v>39</v>
      </c>
      <c r="F116" s="40"/>
      <c r="G116" s="40"/>
      <c r="H116" s="40"/>
      <c r="I116" s="40"/>
      <c r="J116" s="40"/>
      <c r="Q116" s="12" t="s">
        <v>39</v>
      </c>
      <c r="R116" s="41"/>
      <c r="S116" s="41"/>
      <c r="T116" s="41"/>
      <c r="U116" s="41"/>
      <c r="V116" s="41"/>
      <c r="W116" s="41"/>
    </row>
    <row r="117" spans="5:24" ht="24" customHeight="1" x14ac:dyDescent="0.2">
      <c r="E117" s="12" t="s">
        <v>40</v>
      </c>
      <c r="F117" s="42"/>
      <c r="G117" s="42"/>
      <c r="H117" s="42"/>
      <c r="I117" s="42"/>
      <c r="J117" s="42"/>
    </row>
    <row r="118" spans="5:24" ht="24" customHeight="1" x14ac:dyDescent="0.2"/>
  </sheetData>
  <sheetProtection algorithmName="SHA-512" hashValue="JJucblqj+3JvG+wmeUt27l9ij7hyeH5WZY55SF0Lc8ghtNXo7OqJe6QyMty+af7FvvdcEnfaLzy9uCBnz7e6Sw==" saltValue="jym3rdnKqHfGnTZEPoZSxQ==" spinCount="100000" sheet="1" formatCells="0"/>
  <protectedRanges>
    <protectedRange sqref="M7 H8 V13 V14 X25 K27:S28 K30:S30 K32:S32 K34:S34 B40:Z43 B45:Z48 B50:Z53 B58:Z61 B65 B73 J73 S73 B83 J83 S83 B86 J86 S86 B96 J96 S96 B99 J99 S99 B109 J109 S109 K25 Q25" name="ช่วง1"/>
  </protectedRanges>
  <mergeCells count="228">
    <mergeCell ref="V25:W25"/>
    <mergeCell ref="A19:P19"/>
    <mergeCell ref="Q19:R19"/>
    <mergeCell ref="S19:U19"/>
    <mergeCell ref="V19:X19"/>
    <mergeCell ref="A20:Z20"/>
    <mergeCell ref="B23:G23"/>
    <mergeCell ref="H23:J23"/>
    <mergeCell ref="K23:M23"/>
    <mergeCell ref="N23:P23"/>
    <mergeCell ref="Q23:S23"/>
    <mergeCell ref="T23:U23"/>
    <mergeCell ref="V23:W23"/>
    <mergeCell ref="X23:Z23"/>
    <mergeCell ref="X25:Z34"/>
    <mergeCell ref="K31:M31"/>
    <mergeCell ref="N31:P31"/>
    <mergeCell ref="Q31:S31"/>
    <mergeCell ref="B31:G31"/>
    <mergeCell ref="H31:J31"/>
    <mergeCell ref="T31:U31"/>
    <mergeCell ref="V31:W31"/>
    <mergeCell ref="B29:G29"/>
    <mergeCell ref="H29:J29"/>
    <mergeCell ref="N29:P29"/>
    <mergeCell ref="Q29:S29"/>
    <mergeCell ref="T29:U29"/>
    <mergeCell ref="V29:W29"/>
    <mergeCell ref="B30:G30"/>
    <mergeCell ref="H30:J30"/>
    <mergeCell ref="K30:M30"/>
    <mergeCell ref="N30:P30"/>
    <mergeCell ref="Q30:S30"/>
    <mergeCell ref="T30:U30"/>
    <mergeCell ref="V30:W30"/>
    <mergeCell ref="K29:M29"/>
    <mergeCell ref="A1:Z1"/>
    <mergeCell ref="A3:Z3"/>
    <mergeCell ref="A4:Z4"/>
    <mergeCell ref="A10:A11"/>
    <mergeCell ref="A24:Z24"/>
    <mergeCell ref="B26:G26"/>
    <mergeCell ref="H26:J26"/>
    <mergeCell ref="K26:M26"/>
    <mergeCell ref="N26:P26"/>
    <mergeCell ref="Q26:S26"/>
    <mergeCell ref="T26:U26"/>
    <mergeCell ref="V26:W26"/>
    <mergeCell ref="H8:J8"/>
    <mergeCell ref="B10:J11"/>
    <mergeCell ref="K10:R10"/>
    <mergeCell ref="S10:Z10"/>
    <mergeCell ref="K11:M11"/>
    <mergeCell ref="N11:P11"/>
    <mergeCell ref="B25:G25"/>
    <mergeCell ref="H25:J25"/>
    <mergeCell ref="K25:M25"/>
    <mergeCell ref="N25:P25"/>
    <mergeCell ref="Q25:S25"/>
    <mergeCell ref="T25:U25"/>
    <mergeCell ref="Q11:R11"/>
    <mergeCell ref="S11:U11"/>
    <mergeCell ref="V11:X11"/>
    <mergeCell ref="Y11:Z11"/>
    <mergeCell ref="A12:Z12"/>
    <mergeCell ref="B14:J14"/>
    <mergeCell ref="K14:M14"/>
    <mergeCell ref="N14:P14"/>
    <mergeCell ref="Q14:R14"/>
    <mergeCell ref="B13:J13"/>
    <mergeCell ref="K13:M13"/>
    <mergeCell ref="N13:P13"/>
    <mergeCell ref="Q13:R13"/>
    <mergeCell ref="Y13:Z13"/>
    <mergeCell ref="S13:U13"/>
    <mergeCell ref="V13:X13"/>
    <mergeCell ref="V14:X18"/>
    <mergeCell ref="Y19:Z19"/>
    <mergeCell ref="B17:J17"/>
    <mergeCell ref="K17:M17"/>
    <mergeCell ref="N17:P17"/>
    <mergeCell ref="Q17:R17"/>
    <mergeCell ref="B18:J18"/>
    <mergeCell ref="K18:M18"/>
    <mergeCell ref="N18:P18"/>
    <mergeCell ref="Q18:R18"/>
    <mergeCell ref="S14:U18"/>
    <mergeCell ref="Y14:Z18"/>
    <mergeCell ref="B15:J15"/>
    <mergeCell ref="K15:M15"/>
    <mergeCell ref="N15:P15"/>
    <mergeCell ref="Q15:R15"/>
    <mergeCell ref="B16:J16"/>
    <mergeCell ref="K16:M16"/>
    <mergeCell ref="N16:P16"/>
    <mergeCell ref="Q16:R16"/>
    <mergeCell ref="B27:G27"/>
    <mergeCell ref="H27:J27"/>
    <mergeCell ref="K27:M27"/>
    <mergeCell ref="N27:P27"/>
    <mergeCell ref="Q27:S27"/>
    <mergeCell ref="T27:U27"/>
    <mergeCell ref="V27:W27"/>
    <mergeCell ref="B28:G28"/>
    <mergeCell ref="H28:J28"/>
    <mergeCell ref="N28:P28"/>
    <mergeCell ref="Q28:S28"/>
    <mergeCell ref="T28:U28"/>
    <mergeCell ref="V28:W28"/>
    <mergeCell ref="B32:G32"/>
    <mergeCell ref="V32:W32"/>
    <mergeCell ref="B33:G33"/>
    <mergeCell ref="H33:J33"/>
    <mergeCell ref="K33:M33"/>
    <mergeCell ref="N33:P33"/>
    <mergeCell ref="Q33:S33"/>
    <mergeCell ref="T33:U33"/>
    <mergeCell ref="V33:W33"/>
    <mergeCell ref="H32:J32"/>
    <mergeCell ref="K32:M32"/>
    <mergeCell ref="N32:P32"/>
    <mergeCell ref="Q32:S32"/>
    <mergeCell ref="T32:U32"/>
    <mergeCell ref="M43:X43"/>
    <mergeCell ref="Y43:Z43"/>
    <mergeCell ref="A35:S35"/>
    <mergeCell ref="T35:U35"/>
    <mergeCell ref="V35:W35"/>
    <mergeCell ref="B34:G34"/>
    <mergeCell ref="H34:J34"/>
    <mergeCell ref="K34:M34"/>
    <mergeCell ref="N34:P34"/>
    <mergeCell ref="Q34:S34"/>
    <mergeCell ref="Y40:Z40"/>
    <mergeCell ref="X35:Z35"/>
    <mergeCell ref="A36:Z36"/>
    <mergeCell ref="B38:L38"/>
    <mergeCell ref="M38:X38"/>
    <mergeCell ref="Y38:Z38"/>
    <mergeCell ref="A39:Z39"/>
    <mergeCell ref="B40:L40"/>
    <mergeCell ref="M40:X40"/>
    <mergeCell ref="T34:U34"/>
    <mergeCell ref="V34:W34"/>
    <mergeCell ref="B41:L41"/>
    <mergeCell ref="M41:X41"/>
    <mergeCell ref="Y41:Z41"/>
    <mergeCell ref="B42:L42"/>
    <mergeCell ref="M42:X42"/>
    <mergeCell ref="Y42:Z42"/>
    <mergeCell ref="A49:Z49"/>
    <mergeCell ref="B50:L50"/>
    <mergeCell ref="M50:X50"/>
    <mergeCell ref="Y50:Z50"/>
    <mergeCell ref="B47:L47"/>
    <mergeCell ref="M47:X47"/>
    <mergeCell ref="Y47:Z47"/>
    <mergeCell ref="B48:L48"/>
    <mergeCell ref="M48:X48"/>
    <mergeCell ref="Y48:Z48"/>
    <mergeCell ref="A44:Z44"/>
    <mergeCell ref="B45:L45"/>
    <mergeCell ref="M45:X45"/>
    <mergeCell ref="Y45:Z45"/>
    <mergeCell ref="B46:L46"/>
    <mergeCell ref="M46:X46"/>
    <mergeCell ref="Y46:Z46"/>
    <mergeCell ref="B43:L43"/>
    <mergeCell ref="B53:L53"/>
    <mergeCell ref="M53:X53"/>
    <mergeCell ref="Y53:Z53"/>
    <mergeCell ref="B51:L51"/>
    <mergeCell ref="M51:X51"/>
    <mergeCell ref="Y51:Z51"/>
    <mergeCell ref="B52:L52"/>
    <mergeCell ref="M52:X52"/>
    <mergeCell ref="Y52:Z52"/>
    <mergeCell ref="B59:G59"/>
    <mergeCell ref="H59:P59"/>
    <mergeCell ref="Q59:X59"/>
    <mergeCell ref="Y59:Z59"/>
    <mergeCell ref="B60:G60"/>
    <mergeCell ref="H60:P60"/>
    <mergeCell ref="Q60:X60"/>
    <mergeCell ref="Y60:Z60"/>
    <mergeCell ref="B57:G57"/>
    <mergeCell ref="H57:P57"/>
    <mergeCell ref="Q57:X57"/>
    <mergeCell ref="Y57:Z57"/>
    <mergeCell ref="B58:G58"/>
    <mergeCell ref="H58:P58"/>
    <mergeCell ref="Q58:X58"/>
    <mergeCell ref="Y58:Z58"/>
    <mergeCell ref="B73:H82"/>
    <mergeCell ref="J73:Q82"/>
    <mergeCell ref="S73:Y82"/>
    <mergeCell ref="B83:H84"/>
    <mergeCell ref="J83:Q84"/>
    <mergeCell ref="S83:Y84"/>
    <mergeCell ref="B65:Y69"/>
    <mergeCell ref="B61:G61"/>
    <mergeCell ref="H61:P61"/>
    <mergeCell ref="Q61:X61"/>
    <mergeCell ref="Y61:Z61"/>
    <mergeCell ref="A2:Z2"/>
    <mergeCell ref="M7:P7"/>
    <mergeCell ref="K28:M28"/>
    <mergeCell ref="F116:J116"/>
    <mergeCell ref="R116:W116"/>
    <mergeCell ref="F117:J117"/>
    <mergeCell ref="F113:J113"/>
    <mergeCell ref="R113:W113"/>
    <mergeCell ref="F114:J114"/>
    <mergeCell ref="R114:W114"/>
    <mergeCell ref="F115:J115"/>
    <mergeCell ref="Q115:X115"/>
    <mergeCell ref="B99:H108"/>
    <mergeCell ref="J99:Q108"/>
    <mergeCell ref="S99:Y108"/>
    <mergeCell ref="B109:H110"/>
    <mergeCell ref="J109:Q110"/>
    <mergeCell ref="S109:Y110"/>
    <mergeCell ref="B86:H95"/>
    <mergeCell ref="J86:Q95"/>
    <mergeCell ref="S86:Y95"/>
    <mergeCell ref="B96:H97"/>
    <mergeCell ref="J96:Q97"/>
    <mergeCell ref="S96:Y9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5:Z48 Y50:Z53 Y40:Y43 Z40:Z43 Y58:Y61 Z58:Z61" xr:uid="{27ECE225-71B0-4AE1-B232-ADE34CAB0035}">
      <formula1>1</formula1>
      <formula2>3</formula2>
    </dataValidation>
    <dataValidation type="decimal" allowBlank="1" showInputMessage="1" showErrorMessage="1" error="กรุณากรอกข้อมูลเป็นตัวเลข" sqref="V13:V14" xr:uid="{330DAD7F-D293-45E0-A8F4-6F744875F8C1}">
      <formula1>0</formula1>
      <formula2>S13</formula2>
    </dataValidation>
    <dataValidation type="whole" operator="greaterThanOrEqual" allowBlank="1" showInputMessage="1" showErrorMessage="1" error="กรุณากรอกข้อมูลเป็นตัวเลข" sqref="N29:N34 L33:M34 R33:S34 O33:P34 Q29:Q34 K29:K34 K25:S26" xr:uid="{0432AA5F-D39B-46F8-A0B5-DFD385E6EC4C}">
      <formula1>0</formula1>
    </dataValidation>
    <dataValidation type="decimal" operator="greaterThanOrEqual" allowBlank="1" showInputMessage="1" showErrorMessage="1" error="กรุณากรอกข้อมูลเป็นตัวเลข" sqref="K27:S27" xr:uid="{4CFF1574-B5FB-40CF-A599-1C751C0F528A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58" orientation="landscape" r:id="rId1"/>
  <rowBreaks count="6" manualBreakCount="6">
    <brk id="20" max="25" man="1"/>
    <brk id="36" max="16383" man="1"/>
    <brk id="48" max="25" man="1"/>
    <brk id="62" max="25" man="1"/>
    <brk id="85" max="25" man="1"/>
    <brk id="117" max="25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7355A8F4-B3B7-4E44-8370-33D880055019}">
          <x14:formula1>
            <xm:f>LIST!$G$2:$G$10</xm:f>
          </x14:formula1>
          <xm:sqref>B58:B61 C58:G61</xm:sqref>
        </x14:dataValidation>
        <x14:dataValidation type="list" allowBlank="1" showInputMessage="1" showErrorMessage="1" error="กรุณาเลือกข้อมูลตามที่กำหนดให้" xr:uid="{505BEEF7-FC83-452C-887B-3BCD96DAE61D}">
          <x14:formula1>
            <xm:f>LIST!$A$2:$A$6</xm:f>
          </x14:formula1>
          <xm:sqref>B40:L43</xm:sqref>
        </x14:dataValidation>
        <x14:dataValidation type="list" allowBlank="1" showInputMessage="1" showErrorMessage="1" error="กรุณาเลือกข้อมูลตามที่กำหนดให้" xr:uid="{7C45697D-B5F3-419F-B2E6-11F7055F445A}">
          <x14:formula1>
            <xm:f>LIST!$C$2:$C$10</xm:f>
          </x14:formula1>
          <xm:sqref>B45:L48</xm:sqref>
        </x14:dataValidation>
        <x14:dataValidation type="list" allowBlank="1" showInputMessage="1" showErrorMessage="1" error="กรุณาเลือกข้อมูลตามที่กำหนดให้" xr:uid="{E628565F-18EA-4B36-8026-247A5C8F8DA3}">
          <x14:formula1>
            <xm:f>LIST!$E$2:$E$9</xm:f>
          </x14:formula1>
          <xm:sqref>B50:L53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2024-05-27T02:46:50Z</cp:lastPrinted>
  <dcterms:created xsi:type="dcterms:W3CDTF">2021-11-29T04:23:48Z</dcterms:created>
  <dcterms:modified xsi:type="dcterms:W3CDTF">2025-01-08T02:12:30Z</dcterms:modified>
</cp:coreProperties>
</file>