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.(สศม.) กค.สส.ปลูกไม้มีค่าฯ ปี 68\"/>
    </mc:Choice>
  </mc:AlternateContent>
  <xr:revisionPtr revIDLastSave="0" documentId="13_ncr:1_{7551F332-6165-4E35-8DDF-C3F65644E1B3}" xr6:coauthVersionLast="47" xr6:coauthVersionMax="47" xr10:uidLastSave="{00000000-0000-0000-0000-000000000000}"/>
  <workbookProtection workbookAlgorithmName="SHA-512" workbookHashValue="+6aazMiXYUBr6Rd17JwKLhkmXmjWidg+xQPshy0wHkzqsl8tzjrqCRUgZTsayGjfCYv1b6hl9zePU5iVyMhezA==" workbookSaltValue="TWmZaK94ojThdBN8Vvl3Y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สข.นว" sheetId="7" r:id="rId2"/>
  </sheets>
  <externalReferences>
    <externalReference r:id="rId3"/>
  </externalReferences>
  <definedNames>
    <definedName name="_xlnm.Print_Area" localSheetId="1">'สจป.ที่ 4 สข.นว'!#REF!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7" l="1"/>
  <c r="N17" i="7"/>
  <c r="N16" i="7"/>
  <c r="Q29" i="7"/>
  <c r="N15" i="7"/>
  <c r="N14" i="7"/>
  <c r="N13" i="7"/>
  <c r="V35" i="7"/>
  <c r="Q16" i="7" s="1"/>
  <c r="V31" i="7"/>
  <c r="V30" i="7"/>
  <c r="K36" i="7"/>
  <c r="K32" i="7"/>
  <c r="N29" i="7"/>
  <c r="K29" i="7"/>
  <c r="V29" i="7" l="1"/>
  <c r="Q14" i="7" s="1"/>
  <c r="H25" i="7"/>
  <c r="V25" i="7" s="1"/>
  <c r="H37" i="7"/>
  <c r="V37" i="7" s="1"/>
  <c r="V36" i="7" s="1"/>
  <c r="Q17" i="7" s="1"/>
  <c r="H33" i="7"/>
  <c r="H34" i="7"/>
  <c r="V34" i="7" s="1"/>
  <c r="V32" i="7" s="1"/>
  <c r="K17" i="7"/>
  <c r="K16" i="7"/>
  <c r="K15" i="7"/>
  <c r="K14" i="7"/>
  <c r="K13" i="7"/>
  <c r="H27" i="7"/>
  <c r="V27" i="7" s="1"/>
  <c r="H26" i="7"/>
  <c r="V26" i="7" s="1"/>
  <c r="H28" i="7"/>
  <c r="V28" i="7" s="1"/>
  <c r="Y13" i="7"/>
  <c r="V18" i="7"/>
  <c r="Q32" i="7"/>
  <c r="N36" i="7"/>
  <c r="Q36" i="7"/>
  <c r="N32" i="7"/>
  <c r="Q24" i="7"/>
  <c r="N24" i="7"/>
  <c r="K24" i="7"/>
  <c r="T38" i="7"/>
  <c r="A46" i="7"/>
  <c r="A45" i="7"/>
  <c r="A44" i="7"/>
  <c r="A43" i="7"/>
  <c r="V24" i="7" l="1"/>
  <c r="Q13" i="7" s="1"/>
  <c r="Q15" i="7"/>
  <c r="V38" i="7" l="1"/>
  <c r="A64" i="7"/>
  <c r="A63" i="7"/>
  <c r="A62" i="7"/>
  <c r="A61" i="7"/>
  <c r="A56" i="7"/>
  <c r="A55" i="7"/>
  <c r="A54" i="7"/>
  <c r="A53" i="7"/>
  <c r="A51" i="7"/>
  <c r="A50" i="7"/>
  <c r="A49" i="7"/>
  <c r="A48" i="7"/>
  <c r="S18" i="7"/>
  <c r="Y18" i="7" s="1"/>
  <c r="Q18" i="7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<sst xmlns="http://schemas.openxmlformats.org/spreadsheetml/2006/main" count="109" uniqueCount="90">
  <si>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</si>
  <si>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</si>
  <si>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</si>
  <si>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</si>
  <si>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</si>
  <si>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</si>
  <si>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</si>
  <si>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</si>
  <si>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</si>
  <si>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</si>
  <si>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</si>
  <si>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</si>
  <si>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</si>
  <si>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</si>
  <si>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</si>
  <si>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</si>
  <si>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</si>
  <si>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</si>
  <si>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</si>
  <si>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</si>
  <si>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</si>
  <si>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</si>
  <si>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</si>
  <si>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</si>
  <si>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</si>
  <si>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</si>
  <si>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</si>
  <si>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</si>
  <si>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</si>
  <si>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</si>
  <si>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</si>
  <si>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</si>
  <si>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</si>
  <si>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</si>
  <si>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</si>
  <si>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</si>
  <si>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</si>
  <si>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</si>
  <si>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</si>
  <si>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</si>
  <si>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</si>
  <si>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</si>
  <si>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</si>
  <si>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</si>
  <si>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</si>
  <si>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</si>
  <si>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</si>
  <si>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</si>
  <si>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</si>
  <si>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</si>
  <si>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</si>
  <si>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</si>
  <si>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</si>
  <si>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</si>
  <si>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</si>
  <si>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</si>
  <si>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</si>
  <si>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</si>
  <si>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</si>
  <si>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</si>
  <si>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</si>
  <si>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</si>
  <si>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</si>
  <si>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</si>
  <si>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</si>
  <si>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</si>
  <si>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</si>
  <si>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</si>
  <si>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</si>
  <si>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</si>
  <si>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</si>
  <si>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</si>
  <si>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</si>
  <si>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</si>
  <si>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</si>
  <si>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</si>
  <si>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</si>
  <si>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</si>
  <si>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</si>
  <si>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</si>
  <si>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</si>
  <si>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</si>
  <si>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</si>
  <si>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</si>
  <si>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</si>
  <si>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</si>
  <si>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</si>
  <si>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</si>
  <si>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</si>
  <si>
    <t>สำนักจัดการทรัพยากรป่าไม้ที่ 4 สาขานครสวรรค์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</si>
</sst>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 applyProtection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center"/>
    </xf>
    <xf numFmtId="2" fontId="6" fillId="3" borderId="3" xfId="1" applyNumberFormat="1" applyFont="1" applyFill="1" applyBorder="1" applyAlignment="1" applyProtection="1">
      <alignment horizontal="center" vertical="center"/>
    </xf>
    <xf numFmtId="2" fontId="7" fillId="3" borderId="19" xfId="1" applyNumberFormat="1" applyFont="1" applyFill="1" applyBorder="1" applyAlignment="1" applyProtection="1">
      <alignment horizontal="center" vertical="center"/>
    </xf>
    <xf numFmtId="2" fontId="7" fillId="3" borderId="3" xfId="1" applyNumberFormat="1" applyFont="1" applyFill="1" applyBorder="1" applyAlignment="1" applyProtection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</xf>
    <xf numFmtId="2" fontId="2" fillId="3" borderId="3" xfId="1" applyNumberFormat="1" applyFont="1" applyFill="1" applyBorder="1" applyAlignment="1" applyProtection="1">
      <alignment horizontal="center" vertical="center"/>
    </xf>
    <xf numFmtId="2" fontId="2" fillId="3" borderId="4" xfId="1" applyNumberFormat="1" applyFont="1" applyFill="1" applyBorder="1" applyAlignment="1" applyProtection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9" fontId="7" fillId="5" borderId="10" xfId="1" applyNumberFormat="1" applyFont="1" applyFill="1" applyBorder="1" applyAlignment="1" applyProtection="1">
      <alignment horizontal="center" vertical="top"/>
    </xf>
    <xf numFmtId="189" fontId="7" fillId="5" borderId="12" xfId="1" applyNumberFormat="1" applyFont="1" applyFill="1" applyBorder="1" applyAlignment="1" applyProtection="1">
      <alignment horizontal="center" vertical="top"/>
    </xf>
    <xf numFmtId="191" fontId="7" fillId="5" borderId="1" xfId="1" applyNumberFormat="1" applyFont="1" applyFill="1" applyBorder="1" applyAlignment="1" applyProtection="1">
      <alignment horizontal="center" vertical="top"/>
    </xf>
    <xf numFmtId="191" fontId="7" fillId="5" borderId="3" xfId="1" applyNumberFormat="1" applyFont="1" applyFill="1" applyBorder="1" applyAlignment="1" applyProtection="1">
      <alignment horizontal="center" vertical="top"/>
    </xf>
    <xf numFmtId="0" fontId="7" fillId="4" borderId="4" xfId="0" applyFont="1" applyFill="1" applyBorder="1" applyAlignment="1">
      <alignment vertical="center" wrapText="1"/>
    </xf>
    <xf numFmtId="187" fontId="7" fillId="5" borderId="4" xfId="1" applyFont="1" applyFill="1" applyBorder="1" applyAlignment="1">
      <alignment horizontal="center" vertical="top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right" vertical="top"/>
    </xf>
    <xf numFmtId="3" fontId="7" fillId="4" borderId="16" xfId="1" applyNumberFormat="1" applyFont="1" applyFill="1" applyBorder="1" applyAlignment="1" applyProtection="1">
      <alignment horizontal="center" vertical="center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3" fontId="2" fillId="3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34</v>
      </c>
      <c r="C1" s="13" t="s">
        <v>35</v>
      </c>
      <c r="E1" s="13" t="s">
        <v>36</v>
      </c>
      <c r="G1" s="13" t="s">
        <v>25</v>
      </c>
    </row>
    <row r="2" spans="1:7" x14ac:dyDescent="0.2">
      <c r="A2" s="16" t="s">
        <v>37</v>
      </c>
      <c r="C2" s="16" t="s">
        <v>38</v>
      </c>
      <c r="E2" s="16" t="s">
        <v>39</v>
      </c>
      <c r="G2" s="16" t="s">
        <v>63</v>
      </c>
    </row>
    <row r="3" spans="1:7" x14ac:dyDescent="0.2">
      <c r="A3" s="16" t="s">
        <v>43</v>
      </c>
      <c r="C3" s="16" t="s">
        <v>40</v>
      </c>
      <c r="E3" s="16" t="s">
        <v>41</v>
      </c>
      <c r="G3" s="16" t="s">
        <v>42</v>
      </c>
    </row>
    <row r="4" spans="1:7" ht="40.5" x14ac:dyDescent="0.2">
      <c r="A4" s="16" t="s">
        <v>46</v>
      </c>
      <c r="C4" s="16" t="s">
        <v>64</v>
      </c>
      <c r="E4" s="16" t="s">
        <v>44</v>
      </c>
      <c r="G4" s="16" t="s">
        <v>45</v>
      </c>
    </row>
    <row r="5" spans="1:7" x14ac:dyDescent="0.2">
      <c r="A5" s="16" t="s">
        <v>50</v>
      </c>
      <c r="C5" s="16" t="s">
        <v>47</v>
      </c>
      <c r="E5" s="16" t="s">
        <v>48</v>
      </c>
      <c r="G5" s="16" t="s">
        <v>49</v>
      </c>
    </row>
    <row r="6" spans="1:7" ht="40.5" x14ac:dyDescent="0.2">
      <c r="C6" s="16" t="s">
        <v>65</v>
      </c>
      <c r="E6" s="16" t="s">
        <v>51</v>
      </c>
      <c r="G6" s="16" t="s">
        <v>66</v>
      </c>
    </row>
    <row r="7" spans="1:7" ht="40.5" x14ac:dyDescent="0.2">
      <c r="C7" s="16" t="s">
        <v>67</v>
      </c>
      <c r="E7" s="16" t="s">
        <v>52</v>
      </c>
      <c r="G7" s="16" t="s">
        <v>53</v>
      </c>
    </row>
    <row r="8" spans="1:7" ht="40.5" x14ac:dyDescent="0.2">
      <c r="C8" s="16" t="s">
        <v>68</v>
      </c>
      <c r="E8" s="16" t="s">
        <v>54</v>
      </c>
      <c r="G8" s="16" t="s">
        <v>55</v>
      </c>
    </row>
    <row r="9" spans="1:7" x14ac:dyDescent="0.2">
      <c r="C9" s="16" t="s">
        <v>50</v>
      </c>
      <c r="E9" s="16" t="s">
        <v>50</v>
      </c>
      <c r="G9" s="16" t="s">
        <v>56</v>
      </c>
    </row>
    <row r="10" spans="1:7" x14ac:dyDescent="0.2">
      <c r="G10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tabSelected="1" view="pageBreakPreview" zoomScale="90" zoomScaleNormal="85" zoomScaleSheetLayoutView="90" workbookViewId="0">
      <selection activeCell="J2" sqref="J2:Q2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10" t="s">
        <v>88</v>
      </c>
      <c r="K2" s="210"/>
      <c r="L2" s="210"/>
      <c r="M2" s="210"/>
      <c r="N2" s="210"/>
      <c r="O2" s="210"/>
      <c r="P2" s="210"/>
      <c r="Q2" s="210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10" t="s">
        <v>89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 spans="1:26" ht="21" customHeight="1" x14ac:dyDescent="0.2">
      <c r="A4" s="210" t="s">
        <v>72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71</v>
      </c>
      <c r="L7" s="6"/>
      <c r="M7" s="211"/>
      <c r="N7" s="212"/>
      <c r="O7" s="212"/>
      <c r="P7" s="213"/>
    </row>
    <row r="8" spans="1:26" ht="21" customHeight="1" x14ac:dyDescent="0.2">
      <c r="A8" s="5" t="s">
        <v>13</v>
      </c>
      <c r="G8" s="6"/>
      <c r="H8" s="211"/>
      <c r="I8" s="212"/>
      <c r="J8" s="213"/>
    </row>
    <row r="9" spans="1:26" ht="10.15" customHeight="1" x14ac:dyDescent="0.2"/>
    <row r="10" spans="1:26" s="4" customFormat="1" ht="30" customHeight="1" x14ac:dyDescent="0.2">
      <c r="A10" s="98" t="s">
        <v>5</v>
      </c>
      <c r="B10" s="98" t="s">
        <v>10</v>
      </c>
      <c r="C10" s="98"/>
      <c r="D10" s="98"/>
      <c r="E10" s="98"/>
      <c r="F10" s="98"/>
      <c r="G10" s="98"/>
      <c r="H10" s="98"/>
      <c r="I10" s="98"/>
      <c r="J10" s="98"/>
      <c r="K10" s="98" t="s">
        <v>11</v>
      </c>
      <c r="L10" s="98"/>
      <c r="M10" s="98"/>
      <c r="N10" s="98"/>
      <c r="O10" s="98"/>
      <c r="P10" s="98"/>
      <c r="Q10" s="98"/>
      <c r="R10" s="98"/>
      <c r="S10" s="98" t="s">
        <v>4</v>
      </c>
      <c r="T10" s="98"/>
      <c r="U10" s="98"/>
      <c r="V10" s="98"/>
      <c r="W10" s="98"/>
      <c r="X10" s="98"/>
      <c r="Y10" s="98"/>
      <c r="Z10" s="98"/>
    </row>
    <row r="11" spans="1:26" s="4" customFormat="1" ht="30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1</v>
      </c>
      <c r="L11" s="98"/>
      <c r="M11" s="98"/>
      <c r="N11" s="98" t="s">
        <v>2</v>
      </c>
      <c r="O11" s="98"/>
      <c r="P11" s="98"/>
      <c r="Q11" s="98" t="s">
        <v>3</v>
      </c>
      <c r="R11" s="98"/>
      <c r="S11" s="98" t="s">
        <v>1</v>
      </c>
      <c r="T11" s="98"/>
      <c r="U11" s="98"/>
      <c r="V11" s="98" t="s">
        <v>2</v>
      </c>
      <c r="W11" s="98"/>
      <c r="X11" s="98"/>
      <c r="Y11" s="98" t="s">
        <v>3</v>
      </c>
      <c r="Z11" s="98"/>
    </row>
    <row r="12" spans="1:26" ht="24" customHeight="1" x14ac:dyDescent="0.2">
      <c r="A12" s="156" t="s">
        <v>73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8"/>
    </row>
    <row r="13" spans="1:26" ht="24" customHeight="1" x14ac:dyDescent="0.2">
      <c r="A13" s="9">
        <v>1</v>
      </c>
      <c r="B13" s="159" t="s">
        <v>60</v>
      </c>
      <c r="C13" s="159"/>
      <c r="D13" s="159"/>
      <c r="E13" s="159"/>
      <c r="F13" s="159"/>
      <c r="G13" s="159"/>
      <c r="H13" s="159"/>
      <c r="I13" s="159"/>
      <c r="J13" s="159"/>
      <c r="K13" s="160">
        <f>H24</f>
        <v>650</v>
      </c>
      <c r="L13" s="160"/>
      <c r="M13" s="160"/>
      <c r="N13" s="160">
        <f>Q28</f>
        <v>0</v>
      </c>
      <c r="O13" s="160"/>
      <c r="P13" s="160"/>
      <c r="Q13" s="161">
        <f>V24/T24*100</f>
        <v>0</v>
      </c>
      <c r="R13" s="161"/>
      <c r="S13" s="196">
        <v>1137500</v>
      </c>
      <c r="T13" s="197"/>
      <c r="U13" s="198"/>
      <c r="V13" s="202"/>
      <c r="W13" s="203"/>
      <c r="X13" s="204"/>
      <c r="Y13" s="180">
        <f>V13/S13*100</f>
        <v>0</v>
      </c>
      <c r="Z13" s="181"/>
    </row>
    <row r="14" spans="1:26" ht="24" customHeight="1" x14ac:dyDescent="0.2">
      <c r="A14" s="9">
        <v>2</v>
      </c>
      <c r="B14" s="159" t="s">
        <v>74</v>
      </c>
      <c r="C14" s="159"/>
      <c r="D14" s="159"/>
      <c r="E14" s="159"/>
      <c r="F14" s="159"/>
      <c r="G14" s="159"/>
      <c r="H14" s="159"/>
      <c r="I14" s="159"/>
      <c r="J14" s="159"/>
      <c r="K14" s="184">
        <f>H29</f>
        <v>13</v>
      </c>
      <c r="L14" s="184"/>
      <c r="M14" s="184"/>
      <c r="N14" s="160">
        <f>Q29</f>
        <v>0</v>
      </c>
      <c r="O14" s="160"/>
      <c r="P14" s="160"/>
      <c r="Q14" s="161">
        <f>V29/T29*100</f>
        <v>0</v>
      </c>
      <c r="R14" s="161"/>
      <c r="S14" s="199"/>
      <c r="T14" s="200"/>
      <c r="U14" s="201"/>
      <c r="V14" s="205"/>
      <c r="W14" s="206"/>
      <c r="X14" s="207"/>
      <c r="Y14" s="182"/>
      <c r="Z14" s="183"/>
    </row>
    <row r="15" spans="1:26" ht="24" customHeight="1" x14ac:dyDescent="0.2">
      <c r="A15" s="9">
        <v>3</v>
      </c>
      <c r="B15" s="159" t="s">
        <v>75</v>
      </c>
      <c r="C15" s="159"/>
      <c r="D15" s="159"/>
      <c r="E15" s="159"/>
      <c r="F15" s="159"/>
      <c r="G15" s="159"/>
      <c r="H15" s="159"/>
      <c r="I15" s="159"/>
      <c r="J15" s="159"/>
      <c r="K15" s="184">
        <f>H32</f>
        <v>650</v>
      </c>
      <c r="L15" s="184"/>
      <c r="M15" s="184"/>
      <c r="N15" s="160">
        <f>Q34</f>
        <v>0</v>
      </c>
      <c r="O15" s="160"/>
      <c r="P15" s="160"/>
      <c r="Q15" s="161">
        <f>V32/T32*100</f>
        <v>0</v>
      </c>
      <c r="R15" s="161"/>
      <c r="S15" s="199"/>
      <c r="T15" s="200"/>
      <c r="U15" s="201"/>
      <c r="V15" s="205"/>
      <c r="W15" s="206"/>
      <c r="X15" s="207"/>
      <c r="Y15" s="182"/>
      <c r="Z15" s="183"/>
    </row>
    <row r="16" spans="1:26" s="7" customFormat="1" ht="24" customHeight="1" x14ac:dyDescent="0.2">
      <c r="A16" s="9">
        <v>4</v>
      </c>
      <c r="B16" s="169" t="s">
        <v>76</v>
      </c>
      <c r="C16" s="170"/>
      <c r="D16" s="170"/>
      <c r="E16" s="170"/>
      <c r="F16" s="170"/>
      <c r="G16" s="170"/>
      <c r="H16" s="170"/>
      <c r="I16" s="170"/>
      <c r="J16" s="171"/>
      <c r="K16" s="172">
        <f>H35</f>
        <v>80</v>
      </c>
      <c r="L16" s="173"/>
      <c r="M16" s="174"/>
      <c r="N16" s="175">
        <f>Q35</f>
        <v>0</v>
      </c>
      <c r="O16" s="176"/>
      <c r="P16" s="177"/>
      <c r="Q16" s="178">
        <f>V35/T35*100</f>
        <v>0</v>
      </c>
      <c r="R16" s="179"/>
      <c r="S16" s="199"/>
      <c r="T16" s="200"/>
      <c r="U16" s="201"/>
      <c r="V16" s="205"/>
      <c r="W16" s="206"/>
      <c r="X16" s="207"/>
      <c r="Y16" s="182"/>
      <c r="Z16" s="183"/>
    </row>
    <row r="17" spans="1:26" s="4" customFormat="1" ht="24" customHeight="1" x14ac:dyDescent="0.2">
      <c r="A17" s="9">
        <v>5</v>
      </c>
      <c r="B17" s="169" t="s">
        <v>77</v>
      </c>
      <c r="C17" s="170"/>
      <c r="D17" s="170"/>
      <c r="E17" s="170"/>
      <c r="F17" s="170"/>
      <c r="G17" s="170"/>
      <c r="H17" s="170"/>
      <c r="I17" s="170"/>
      <c r="J17" s="171"/>
      <c r="K17" s="172">
        <f>H36</f>
        <v>13</v>
      </c>
      <c r="L17" s="173"/>
      <c r="M17" s="174"/>
      <c r="N17" s="175">
        <f>Q37</f>
        <v>0</v>
      </c>
      <c r="O17" s="176"/>
      <c r="P17" s="177"/>
      <c r="Q17" s="178">
        <f>V36/T36*100</f>
        <v>0</v>
      </c>
      <c r="R17" s="179"/>
      <c r="S17" s="199"/>
      <c r="T17" s="200"/>
      <c r="U17" s="201"/>
      <c r="V17" s="205"/>
      <c r="W17" s="206"/>
      <c r="X17" s="207"/>
      <c r="Y17" s="182"/>
      <c r="Z17" s="183"/>
    </row>
    <row r="18" spans="1:26" ht="24" customHeight="1" x14ac:dyDescent="0.2">
      <c r="A18" s="162" t="s">
        <v>14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/>
      <c r="Q18" s="165">
        <f>V38</f>
        <v>0</v>
      </c>
      <c r="R18" s="165"/>
      <c r="S18" s="166">
        <f>SUM(S13)</f>
        <v>1137500</v>
      </c>
      <c r="T18" s="166"/>
      <c r="U18" s="166"/>
      <c r="V18" s="167">
        <f>V13</f>
        <v>0</v>
      </c>
      <c r="W18" s="167"/>
      <c r="X18" s="167"/>
      <c r="Y18" s="168">
        <f>V18/S18*100</f>
        <v>0</v>
      </c>
      <c r="Z18" s="168"/>
    </row>
    <row r="19" spans="1:26" ht="9.9499999999999993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4" customHeight="1" x14ac:dyDescent="0.2">
      <c r="A20" s="187" t="s">
        <v>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98" t="s">
        <v>87</v>
      </c>
      <c r="C22" s="98"/>
      <c r="D22" s="98"/>
      <c r="E22" s="98"/>
      <c r="F22" s="98"/>
      <c r="G22" s="98"/>
      <c r="H22" s="98" t="s">
        <v>15</v>
      </c>
      <c r="I22" s="98"/>
      <c r="J22" s="98"/>
      <c r="K22" s="98" t="s">
        <v>12</v>
      </c>
      <c r="L22" s="98"/>
      <c r="M22" s="98"/>
      <c r="N22" s="98" t="s">
        <v>16</v>
      </c>
      <c r="O22" s="98"/>
      <c r="P22" s="98"/>
      <c r="Q22" s="98" t="s">
        <v>17</v>
      </c>
      <c r="R22" s="98"/>
      <c r="S22" s="98"/>
      <c r="T22" s="98" t="s">
        <v>18</v>
      </c>
      <c r="U22" s="98"/>
      <c r="V22" s="102" t="s">
        <v>7</v>
      </c>
      <c r="W22" s="102"/>
      <c r="X22" s="98" t="s">
        <v>8</v>
      </c>
      <c r="Y22" s="98"/>
      <c r="Z22" s="98"/>
    </row>
    <row r="23" spans="1:26" ht="24" customHeight="1" x14ac:dyDescent="0.2">
      <c r="A23" s="156" t="s">
        <v>78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214"/>
      <c r="U23" s="214"/>
      <c r="V23" s="157"/>
      <c r="W23" s="157"/>
      <c r="X23" s="157"/>
      <c r="Y23" s="157"/>
      <c r="Z23" s="158"/>
    </row>
    <row r="24" spans="1:26" s="4" customFormat="1" ht="24" customHeight="1" x14ac:dyDescent="0.2">
      <c r="A24" s="10">
        <v>1</v>
      </c>
      <c r="B24" s="215" t="s">
        <v>60</v>
      </c>
      <c r="C24" s="215"/>
      <c r="D24" s="215"/>
      <c r="E24" s="215"/>
      <c r="F24" s="215"/>
      <c r="G24" s="215"/>
      <c r="H24" s="216">
        <v>650</v>
      </c>
      <c r="I24" s="216"/>
      <c r="J24" s="216"/>
      <c r="K24" s="216">
        <f>K28</f>
        <v>0</v>
      </c>
      <c r="L24" s="216"/>
      <c r="M24" s="216"/>
      <c r="N24" s="216">
        <f>N28</f>
        <v>0</v>
      </c>
      <c r="O24" s="216"/>
      <c r="P24" s="216"/>
      <c r="Q24" s="216">
        <f>Q28</f>
        <v>0</v>
      </c>
      <c r="R24" s="216"/>
      <c r="S24" s="216"/>
      <c r="T24" s="217">
        <v>50</v>
      </c>
      <c r="U24" s="217"/>
      <c r="V24" s="31">
        <f>SUM(V25:W28)</f>
        <v>0</v>
      </c>
      <c r="W24" s="218"/>
      <c r="X24" s="32"/>
      <c r="Y24" s="33"/>
      <c r="Z24" s="34"/>
    </row>
    <row r="25" spans="1:26" ht="24" customHeight="1" x14ac:dyDescent="0.2">
      <c r="A25" s="9">
        <v>1.1000000000000001</v>
      </c>
      <c r="B25" s="191" t="s">
        <v>61</v>
      </c>
      <c r="C25" s="191"/>
      <c r="D25" s="191"/>
      <c r="E25" s="191"/>
      <c r="F25" s="191"/>
      <c r="G25" s="191"/>
      <c r="H25" s="139">
        <f>$H$24</f>
        <v>650</v>
      </c>
      <c r="I25" s="139"/>
      <c r="J25" s="139"/>
      <c r="K25" s="192"/>
      <c r="L25" s="192"/>
      <c r="M25" s="192"/>
      <c r="N25" s="192"/>
      <c r="O25" s="192"/>
      <c r="P25" s="192"/>
      <c r="Q25" s="192"/>
      <c r="R25" s="192"/>
      <c r="S25" s="127"/>
      <c r="T25" s="186">
        <v>20</v>
      </c>
      <c r="U25" s="186"/>
      <c r="V25" s="43">
        <f>(T25*((K25*0)+(N25*50)+(Q25*100)))/(H25*100)</f>
        <v>0</v>
      </c>
      <c r="W25" s="44"/>
      <c r="X25" s="35"/>
      <c r="Y25" s="36"/>
      <c r="Z25" s="37"/>
    </row>
    <row r="26" spans="1:26" ht="24" customHeight="1" x14ac:dyDescent="0.2">
      <c r="A26" s="9">
        <v>1.2</v>
      </c>
      <c r="B26" s="191" t="s">
        <v>62</v>
      </c>
      <c r="C26" s="191"/>
      <c r="D26" s="191"/>
      <c r="E26" s="191"/>
      <c r="F26" s="191"/>
      <c r="G26" s="191"/>
      <c r="H26" s="139">
        <f t="shared" ref="H26:H28" si="0">$H$24</f>
        <v>650</v>
      </c>
      <c r="I26" s="139"/>
      <c r="J26" s="139"/>
      <c r="K26" s="208"/>
      <c r="L26" s="208"/>
      <c r="M26" s="208"/>
      <c r="N26" s="208"/>
      <c r="O26" s="208"/>
      <c r="P26" s="208"/>
      <c r="Q26" s="208"/>
      <c r="R26" s="208"/>
      <c r="S26" s="209"/>
      <c r="T26" s="186">
        <v>10</v>
      </c>
      <c r="U26" s="186"/>
      <c r="V26" s="43">
        <f>(T26*((K26*0)+(N26*50)+(Q26*100)))/(H26*100)</f>
        <v>0</v>
      </c>
      <c r="W26" s="44"/>
      <c r="X26" s="35"/>
      <c r="Y26" s="36"/>
      <c r="Z26" s="37"/>
    </row>
    <row r="27" spans="1:26" ht="48" customHeight="1" x14ac:dyDescent="0.2">
      <c r="A27" s="9">
        <v>1.3</v>
      </c>
      <c r="B27" s="121" t="s">
        <v>79</v>
      </c>
      <c r="C27" s="122"/>
      <c r="D27" s="122"/>
      <c r="E27" s="122"/>
      <c r="F27" s="122"/>
      <c r="G27" s="123"/>
      <c r="H27" s="139">
        <f>$H$24</f>
        <v>650</v>
      </c>
      <c r="I27" s="139"/>
      <c r="J27" s="139"/>
      <c r="K27" s="127"/>
      <c r="L27" s="128"/>
      <c r="M27" s="129"/>
      <c r="N27" s="127"/>
      <c r="O27" s="128"/>
      <c r="P27" s="129"/>
      <c r="Q27" s="127"/>
      <c r="R27" s="128"/>
      <c r="S27" s="128"/>
      <c r="T27" s="186">
        <v>15</v>
      </c>
      <c r="U27" s="186"/>
      <c r="V27" s="43">
        <f>(T27*((K27*0)+(N27*50)+(Q27*100)))/(H27*100)</f>
        <v>0</v>
      </c>
      <c r="W27" s="44"/>
      <c r="X27" s="35"/>
      <c r="Y27" s="36"/>
      <c r="Z27" s="37"/>
    </row>
    <row r="28" spans="1:26" ht="24" customHeight="1" x14ac:dyDescent="0.2">
      <c r="A28" s="9">
        <v>1.4</v>
      </c>
      <c r="B28" s="121" t="s">
        <v>80</v>
      </c>
      <c r="C28" s="122"/>
      <c r="D28" s="122"/>
      <c r="E28" s="122"/>
      <c r="F28" s="122"/>
      <c r="G28" s="123"/>
      <c r="H28" s="139">
        <f t="shared" si="0"/>
        <v>650</v>
      </c>
      <c r="I28" s="139"/>
      <c r="J28" s="139"/>
      <c r="K28" s="127"/>
      <c r="L28" s="128"/>
      <c r="M28" s="129"/>
      <c r="N28" s="127"/>
      <c r="O28" s="128"/>
      <c r="P28" s="129"/>
      <c r="Q28" s="127"/>
      <c r="R28" s="128"/>
      <c r="S28" s="138"/>
      <c r="T28" s="51">
        <v>5</v>
      </c>
      <c r="U28" s="52"/>
      <c r="V28" s="43">
        <f>(T28*((K28*0)+(N28*50)+(Q28*100)))/(H28*100)</f>
        <v>0</v>
      </c>
      <c r="W28" s="44"/>
      <c r="X28" s="35"/>
      <c r="Y28" s="36"/>
      <c r="Z28" s="37"/>
    </row>
    <row r="29" spans="1:26" s="4" customFormat="1" ht="24" customHeight="1" x14ac:dyDescent="0.2">
      <c r="A29" s="10">
        <v>2</v>
      </c>
      <c r="B29" s="124" t="s">
        <v>74</v>
      </c>
      <c r="C29" s="125"/>
      <c r="D29" s="125"/>
      <c r="E29" s="125"/>
      <c r="F29" s="125"/>
      <c r="G29" s="126"/>
      <c r="H29" s="152">
        <v>13</v>
      </c>
      <c r="I29" s="153"/>
      <c r="J29" s="154"/>
      <c r="K29" s="130">
        <f>K30</f>
        <v>0</v>
      </c>
      <c r="L29" s="131"/>
      <c r="M29" s="132"/>
      <c r="N29" s="130">
        <f t="shared" ref="N29" si="1">N30</f>
        <v>0</v>
      </c>
      <c r="O29" s="131"/>
      <c r="P29" s="132"/>
      <c r="Q29" s="130">
        <f>Q30</f>
        <v>0</v>
      </c>
      <c r="R29" s="131"/>
      <c r="S29" s="132"/>
      <c r="T29" s="53">
        <v>20</v>
      </c>
      <c r="U29" s="54"/>
      <c r="V29" s="30">
        <f>SUM(V30:W31)</f>
        <v>0</v>
      </c>
      <c r="W29" s="31"/>
      <c r="X29" s="35"/>
      <c r="Y29" s="36"/>
      <c r="Z29" s="37"/>
    </row>
    <row r="30" spans="1:26" ht="24" customHeight="1" x14ac:dyDescent="0.2">
      <c r="A30" s="9">
        <v>2.1</v>
      </c>
      <c r="B30" s="121" t="s">
        <v>81</v>
      </c>
      <c r="C30" s="122"/>
      <c r="D30" s="122"/>
      <c r="E30" s="122"/>
      <c r="F30" s="122"/>
      <c r="G30" s="123"/>
      <c r="H30" s="149">
        <v>13</v>
      </c>
      <c r="I30" s="150"/>
      <c r="J30" s="151"/>
      <c r="K30" s="127"/>
      <c r="L30" s="128"/>
      <c r="M30" s="129"/>
      <c r="N30" s="127"/>
      <c r="O30" s="128"/>
      <c r="P30" s="129"/>
      <c r="Q30" s="127"/>
      <c r="R30" s="128"/>
      <c r="S30" s="138"/>
      <c r="T30" s="51">
        <v>10</v>
      </c>
      <c r="U30" s="52"/>
      <c r="V30" s="42">
        <f>(T30*((K30*0)+(N30*50)+(Q30*100)))/(H30*100)</f>
        <v>0</v>
      </c>
      <c r="W30" s="43"/>
      <c r="X30" s="35"/>
      <c r="Y30" s="36"/>
      <c r="Z30" s="37"/>
    </row>
    <row r="31" spans="1:26" s="19" customFormat="1" ht="24" customHeight="1" x14ac:dyDescent="0.2">
      <c r="A31" s="18">
        <v>2.2000000000000002</v>
      </c>
      <c r="B31" s="118" t="s">
        <v>82</v>
      </c>
      <c r="C31" s="119"/>
      <c r="D31" s="119"/>
      <c r="E31" s="119"/>
      <c r="F31" s="119"/>
      <c r="G31" s="120"/>
      <c r="H31" s="146">
        <v>650</v>
      </c>
      <c r="I31" s="147"/>
      <c r="J31" s="148"/>
      <c r="K31" s="133"/>
      <c r="L31" s="134"/>
      <c r="M31" s="135"/>
      <c r="N31" s="133"/>
      <c r="O31" s="134"/>
      <c r="P31" s="135"/>
      <c r="Q31" s="133"/>
      <c r="R31" s="134"/>
      <c r="S31" s="135"/>
      <c r="T31" s="49">
        <v>10</v>
      </c>
      <c r="U31" s="50"/>
      <c r="V31" s="42">
        <f>(T31*((K31*0)+(N31*50)+(Q31*100)))/(H31*100)</f>
        <v>0</v>
      </c>
      <c r="W31" s="43"/>
      <c r="X31" s="35"/>
      <c r="Y31" s="36"/>
      <c r="Z31" s="37"/>
    </row>
    <row r="32" spans="1:26" s="23" customFormat="1" ht="24" customHeight="1" x14ac:dyDescent="0.2">
      <c r="A32" s="22">
        <v>3</v>
      </c>
      <c r="B32" s="193" t="s">
        <v>75</v>
      </c>
      <c r="C32" s="194"/>
      <c r="D32" s="194"/>
      <c r="E32" s="194"/>
      <c r="F32" s="194"/>
      <c r="G32" s="195"/>
      <c r="H32" s="143">
        <v>650</v>
      </c>
      <c r="I32" s="144"/>
      <c r="J32" s="145"/>
      <c r="K32" s="115">
        <f>K34</f>
        <v>0</v>
      </c>
      <c r="L32" s="116"/>
      <c r="M32" s="117"/>
      <c r="N32" s="115">
        <f>N34</f>
        <v>0</v>
      </c>
      <c r="O32" s="116"/>
      <c r="P32" s="117"/>
      <c r="Q32" s="115">
        <f>Q34</f>
        <v>0</v>
      </c>
      <c r="R32" s="116"/>
      <c r="S32" s="137"/>
      <c r="T32" s="28">
        <v>15</v>
      </c>
      <c r="U32" s="29"/>
      <c r="V32" s="30">
        <f>SUM(V33:W34)</f>
        <v>0</v>
      </c>
      <c r="W32" s="31"/>
      <c r="X32" s="35"/>
      <c r="Y32" s="36"/>
      <c r="Z32" s="37"/>
    </row>
    <row r="33" spans="1:26" s="19" customFormat="1" ht="24" customHeight="1" x14ac:dyDescent="0.2">
      <c r="A33" s="18">
        <v>3.1</v>
      </c>
      <c r="B33" s="118" t="s">
        <v>83</v>
      </c>
      <c r="C33" s="119"/>
      <c r="D33" s="119"/>
      <c r="E33" s="119"/>
      <c r="F33" s="119"/>
      <c r="G33" s="120"/>
      <c r="H33" s="139">
        <f>$H$32</f>
        <v>650</v>
      </c>
      <c r="I33" s="139"/>
      <c r="J33" s="139"/>
      <c r="K33" s="133"/>
      <c r="L33" s="134"/>
      <c r="M33" s="135"/>
      <c r="N33" s="133"/>
      <c r="O33" s="134"/>
      <c r="P33" s="135"/>
      <c r="Q33" s="133"/>
      <c r="R33" s="134"/>
      <c r="S33" s="135"/>
      <c r="T33" s="49">
        <v>10</v>
      </c>
      <c r="U33" s="50"/>
      <c r="V33" s="38">
        <f>(T33*((K33*0)+(N33*50)+(Q33*100)))/(H33*100)</f>
        <v>0</v>
      </c>
      <c r="W33" s="39"/>
      <c r="X33" s="35"/>
      <c r="Y33" s="36"/>
      <c r="Z33" s="37"/>
    </row>
    <row r="34" spans="1:26" s="21" customFormat="1" ht="24" customHeight="1" x14ac:dyDescent="0.2">
      <c r="A34" s="20">
        <v>3.2</v>
      </c>
      <c r="B34" s="188" t="s">
        <v>84</v>
      </c>
      <c r="C34" s="189"/>
      <c r="D34" s="189"/>
      <c r="E34" s="189"/>
      <c r="F34" s="189"/>
      <c r="G34" s="190"/>
      <c r="H34" s="139">
        <f>$H$32</f>
        <v>650</v>
      </c>
      <c r="I34" s="139"/>
      <c r="J34" s="139"/>
      <c r="K34" s="112"/>
      <c r="L34" s="113"/>
      <c r="M34" s="155"/>
      <c r="N34" s="112"/>
      <c r="O34" s="113"/>
      <c r="P34" s="155"/>
      <c r="Q34" s="112"/>
      <c r="R34" s="113"/>
      <c r="S34" s="114"/>
      <c r="T34" s="45">
        <v>5</v>
      </c>
      <c r="U34" s="46"/>
      <c r="V34" s="38">
        <f>(T34*((K34*0)+(N34*50)+(Q34*100)))/(H34*100)</f>
        <v>0</v>
      </c>
      <c r="W34" s="39"/>
      <c r="X34" s="35"/>
      <c r="Y34" s="36"/>
      <c r="Z34" s="37"/>
    </row>
    <row r="35" spans="1:26" s="25" customFormat="1" ht="24" customHeight="1" x14ac:dyDescent="0.2">
      <c r="A35" s="24">
        <v>4</v>
      </c>
      <c r="B35" s="185" t="s">
        <v>85</v>
      </c>
      <c r="C35" s="185"/>
      <c r="D35" s="185"/>
      <c r="E35" s="185"/>
      <c r="F35" s="185"/>
      <c r="G35" s="185"/>
      <c r="H35" s="140">
        <v>80</v>
      </c>
      <c r="I35" s="141"/>
      <c r="J35" s="142"/>
      <c r="K35" s="219">
        <v>80</v>
      </c>
      <c r="L35" s="220"/>
      <c r="M35" s="221"/>
      <c r="N35" s="219">
        <v>0</v>
      </c>
      <c r="O35" s="220"/>
      <c r="P35" s="221"/>
      <c r="Q35" s="219">
        <v>0</v>
      </c>
      <c r="R35" s="220"/>
      <c r="S35" s="221"/>
      <c r="T35" s="47">
        <v>5</v>
      </c>
      <c r="U35" s="48"/>
      <c r="V35" s="40">
        <f>(T35*((K35*0)+(N35*50)+(Q35*100)))/(H35*100)</f>
        <v>0</v>
      </c>
      <c r="W35" s="41"/>
      <c r="X35" s="35"/>
      <c r="Y35" s="36"/>
      <c r="Z35" s="37"/>
    </row>
    <row r="36" spans="1:26" s="23" customFormat="1" ht="24" customHeight="1" x14ac:dyDescent="0.2">
      <c r="A36" s="22">
        <v>5</v>
      </c>
      <c r="B36" s="110" t="s">
        <v>77</v>
      </c>
      <c r="C36" s="110"/>
      <c r="D36" s="110"/>
      <c r="E36" s="110"/>
      <c r="F36" s="110"/>
      <c r="G36" s="110"/>
      <c r="H36" s="143">
        <v>13</v>
      </c>
      <c r="I36" s="144"/>
      <c r="J36" s="145"/>
      <c r="K36" s="115">
        <f>K37</f>
        <v>0</v>
      </c>
      <c r="L36" s="116"/>
      <c r="M36" s="117"/>
      <c r="N36" s="115">
        <f t="shared" ref="N36" si="2">N37</f>
        <v>0</v>
      </c>
      <c r="O36" s="116"/>
      <c r="P36" s="117"/>
      <c r="Q36" s="115">
        <f t="shared" ref="Q36" si="3">Q37</f>
        <v>0</v>
      </c>
      <c r="R36" s="116"/>
      <c r="S36" s="117"/>
      <c r="T36" s="28">
        <v>10</v>
      </c>
      <c r="U36" s="29"/>
      <c r="V36" s="30">
        <f>SUM(V37)</f>
        <v>0</v>
      </c>
      <c r="W36" s="31"/>
      <c r="X36" s="35"/>
      <c r="Y36" s="36"/>
      <c r="Z36" s="37"/>
    </row>
    <row r="37" spans="1:26" s="21" customFormat="1" ht="24" customHeight="1" x14ac:dyDescent="0.2">
      <c r="A37" s="20">
        <v>5.0999999999999996</v>
      </c>
      <c r="B37" s="21" t="s">
        <v>86</v>
      </c>
      <c r="H37" s="139">
        <f>$H$36</f>
        <v>13</v>
      </c>
      <c r="I37" s="139"/>
      <c r="J37" s="139"/>
      <c r="K37" s="112"/>
      <c r="L37" s="113"/>
      <c r="M37" s="155"/>
      <c r="N37" s="112"/>
      <c r="O37" s="113"/>
      <c r="P37" s="155"/>
      <c r="Q37" s="112"/>
      <c r="R37" s="113"/>
      <c r="S37" s="114"/>
      <c r="T37" s="45">
        <v>10</v>
      </c>
      <c r="U37" s="46"/>
      <c r="V37" s="38">
        <f>(T37*((K37*0)+(N37*50)+(Q37*100)))/(H37*100)</f>
        <v>0</v>
      </c>
      <c r="W37" s="39"/>
      <c r="X37" s="35"/>
      <c r="Y37" s="36"/>
      <c r="Z37" s="37"/>
    </row>
    <row r="38" spans="1:26" s="17" customFormat="1" ht="24" customHeight="1" x14ac:dyDescent="0.2">
      <c r="A38" s="136" t="s">
        <v>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06">
        <f>SUM(T24,T29,T32,T35,T36)</f>
        <v>100</v>
      </c>
      <c r="U38" s="107"/>
      <c r="V38" s="108">
        <f>SUM(V24,V29,V32,V35,V36)</f>
        <v>0</v>
      </c>
      <c r="W38" s="109"/>
      <c r="X38" s="111"/>
      <c r="Y38" s="111"/>
      <c r="Z38" s="111"/>
    </row>
    <row r="39" spans="1:26" ht="9.9499999999999993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24" customHeight="1" x14ac:dyDescent="0.2">
      <c r="A40" s="1" t="s">
        <v>57</v>
      </c>
    </row>
    <row r="41" spans="1:26" ht="60" customHeight="1" x14ac:dyDescent="0.2">
      <c r="A41" s="11" t="s">
        <v>5</v>
      </c>
      <c r="B41" s="98" t="s">
        <v>19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 t="s">
        <v>20</v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102" t="s">
        <v>21</v>
      </c>
      <c r="Z41" s="102"/>
    </row>
    <row r="42" spans="1:26" ht="24" customHeight="1" x14ac:dyDescent="0.2">
      <c r="A42" s="103" t="s">
        <v>22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1:26" ht="72" customHeight="1" x14ac:dyDescent="0.2">
      <c r="A43" s="12" t="str">
        <f>IF(B43&lt;&gt;"","2.1.1","")</f>
        <v/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7"/>
      <c r="Y43" s="77"/>
      <c r="Z43" s="77"/>
    </row>
    <row r="44" spans="1:26" ht="72" customHeight="1" x14ac:dyDescent="0.2">
      <c r="A44" s="12" t="str">
        <f>IF(B44&lt;&gt;"","2.1.2","")</f>
        <v/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7"/>
      <c r="Y44" s="77"/>
      <c r="Z44" s="77"/>
    </row>
    <row r="45" spans="1:26" ht="72" customHeight="1" x14ac:dyDescent="0.2">
      <c r="A45" s="12" t="str">
        <f>IF(B45&lt;&gt;"","2.1.3","")</f>
        <v/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77"/>
      <c r="Z45" s="77"/>
    </row>
    <row r="46" spans="1:26" ht="72" customHeight="1" x14ac:dyDescent="0.2">
      <c r="A46" s="12" t="str">
        <f>IF(B46&lt;&gt;"","2.1.4","")</f>
        <v/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77"/>
      <c r="Z46" s="77"/>
    </row>
    <row r="47" spans="1:26" ht="24" customHeight="1" x14ac:dyDescent="0.2">
      <c r="A47" s="103" t="s">
        <v>23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5"/>
    </row>
    <row r="48" spans="1:26" ht="72" customHeight="1" x14ac:dyDescent="0.2">
      <c r="A48" s="12" t="str">
        <f>IF(B48&lt;&gt;"","2.2.1","")</f>
        <v/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77"/>
      <c r="Z48" s="77"/>
    </row>
    <row r="49" spans="1:26" ht="72" customHeight="1" x14ac:dyDescent="0.2">
      <c r="A49" s="12" t="str">
        <f>IF(B49&lt;&gt;"","2.2.2","")</f>
        <v/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77"/>
      <c r="Z49" s="77"/>
    </row>
    <row r="50" spans="1:26" ht="72" customHeight="1" x14ac:dyDescent="0.2">
      <c r="A50" s="12" t="str">
        <f>IF(B50&lt;&gt;"","2.2.3","")</f>
        <v/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77"/>
      <c r="Z50" s="77"/>
    </row>
    <row r="51" spans="1:26" ht="72" customHeight="1" x14ac:dyDescent="0.2">
      <c r="A51" s="12" t="str">
        <f>IF(B51&lt;&gt;"","2.2.4","")</f>
        <v/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77"/>
      <c r="Z51" s="77"/>
    </row>
    <row r="52" spans="1:26" ht="24" customHeight="1" x14ac:dyDescent="0.2">
      <c r="A52" s="103" t="s">
        <v>24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72" customHeight="1" x14ac:dyDescent="0.2">
      <c r="A53" s="12" t="str">
        <f>IF(B53&lt;&gt;"","2.3.1","")</f>
        <v/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77"/>
      <c r="Z53" s="77"/>
    </row>
    <row r="54" spans="1:26" ht="72" customHeight="1" x14ac:dyDescent="0.2">
      <c r="A54" s="12" t="str">
        <f>IF(B54&lt;&gt;"","2.3.2","")</f>
        <v/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77"/>
      <c r="Z54" s="77"/>
    </row>
    <row r="55" spans="1:26" ht="72" customHeight="1" x14ac:dyDescent="0.2">
      <c r="A55" s="12" t="str">
        <f>IF(B55&lt;&gt;"","2.3.3","")</f>
        <v/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77"/>
      <c r="Z55" s="77"/>
    </row>
    <row r="56" spans="1:26" ht="72" customHeight="1" x14ac:dyDescent="0.2">
      <c r="A56" s="12" t="str">
        <f>IF(B56&lt;&gt;"","2.3.4","")</f>
        <v/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/>
      <c r="Y56" s="77"/>
      <c r="Z56" s="77"/>
    </row>
    <row r="57" spans="1:26" ht="9.9499999999999993" customHeight="1" x14ac:dyDescent="0.2"/>
    <row r="58" spans="1:26" ht="24" customHeight="1" x14ac:dyDescent="0.2">
      <c r="A58" s="2" t="s">
        <v>58</v>
      </c>
    </row>
    <row r="59" spans="1:26" ht="9.9499999999999993" customHeight="1" x14ac:dyDescent="0.2"/>
    <row r="60" spans="1:26" ht="60" customHeight="1" x14ac:dyDescent="0.2">
      <c r="A60" s="11" t="s">
        <v>5</v>
      </c>
      <c r="B60" s="98" t="s">
        <v>25</v>
      </c>
      <c r="C60" s="98"/>
      <c r="D60" s="98"/>
      <c r="E60" s="98"/>
      <c r="F60" s="98"/>
      <c r="G60" s="98"/>
      <c r="H60" s="98" t="s">
        <v>20</v>
      </c>
      <c r="I60" s="98"/>
      <c r="J60" s="98"/>
      <c r="K60" s="98"/>
      <c r="L60" s="98"/>
      <c r="M60" s="98"/>
      <c r="N60" s="98"/>
      <c r="O60" s="98"/>
      <c r="P60" s="98"/>
      <c r="Q60" s="99" t="s">
        <v>26</v>
      </c>
      <c r="R60" s="100"/>
      <c r="S60" s="100"/>
      <c r="T60" s="100"/>
      <c r="U60" s="100"/>
      <c r="V60" s="100"/>
      <c r="W60" s="100"/>
      <c r="X60" s="101"/>
      <c r="Y60" s="102" t="s">
        <v>21</v>
      </c>
      <c r="Z60" s="102"/>
    </row>
    <row r="61" spans="1:26" ht="72" customHeight="1" x14ac:dyDescent="0.2">
      <c r="A61" s="12" t="str">
        <f>IF(B61&lt;&gt;"","3.1","")</f>
        <v/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6"/>
      <c r="S61" s="96"/>
      <c r="T61" s="96"/>
      <c r="U61" s="96"/>
      <c r="V61" s="96"/>
      <c r="W61" s="96"/>
      <c r="X61" s="97"/>
      <c r="Y61" s="77"/>
      <c r="Z61" s="77"/>
    </row>
    <row r="62" spans="1:26" ht="72" customHeight="1" x14ac:dyDescent="0.2">
      <c r="A62" s="12" t="str">
        <f>IF(B62&lt;&gt;"","3.2","")</f>
        <v/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6"/>
      <c r="S62" s="96"/>
      <c r="T62" s="96"/>
      <c r="U62" s="96"/>
      <c r="V62" s="96"/>
      <c r="W62" s="96"/>
      <c r="X62" s="97"/>
      <c r="Y62" s="77"/>
      <c r="Z62" s="77"/>
    </row>
    <row r="63" spans="1:26" ht="72" customHeight="1" x14ac:dyDescent="0.2">
      <c r="A63" s="12" t="str">
        <f>IF(B63&lt;&gt;"","3.3","")</f>
        <v/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6"/>
      <c r="S63" s="96"/>
      <c r="T63" s="96"/>
      <c r="U63" s="96"/>
      <c r="V63" s="96"/>
      <c r="W63" s="96"/>
      <c r="X63" s="97"/>
      <c r="Y63" s="77"/>
      <c r="Z63" s="77"/>
    </row>
    <row r="64" spans="1:26" ht="72" customHeight="1" x14ac:dyDescent="0.2">
      <c r="A64" s="12" t="str">
        <f>IF(B64&lt;&gt;"","3.4","")</f>
        <v/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6"/>
      <c r="S64" s="96"/>
      <c r="T64" s="96"/>
      <c r="U64" s="96"/>
      <c r="V64" s="96"/>
      <c r="W64" s="96"/>
      <c r="X64" s="97"/>
      <c r="Y64" s="77"/>
      <c r="Z64" s="77"/>
    </row>
    <row r="65" spans="1:25" ht="9.9499999999999993" customHeight="1" x14ac:dyDescent="0.2">
      <c r="A65" s="2"/>
    </row>
    <row r="66" spans="1:25" ht="24" customHeight="1" x14ac:dyDescent="0.2">
      <c r="A66" s="2" t="s">
        <v>59</v>
      </c>
    </row>
    <row r="67" spans="1:25" ht="10.15" customHeight="1" x14ac:dyDescent="0.2">
      <c r="A67" s="2"/>
    </row>
    <row r="68" spans="1:25" ht="48" customHeight="1" x14ac:dyDescent="0.2"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</row>
    <row r="69" spans="1:25" ht="48" customHeight="1" x14ac:dyDescent="0.2">
      <c r="B69" s="88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</row>
    <row r="70" spans="1:25" ht="48" customHeight="1" x14ac:dyDescent="0.2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</row>
    <row r="71" spans="1:25" ht="48" customHeight="1" x14ac:dyDescent="0.2">
      <c r="B71" s="88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</row>
    <row r="72" spans="1:25" ht="48" customHeight="1" x14ac:dyDescent="0.2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</row>
    <row r="73" spans="1:25" ht="24" customHeight="1" x14ac:dyDescent="0.2">
      <c r="A73" s="2"/>
    </row>
    <row r="74" spans="1:25" ht="24" customHeight="1" x14ac:dyDescent="0.2">
      <c r="A74" s="4" t="s">
        <v>69</v>
      </c>
    </row>
    <row r="75" spans="1:25" ht="21" customHeight="1" x14ac:dyDescent="0.2"/>
    <row r="76" spans="1:25" ht="21" customHeight="1" x14ac:dyDescent="0.2">
      <c r="B76" s="67"/>
      <c r="C76" s="67"/>
      <c r="D76" s="67"/>
      <c r="E76" s="67"/>
      <c r="F76" s="67"/>
      <c r="G76" s="67"/>
      <c r="H76" s="67"/>
      <c r="J76" s="67"/>
      <c r="K76" s="67"/>
      <c r="L76" s="67"/>
      <c r="M76" s="67"/>
      <c r="N76" s="67"/>
      <c r="O76" s="67"/>
      <c r="P76" s="67"/>
      <c r="Q76" s="67"/>
      <c r="S76" s="68"/>
      <c r="T76" s="69"/>
      <c r="U76" s="69"/>
      <c r="V76" s="69"/>
      <c r="W76" s="69"/>
      <c r="X76" s="69"/>
      <c r="Y76" s="70"/>
    </row>
    <row r="77" spans="1:25" x14ac:dyDescent="0.2">
      <c r="B77" s="67"/>
      <c r="C77" s="67"/>
      <c r="D77" s="67"/>
      <c r="E77" s="67"/>
      <c r="F77" s="67"/>
      <c r="G77" s="67"/>
      <c r="H77" s="67"/>
      <c r="J77" s="67"/>
      <c r="K77" s="67"/>
      <c r="L77" s="67"/>
      <c r="M77" s="67"/>
      <c r="N77" s="67"/>
      <c r="O77" s="67"/>
      <c r="P77" s="67"/>
      <c r="Q77" s="67"/>
      <c r="S77" s="71"/>
      <c r="T77" s="72"/>
      <c r="U77" s="72"/>
      <c r="V77" s="72"/>
      <c r="W77" s="72"/>
      <c r="X77" s="72"/>
      <c r="Y77" s="73"/>
    </row>
    <row r="78" spans="1:25" ht="21" customHeight="1" x14ac:dyDescent="0.2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71"/>
      <c r="T78" s="72"/>
      <c r="U78" s="72"/>
      <c r="V78" s="72"/>
      <c r="W78" s="72"/>
      <c r="X78" s="72"/>
      <c r="Y78" s="73"/>
    </row>
    <row r="79" spans="1:25" ht="21" customHeight="1" x14ac:dyDescent="0.2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5" ht="21" customHeight="1" x14ac:dyDescent="0.2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1" customHeight="1" x14ac:dyDescent="0.2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1" customHeight="1" x14ac:dyDescent="0.2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1" customHeight="1" x14ac:dyDescent="0.2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1" customHeight="1" x14ac:dyDescent="0.2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1" customHeight="1" x14ac:dyDescent="0.2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4"/>
      <c r="T85" s="75"/>
      <c r="U85" s="75"/>
      <c r="V85" s="75"/>
      <c r="W85" s="75"/>
      <c r="X85" s="75"/>
      <c r="Y85" s="76"/>
    </row>
    <row r="86" spans="2:25" ht="48" customHeight="1" x14ac:dyDescent="0.2">
      <c r="B86" s="84"/>
      <c r="C86" s="84"/>
      <c r="D86" s="84"/>
      <c r="E86" s="84"/>
      <c r="F86" s="84"/>
      <c r="G86" s="84"/>
      <c r="H86" s="84"/>
      <c r="J86" s="78"/>
      <c r="K86" s="79"/>
      <c r="L86" s="79"/>
      <c r="M86" s="79"/>
      <c r="N86" s="79"/>
      <c r="O86" s="79"/>
      <c r="P86" s="79"/>
      <c r="Q86" s="80"/>
      <c r="S86" s="78"/>
      <c r="T86" s="79"/>
      <c r="U86" s="79"/>
      <c r="V86" s="79"/>
      <c r="W86" s="79"/>
      <c r="X86" s="79"/>
      <c r="Y86" s="80"/>
    </row>
    <row r="87" spans="2:25" ht="48" customHeight="1" x14ac:dyDescent="0.2">
      <c r="B87" s="84"/>
      <c r="C87" s="84"/>
      <c r="D87" s="84"/>
      <c r="E87" s="84"/>
      <c r="F87" s="84"/>
      <c r="G87" s="84"/>
      <c r="H87" s="84"/>
      <c r="J87" s="81"/>
      <c r="K87" s="82"/>
      <c r="L87" s="82"/>
      <c r="M87" s="82"/>
      <c r="N87" s="82"/>
      <c r="O87" s="82"/>
      <c r="P87" s="82"/>
      <c r="Q87" s="83"/>
      <c r="S87" s="81"/>
      <c r="T87" s="82"/>
      <c r="U87" s="82"/>
      <c r="V87" s="82"/>
      <c r="W87" s="82"/>
      <c r="X87" s="82"/>
      <c r="Y87" s="83"/>
    </row>
    <row r="88" spans="2:25" ht="21" customHeight="1" x14ac:dyDescent="0.2"/>
    <row r="89" spans="2:25" ht="21" customHeight="1" x14ac:dyDescent="0.2">
      <c r="B89" s="67"/>
      <c r="C89" s="67"/>
      <c r="D89" s="67"/>
      <c r="E89" s="67"/>
      <c r="F89" s="67"/>
      <c r="G89" s="67"/>
      <c r="H89" s="67"/>
      <c r="J89" s="67"/>
      <c r="K89" s="67"/>
      <c r="L89" s="67"/>
      <c r="M89" s="67"/>
      <c r="N89" s="67"/>
      <c r="O89" s="67"/>
      <c r="P89" s="67"/>
      <c r="Q89" s="67"/>
      <c r="S89" s="68"/>
      <c r="T89" s="69"/>
      <c r="U89" s="69"/>
      <c r="V89" s="69"/>
      <c r="W89" s="69"/>
      <c r="X89" s="69"/>
      <c r="Y89" s="70"/>
    </row>
    <row r="90" spans="2:25" x14ac:dyDescent="0.2">
      <c r="B90" s="67"/>
      <c r="C90" s="67"/>
      <c r="D90" s="67"/>
      <c r="E90" s="67"/>
      <c r="F90" s="67"/>
      <c r="G90" s="67"/>
      <c r="H90" s="67"/>
      <c r="J90" s="67"/>
      <c r="K90" s="67"/>
      <c r="L90" s="67"/>
      <c r="M90" s="67"/>
      <c r="N90" s="67"/>
      <c r="O90" s="67"/>
      <c r="P90" s="67"/>
      <c r="Q90" s="67"/>
      <c r="S90" s="71"/>
      <c r="T90" s="72"/>
      <c r="U90" s="72"/>
      <c r="V90" s="72"/>
      <c r="W90" s="72"/>
      <c r="X90" s="72"/>
      <c r="Y90" s="73"/>
    </row>
    <row r="91" spans="2:25" ht="21" customHeight="1" x14ac:dyDescent="0.2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71"/>
      <c r="T91" s="72"/>
      <c r="U91" s="72"/>
      <c r="V91" s="72"/>
      <c r="W91" s="72"/>
      <c r="X91" s="72"/>
      <c r="Y91" s="73"/>
    </row>
    <row r="92" spans="2:25" ht="21" customHeight="1" x14ac:dyDescent="0.2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1" customHeight="1" x14ac:dyDescent="0.2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1" customHeight="1" x14ac:dyDescent="0.2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1" customHeight="1" x14ac:dyDescent="0.2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ht="21" customHeight="1" x14ac:dyDescent="0.2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ht="21" customHeight="1" x14ac:dyDescent="0.2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4"/>
      <c r="T98" s="75"/>
      <c r="U98" s="75"/>
      <c r="V98" s="75"/>
      <c r="W98" s="75"/>
      <c r="X98" s="75"/>
      <c r="Y98" s="76"/>
    </row>
    <row r="99" spans="2:25" ht="48" customHeight="1" x14ac:dyDescent="0.2">
      <c r="B99" s="77"/>
      <c r="C99" s="77"/>
      <c r="D99" s="77"/>
      <c r="E99" s="77"/>
      <c r="F99" s="77"/>
      <c r="G99" s="77"/>
      <c r="H99" s="77"/>
      <c r="J99" s="78"/>
      <c r="K99" s="79"/>
      <c r="L99" s="79"/>
      <c r="M99" s="79"/>
      <c r="N99" s="79"/>
      <c r="O99" s="79"/>
      <c r="P99" s="79"/>
      <c r="Q99" s="80"/>
      <c r="S99" s="61"/>
      <c r="T99" s="62"/>
      <c r="U99" s="62"/>
      <c r="V99" s="62"/>
      <c r="W99" s="62"/>
      <c r="X99" s="62"/>
      <c r="Y99" s="63"/>
    </row>
    <row r="100" spans="2:25" ht="48" customHeight="1" x14ac:dyDescent="0.2">
      <c r="B100" s="77"/>
      <c r="C100" s="77"/>
      <c r="D100" s="77"/>
      <c r="E100" s="77"/>
      <c r="F100" s="77"/>
      <c r="G100" s="77"/>
      <c r="H100" s="77"/>
      <c r="J100" s="81"/>
      <c r="K100" s="82"/>
      <c r="L100" s="82"/>
      <c r="M100" s="82"/>
      <c r="N100" s="82"/>
      <c r="O100" s="82"/>
      <c r="P100" s="82"/>
      <c r="Q100" s="83"/>
      <c r="S100" s="64"/>
      <c r="T100" s="65"/>
      <c r="U100" s="65"/>
      <c r="V100" s="65"/>
      <c r="W100" s="65"/>
      <c r="X100" s="65"/>
      <c r="Y100" s="66"/>
    </row>
    <row r="101" spans="2:25" ht="21" customHeight="1" x14ac:dyDescent="0.2"/>
    <row r="102" spans="2:25" ht="21" customHeight="1" x14ac:dyDescent="0.2">
      <c r="B102" s="68"/>
      <c r="C102" s="69"/>
      <c r="D102" s="69"/>
      <c r="E102" s="69"/>
      <c r="F102" s="69"/>
      <c r="G102" s="69"/>
      <c r="H102" s="70"/>
      <c r="J102" s="68"/>
      <c r="K102" s="69"/>
      <c r="L102" s="69"/>
      <c r="M102" s="69"/>
      <c r="N102" s="69"/>
      <c r="O102" s="69"/>
      <c r="P102" s="69"/>
      <c r="Q102" s="70"/>
      <c r="S102" s="68"/>
      <c r="T102" s="69"/>
      <c r="U102" s="69"/>
      <c r="V102" s="69"/>
      <c r="W102" s="69"/>
      <c r="X102" s="69"/>
      <c r="Y102" s="70"/>
    </row>
    <row r="103" spans="2:25" x14ac:dyDescent="0.2">
      <c r="B103" s="71"/>
      <c r="C103" s="72"/>
      <c r="D103" s="72"/>
      <c r="E103" s="72"/>
      <c r="F103" s="72"/>
      <c r="G103" s="72"/>
      <c r="H103" s="73"/>
      <c r="J103" s="71"/>
      <c r="K103" s="72"/>
      <c r="L103" s="72"/>
      <c r="M103" s="72"/>
      <c r="N103" s="72"/>
      <c r="O103" s="72"/>
      <c r="P103" s="72"/>
      <c r="Q103" s="73"/>
      <c r="S103" s="71"/>
      <c r="T103" s="72"/>
      <c r="U103" s="72"/>
      <c r="V103" s="72"/>
      <c r="W103" s="72"/>
      <c r="X103" s="72"/>
      <c r="Y103" s="73"/>
    </row>
    <row r="104" spans="2:25" x14ac:dyDescent="0.2">
      <c r="B104" s="71"/>
      <c r="C104" s="72"/>
      <c r="D104" s="72"/>
      <c r="E104" s="72"/>
      <c r="F104" s="72"/>
      <c r="G104" s="72"/>
      <c r="H104" s="73"/>
      <c r="J104" s="71"/>
      <c r="K104" s="72"/>
      <c r="L104" s="72"/>
      <c r="M104" s="72"/>
      <c r="N104" s="72"/>
      <c r="O104" s="72"/>
      <c r="P104" s="72"/>
      <c r="Q104" s="73"/>
      <c r="S104" s="71"/>
      <c r="T104" s="72"/>
      <c r="U104" s="72"/>
      <c r="V104" s="72"/>
      <c r="W104" s="72"/>
      <c r="X104" s="72"/>
      <c r="Y104" s="73"/>
    </row>
    <row r="105" spans="2:25" ht="21" customHeight="1" x14ac:dyDescent="0.2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ht="21" customHeight="1" x14ac:dyDescent="0.2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ht="21" customHeight="1" x14ac:dyDescent="0.2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ht="24" customHeight="1" x14ac:dyDescent="0.2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ht="24" customHeight="1" x14ac:dyDescent="0.2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ht="24" customHeight="1" x14ac:dyDescent="0.2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">
      <c r="B111" s="74"/>
      <c r="C111" s="75"/>
      <c r="D111" s="75"/>
      <c r="E111" s="75"/>
      <c r="F111" s="75"/>
      <c r="G111" s="75"/>
      <c r="H111" s="76"/>
      <c r="J111" s="74"/>
      <c r="K111" s="75"/>
      <c r="L111" s="75"/>
      <c r="M111" s="75"/>
      <c r="N111" s="75"/>
      <c r="O111" s="75"/>
      <c r="P111" s="75"/>
      <c r="Q111" s="76"/>
      <c r="S111" s="74"/>
      <c r="T111" s="75"/>
      <c r="U111" s="75"/>
      <c r="V111" s="75"/>
      <c r="W111" s="75"/>
      <c r="X111" s="75"/>
      <c r="Y111" s="76"/>
    </row>
    <row r="112" spans="2:25" ht="48" customHeight="1" x14ac:dyDescent="0.2">
      <c r="B112" s="61"/>
      <c r="C112" s="62"/>
      <c r="D112" s="62"/>
      <c r="E112" s="62"/>
      <c r="F112" s="62"/>
      <c r="G112" s="62"/>
      <c r="H112" s="63"/>
      <c r="J112" s="61"/>
      <c r="K112" s="62"/>
      <c r="L112" s="62"/>
      <c r="M112" s="62"/>
      <c r="N112" s="62"/>
      <c r="O112" s="62"/>
      <c r="P112" s="62"/>
      <c r="Q112" s="63"/>
      <c r="S112" s="61"/>
      <c r="T112" s="62"/>
      <c r="U112" s="62"/>
      <c r="V112" s="62"/>
      <c r="W112" s="62"/>
      <c r="X112" s="62"/>
      <c r="Y112" s="63"/>
    </row>
    <row r="113" spans="2:25" ht="48" customHeight="1" x14ac:dyDescent="0.2">
      <c r="B113" s="64"/>
      <c r="C113" s="65"/>
      <c r="D113" s="65"/>
      <c r="E113" s="65"/>
      <c r="F113" s="65"/>
      <c r="G113" s="65"/>
      <c r="H113" s="66"/>
      <c r="J113" s="64"/>
      <c r="K113" s="65"/>
      <c r="L113" s="65"/>
      <c r="M113" s="65"/>
      <c r="N113" s="65"/>
      <c r="O113" s="65"/>
      <c r="P113" s="65"/>
      <c r="Q113" s="66"/>
      <c r="S113" s="64"/>
      <c r="T113" s="65"/>
      <c r="U113" s="65"/>
      <c r="V113" s="65"/>
      <c r="W113" s="65"/>
      <c r="X113" s="65"/>
      <c r="Y113" s="66"/>
    </row>
    <row r="116" spans="2:25" ht="24" customHeight="1" x14ac:dyDescent="0.2">
      <c r="E116" s="8" t="s">
        <v>27</v>
      </c>
      <c r="F116" s="58"/>
      <c r="G116" s="58"/>
      <c r="H116" s="58"/>
      <c r="I116" s="58"/>
      <c r="J116" s="58"/>
      <c r="Q116" s="8" t="s">
        <v>28</v>
      </c>
      <c r="R116" s="58"/>
      <c r="S116" s="58"/>
      <c r="T116" s="58"/>
      <c r="U116" s="58"/>
      <c r="V116" s="58"/>
      <c r="W116" s="58"/>
    </row>
    <row r="117" spans="2:25" ht="24" customHeight="1" x14ac:dyDescent="0.2">
      <c r="E117" s="8" t="s">
        <v>29</v>
      </c>
      <c r="F117" s="59"/>
      <c r="G117" s="59"/>
      <c r="H117" s="59"/>
      <c r="I117" s="59"/>
      <c r="J117" s="59"/>
      <c r="K117" s="2" t="s">
        <v>30</v>
      </c>
      <c r="Q117" s="8" t="s">
        <v>29</v>
      </c>
      <c r="R117" s="58"/>
      <c r="S117" s="58"/>
      <c r="T117" s="58"/>
      <c r="U117" s="58"/>
      <c r="V117" s="58"/>
      <c r="W117" s="58"/>
      <c r="X117" s="2" t="s">
        <v>30</v>
      </c>
    </row>
    <row r="118" spans="2:25" ht="24" customHeight="1" x14ac:dyDescent="0.2">
      <c r="E118" s="8" t="s">
        <v>31</v>
      </c>
      <c r="F118" s="59"/>
      <c r="G118" s="59"/>
      <c r="H118" s="59"/>
      <c r="I118" s="59"/>
      <c r="J118" s="59"/>
      <c r="Q118" s="60"/>
      <c r="R118" s="60"/>
      <c r="S118" s="60"/>
      <c r="T118" s="60"/>
      <c r="U118" s="60"/>
      <c r="V118" s="60"/>
      <c r="W118" s="60"/>
      <c r="X118" s="60"/>
    </row>
    <row r="119" spans="2:25" ht="24" customHeight="1" x14ac:dyDescent="0.2">
      <c r="E119" s="8" t="s">
        <v>32</v>
      </c>
      <c r="F119" s="55"/>
      <c r="G119" s="55"/>
      <c r="H119" s="55"/>
      <c r="I119" s="55"/>
      <c r="J119" s="55"/>
      <c r="Q119" s="8" t="s">
        <v>32</v>
      </c>
      <c r="R119" s="56"/>
      <c r="S119" s="56"/>
      <c r="T119" s="56"/>
      <c r="U119" s="56"/>
      <c r="V119" s="56"/>
      <c r="W119" s="56"/>
    </row>
    <row r="120" spans="2:25" ht="24" customHeight="1" x14ac:dyDescent="0.2">
      <c r="E120" s="8" t="s">
        <v>33</v>
      </c>
      <c r="F120" s="57"/>
      <c r="G120" s="57"/>
      <c r="H120" s="57"/>
      <c r="I120" s="57"/>
      <c r="J120" s="57"/>
    </row>
    <row r="121" spans="2:25" ht="24" customHeight="1" x14ac:dyDescent="0.2"/>
  </sheetData>
  <sheetProtection algorithmName="SHA-512" hashValue="GCAavBSAMvtTktWc04S+gBaUPHqnFLCHCbvDmjF/FgHin1XMjS4MklBvtC4OwIWDRn8SDjVuQY99ljNcf6RHhA==" saltValue="m7UldyMt+RyT2EArp2ZD6Q==" spinCount="100000" sheet="1" formatCells="0"/>
  <protectedRanges>
    <protectedRange sqref="X11628 X24 K30:S31 K33:S34 K37:S37 B43:Z46 B48:Z51 B53:Z56 B61:Z64 B68 B76 B86 J76 J86 S76 S86 B89 B99 J89 J99 S89 S99 B102 B112 J102 J112 S102 S112 F116:F117" name="ช่วง1"/>
  </protectedRanges>
  <mergeCells count="249"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Q11:R11"/>
    <mergeCell ref="K25:M25"/>
    <mergeCell ref="N25:P25"/>
    <mergeCell ref="Q25:S25"/>
    <mergeCell ref="B32:G32"/>
    <mergeCell ref="K17:M17"/>
    <mergeCell ref="N17:P17"/>
    <mergeCell ref="Q17:R17"/>
    <mergeCell ref="S13:U17"/>
    <mergeCell ref="V13:X17"/>
    <mergeCell ref="B27:G27"/>
    <mergeCell ref="V27:W27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N15:P15"/>
    <mergeCell ref="Q15:R15"/>
    <mergeCell ref="S11:U11"/>
    <mergeCell ref="V11:X11"/>
    <mergeCell ref="B35:G35"/>
    <mergeCell ref="H27:J27"/>
    <mergeCell ref="K27:M27"/>
    <mergeCell ref="N27:P27"/>
    <mergeCell ref="Q27:S27"/>
    <mergeCell ref="T27:U2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0:Z20"/>
    <mergeCell ref="B34:G34"/>
    <mergeCell ref="B33:G33"/>
    <mergeCell ref="B25:G25"/>
    <mergeCell ref="H25:J25"/>
    <mergeCell ref="Q29:S29"/>
    <mergeCell ref="Q28:S28"/>
    <mergeCell ref="N37:P37"/>
    <mergeCell ref="N35:P35"/>
    <mergeCell ref="N34:P34"/>
    <mergeCell ref="N33:P33"/>
    <mergeCell ref="Y11:Z11"/>
    <mergeCell ref="A12:Z12"/>
    <mergeCell ref="B13:J13"/>
    <mergeCell ref="K13:M13"/>
    <mergeCell ref="N13:P13"/>
    <mergeCell ref="Q13:R13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Y13:Z17"/>
    <mergeCell ref="Q14:R14"/>
    <mergeCell ref="B15:J15"/>
    <mergeCell ref="K15:M15"/>
    <mergeCell ref="A38:S38"/>
    <mergeCell ref="Q35:S35"/>
    <mergeCell ref="Q34:S34"/>
    <mergeCell ref="Q33:S33"/>
    <mergeCell ref="Q32:S32"/>
    <mergeCell ref="Q31:S31"/>
    <mergeCell ref="Q30:S30"/>
    <mergeCell ref="N28:P28"/>
    <mergeCell ref="H37:J37"/>
    <mergeCell ref="H35:J35"/>
    <mergeCell ref="H34:J34"/>
    <mergeCell ref="H33:J33"/>
    <mergeCell ref="H32:J32"/>
    <mergeCell ref="H31:J31"/>
    <mergeCell ref="H30:J30"/>
    <mergeCell ref="H29:J29"/>
    <mergeCell ref="H28:J28"/>
    <mergeCell ref="H36:J36"/>
    <mergeCell ref="K37:M37"/>
    <mergeCell ref="K35:M35"/>
    <mergeCell ref="K34:M34"/>
    <mergeCell ref="K33:M33"/>
    <mergeCell ref="K32:M32"/>
    <mergeCell ref="K31:M31"/>
    <mergeCell ref="Q36:S36"/>
    <mergeCell ref="B31:G31"/>
    <mergeCell ref="B30:G30"/>
    <mergeCell ref="B29:G29"/>
    <mergeCell ref="B28:G28"/>
    <mergeCell ref="N30:P30"/>
    <mergeCell ref="N29:P29"/>
    <mergeCell ref="N32:P32"/>
    <mergeCell ref="N31:P31"/>
    <mergeCell ref="K30:M30"/>
    <mergeCell ref="K29:M29"/>
    <mergeCell ref="K28:M28"/>
    <mergeCell ref="T38:U38"/>
    <mergeCell ref="V38:W38"/>
    <mergeCell ref="B36:G36"/>
    <mergeCell ref="B46:L46"/>
    <mergeCell ref="M46:X46"/>
    <mergeCell ref="Y46:Z46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Q37:S37"/>
    <mergeCell ref="K36:M36"/>
    <mergeCell ref="N36:P36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5:L55"/>
    <mergeCell ref="M55:X55"/>
    <mergeCell ref="Y55:Z55"/>
    <mergeCell ref="A52:Z52"/>
    <mergeCell ref="B53:L53"/>
    <mergeCell ref="M53:X53"/>
    <mergeCell ref="Y53:Z53"/>
    <mergeCell ref="B60:G60"/>
    <mergeCell ref="H60:P60"/>
    <mergeCell ref="Q60:X60"/>
    <mergeCell ref="Y60:Z60"/>
    <mergeCell ref="B61:G61"/>
    <mergeCell ref="H61:P61"/>
    <mergeCell ref="Q61:X61"/>
    <mergeCell ref="Y61:Z61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6:H85"/>
    <mergeCell ref="J76:Q85"/>
    <mergeCell ref="S76:Y85"/>
    <mergeCell ref="B86:H87"/>
    <mergeCell ref="J86:Q87"/>
    <mergeCell ref="S86:Y87"/>
    <mergeCell ref="B68:Y72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T36:U36"/>
    <mergeCell ref="V36:W36"/>
    <mergeCell ref="X24:Z37"/>
    <mergeCell ref="V37:W37"/>
    <mergeCell ref="V35:W35"/>
    <mergeCell ref="V34:W34"/>
    <mergeCell ref="V33:W33"/>
    <mergeCell ref="V32:W32"/>
    <mergeCell ref="V31:W31"/>
    <mergeCell ref="V30:W30"/>
    <mergeCell ref="V29:W29"/>
    <mergeCell ref="V28:W28"/>
    <mergeCell ref="T37:U37"/>
    <mergeCell ref="T35:U35"/>
    <mergeCell ref="T34:U34"/>
    <mergeCell ref="T33:U33"/>
    <mergeCell ref="T32:U32"/>
    <mergeCell ref="T31:U31"/>
    <mergeCell ref="T30:U30"/>
    <mergeCell ref="T29:U29"/>
    <mergeCell ref="T28:U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7CF6EEB9-9AC3-446D-A001-7C66F14F673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DB8F81-4E5A-4A49-80AF-C2945519FEB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7FE13AC4-0D49-42AE-9D68-F92520CF35F2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18E92A2-C53A-4F8A-A6B7-40A6BA16717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4" manualBreakCount="4">
    <brk id="39" max="16383" man="1"/>
    <brk id="57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D38D643-5CD8-48DD-A743-C701D3FE5F2B}">
          <x14:formula1>
            <xm:f>LIST!$G$2:$G$10</xm:f>
          </x14:formula1>
          <xm:sqref>B61:G64</xm:sqref>
        </x14:dataValidation>
        <x14:dataValidation type="list" allowBlank="1" showInputMessage="1" showErrorMessage="1" error="กรุณาเลือกข้อมูลตามที่กำหนดให้" xr:uid="{0161B997-5BE0-42F5-8A8E-BCFCCD44CF5D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7E02BA7F-B2C2-4E72-99C2-2AA761286F10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EEC363D7-0FCB-4307-9654-FFA45BE95A52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4 สข.นว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2024-12-09T08:01:23Z</cp:lastPrinted>
  <dcterms:created xsi:type="dcterms:W3CDTF">2021-11-29T04:23:48Z</dcterms:created>
  <dcterms:modified xsi:type="dcterms:W3CDTF">2025-01-08T03:13:20Z</dcterms:modified>
</cp:coreProperties>
</file>