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3 สข.พร\"/>
    </mc:Choice>
  </mc:AlternateContent>
  <xr:revisionPtr revIDLastSave="0" documentId="13_ncr:1_{7ECC5F13-54B1-4FA4-A530-BB93A6E361B8}" xr6:coauthVersionLast="47" xr6:coauthVersionMax="47" xr10:uidLastSave="{00000000-0000-0000-0000-000000000000}"/>
  <workbookProtection workbookAlgorithmName="SHA-512" workbookHashValue="GgEz5RUMCyXZ504ADCkxaM+H19koPdxXd8gYgsOxG45hEMDoxcZVUDdutgKX5VpE/QXCtWTwqtnsU8n5oGYg0Q==" workbookSaltValue="ZqzBiWTjPmKCLwxQ/ivM1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3 สข.พร" sheetId="5" r:id="rId2"/>
  </sheets>
  <externalReferences>
    <externalReference r:id="rId3"/>
  </externalReferences>
  <definedNames>
    <definedName name="_xlnm.Print_Area" localSheetId="1">'สจป.ที่ 3 สข.พร'!$A$1:$Z$129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6" i="5" l="1"/>
  <c r="V45" i="5"/>
  <c r="V44" i="5" s="1"/>
  <c r="Q19" i="5" s="1"/>
  <c r="V43" i="5"/>
  <c r="Q18" i="5" s="1"/>
  <c r="V42" i="5"/>
  <c r="V41" i="5"/>
  <c r="V40" i="5" s="1"/>
  <c r="Q17" i="5" s="1"/>
  <c r="V39" i="5"/>
  <c r="V38" i="5"/>
  <c r="V37" i="5"/>
  <c r="V36" i="5"/>
  <c r="V35" i="5"/>
  <c r="V34" i="5"/>
  <c r="V33" i="5"/>
  <c r="V32" i="5"/>
  <c r="V30" i="5"/>
  <c r="V29" i="5"/>
  <c r="V28" i="5"/>
  <c r="V27" i="5"/>
  <c r="Y13" i="5"/>
  <c r="Q16" i="5"/>
  <c r="Q15" i="5"/>
  <c r="N19" i="5"/>
  <c r="N18" i="5"/>
  <c r="N17" i="5"/>
  <c r="N16" i="5"/>
  <c r="N15" i="5"/>
  <c r="V20" i="5"/>
  <c r="Y20" i="5" s="1"/>
  <c r="S20" i="5"/>
  <c r="H43" i="5"/>
  <c r="T47" i="5"/>
  <c r="N44" i="5"/>
  <c r="Q44" i="5"/>
  <c r="K44" i="5"/>
  <c r="N40" i="5"/>
  <c r="Q40" i="5"/>
  <c r="K40" i="5"/>
  <c r="N37" i="5"/>
  <c r="Q37" i="5"/>
  <c r="K37" i="5"/>
  <c r="N34" i="5"/>
  <c r="Q34" i="5"/>
  <c r="K34" i="5"/>
  <c r="N31" i="5"/>
  <c r="Q31" i="5"/>
  <c r="N14" i="5" s="1"/>
  <c r="K31" i="5"/>
  <c r="N26" i="5"/>
  <c r="Q26" i="5"/>
  <c r="N13" i="5" s="1"/>
  <c r="K26" i="5"/>
  <c r="H46" i="5"/>
  <c r="H45" i="5"/>
  <c r="H44" i="5"/>
  <c r="H42" i="5"/>
  <c r="H41" i="5"/>
  <c r="H40" i="5"/>
  <c r="H39" i="5"/>
  <c r="H38" i="5"/>
  <c r="H37" i="5"/>
  <c r="H36" i="5"/>
  <c r="H35" i="5"/>
  <c r="H34" i="5"/>
  <c r="H33" i="5"/>
  <c r="H32" i="5"/>
  <c r="H31" i="5"/>
  <c r="H28" i="5"/>
  <c r="H29" i="5"/>
  <c r="H30" i="5"/>
  <c r="H27" i="5"/>
  <c r="H26" i="5"/>
  <c r="V31" i="5" l="1"/>
  <c r="V26" i="5"/>
  <c r="Q13" i="5" s="1"/>
  <c r="Q14" i="5"/>
  <c r="V47" i="5" l="1"/>
  <c r="A73" i="5"/>
  <c r="A72" i="5"/>
  <c r="A71" i="5"/>
  <c r="A70" i="5"/>
  <c r="A65" i="5"/>
  <c r="A64" i="5"/>
  <c r="A63" i="5"/>
  <c r="A62" i="5"/>
  <c r="A60" i="5"/>
  <c r="A59" i="5"/>
  <c r="A58" i="5"/>
  <c r="A57" i="5"/>
  <c r="A55" i="5"/>
  <c r="A54" i="5"/>
  <c r="A53" i="5"/>
  <c r="A52" i="5"/>
  <c r="Q20" i="5" l="1"/>
</calcChain>
</file>

<file path=xl/sharedStrings.xml><?xml version="1.0" encoding="utf-8"?>
<sst xmlns="http://schemas.openxmlformats.org/spreadsheetml/2006/main" count="118" uniqueCount="92">
  <si>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</si>
  <si>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</si>
  <si>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</si>
  <si>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</si>
  <si>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</si>
  <si>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</si>
  <si>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</si>
  <si>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</si>
  <si>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</si>
  <si>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</si>
  <si>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</si>
  <si>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</si>
  <si>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</si>
  <si>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</si>
  <si>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</si>
  <si>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</si>
  <si>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</si>
  <si>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</si>
  <si>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</si>
  <si>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</si>
  <si>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</si>
  <si>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</si>
  <si>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</si>
  <si>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</si>
  <si>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</si>
  <si>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</si>
  <si>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</si>
  <si>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</si>
  <si>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</si>
  <si>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</si>
  <si>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</si>
  <si>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</si>
  <si>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</si>
  <si>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</si>
  <si>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</si>
  <si>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</si>
  <si>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</si>
  <si>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</si>
  <si>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</si>
  <si>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</si>
  <si>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</si>
  <si>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</si>
  <si>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</si>
  <si>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</si>
  <si>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</si>
  <si>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</si>
  <si>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</si>
  <si>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</si>
  <si>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</si>
  <si>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</si>
  <si>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</si>
  <si>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</si>
  <si>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</si>
  <si>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</si>
  <si>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</si>
  <si>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</si>
  <si>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</si>
  <si>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</si>
  <si>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</si>
  <si>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ประชาสัมพันธ์และรับเกษตรกรเข้าร่วมโครงการ (ไร่)</t>
  </si>
  <si>
    <t>กิจกรรมโครงการส่งเสริมการปลูกไม้โตเร็วเพื่ออุตสาหกรรม</t>
  </si>
  <si>
    <t>สำนักจัดการทรัพยากรป่าไม้ที่ 3 สาขาแพร่</t>
  </si>
  <si>
    <t>1.3 ขั้นตอนการดำเนินงานโดยละเอียด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</si>
  <si>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</si>
  <si>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</si>
  <si>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</si>
  <si>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</si>
  <si>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</si>
  <si>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</si>
  <si>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</si>
  <si>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</si>
  <si>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</si>
  <si>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งานสนับสนุนการปลูกไม้โตเร็วเพื่ออุตสาหกรรม</t>
  </si>
  <si>
    <t>ให้คำแนะนำทางวิชาการด้านการปลูกและบำรุงรักษาต้นไม้ (ครั้ง)</t>
  </si>
  <si>
    <t>สนับสนุนการปลูกไม้โตเร็วแก่ผู้เข้าร่วมโครงการ ปีที่ 1 (ไร่)</t>
  </si>
  <si>
    <t>สนับสนุนการปลูกไม้โตเร็วแก่ผู้เข้าร่วมโครงการ ปีที่ 2 (ไร่)</t>
  </si>
  <si>
    <t>สนับสนุนการปลูกไม้โตเร็วแก่ผู้เข้าร่วมโครงการ ปีที่ 3 (ไร่)</t>
  </si>
  <si>
    <t>สำรวจความพึงพอใจของผู้เข้าร่วมโครงการ ไม่น้อยกว่า (ร้อยละ)</t>
  </si>
  <si>
    <t>ติดตามผลการดำเนินโครงการ (ครั้ง)</t>
  </si>
  <si>
    <t>ประชาสัมพันธ์โครงการ (ไร่)</t>
  </si>
  <si>
    <t>รับสมัครเกษตรกรเข้าร่วมโครงการ (ไร่)</t>
  </si>
  <si>
    <t>สำรวจ/ตรวจสอบพื้นที่เหมาะสมและมีกรรมสิทธิ์หรือสิทธิครอบครองตามกฏหมาย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</si>
  <si>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จัดทำทะเบียนเกษตรกรที่เข้าร่วมโครงการ (ไร่)</t>
  </si>
  <si>
    <t>ติดตามความก้าวหน้าแปลงปลูกปีที่ 1-3 (ไร่)</t>
  </si>
  <si>
    <t>ตรวจรับรองผลการปลูก บำรุงรักษาต้นไม้ (ไร่)</t>
  </si>
  <si>
    <t>เบิกจ่ายเงินสนับสนุนแก่ผู้เข้าร่วมโครงการ ปีที่ 1 (ไร่)</t>
  </si>
  <si>
    <t>เบิกจ่ายเงินสนับสนุนแก่ผู้เข้าร่วมโครงการ ปีที่ 2 (ไร่)</t>
  </si>
  <si>
    <t>เบิกจ่ายเงินสนับสนุนแก่ผู้เข้าร่วมโครงการ ปีที่ 3 (ไร่)</t>
  </si>
  <si>
    <t>ติดตาม และรายงานผลการดำเนินงานโครงการ (ครั้ง)</t>
  </si>
  <si>
    <t>ติดตาม และรายงานผลแปลงปลูกปีที่ 1-3 (ไร่)</t>
  </si>
  <si>
    <t>แผนการปฏิบัติงาน/ขั้นตอนการดำเนินงาน (หน่วยนับ)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</si>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</sst>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</numFmts>
  <fonts count="1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/>
      <right/>
      <top/>
      <bottom style="thin">
        <color theme="4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84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3" fillId="4" borderId="0" xfId="0" applyFont="1" applyFill="1" applyAlignment="1">
      <alignment horizontal="left" vertical="center"/>
    </xf>
    <xf numFmtId="0" fontId="9" fillId="4" borderId="8" xfId="0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Alignment="1">
      <alignment vertical="center"/>
    </xf>
    <xf numFmtId="0" fontId="10" fillId="3" borderId="11" xfId="0" applyFont="1" applyFill="1" applyBorder="1" applyAlignment="1">
      <alignment vertical="center"/>
    </xf>
    <xf numFmtId="0" fontId="7" fillId="0" borderId="19" xfId="0" applyFont="1" applyBorder="1" applyAlignment="1" applyProtection="1">
      <alignment horizontal="center" vertical="center"/>
      <protection hidden="1"/>
    </xf>
    <xf numFmtId="2" fontId="2" fillId="4" borderId="19" xfId="1" applyNumberFormat="1" applyFont="1" applyFill="1" applyBorder="1" applyAlignment="1" applyProtection="1">
      <alignment horizontal="center" vertical="center"/>
      <protection hidden="1"/>
    </xf>
    <xf numFmtId="3" fontId="2" fillId="4" borderId="29" xfId="1" applyNumberFormat="1" applyFont="1" applyFill="1" applyBorder="1" applyAlignment="1" applyProtection="1">
      <alignment horizontal="center" vertical="center"/>
      <protection hidden="1"/>
    </xf>
    <xf numFmtId="3" fontId="2" fillId="4" borderId="19" xfId="1" applyNumberFormat="1" applyFont="1" applyFill="1" applyBorder="1" applyAlignment="1" applyProtection="1">
      <alignment horizontal="center" vertical="center"/>
      <protection hidden="1"/>
    </xf>
    <xf numFmtId="3" fontId="2" fillId="4" borderId="28" xfId="0" applyNumberFormat="1" applyFont="1" applyFill="1" applyBorder="1" applyAlignment="1">
      <alignment horizontal="center" vertical="center"/>
    </xf>
    <xf numFmtId="3" fontId="2" fillId="4" borderId="32" xfId="0" applyNumberFormat="1" applyFont="1" applyFill="1" applyBorder="1" applyAlignment="1">
      <alignment horizontal="center" vertical="center"/>
    </xf>
    <xf numFmtId="3" fontId="2" fillId="4" borderId="29" xfId="0" applyNumberFormat="1" applyFont="1" applyFill="1" applyBorder="1" applyAlignment="1">
      <alignment horizontal="center" vertical="center"/>
    </xf>
    <xf numFmtId="0" fontId="2" fillId="0" borderId="19" xfId="0" applyFont="1" applyBorder="1" applyAlignment="1" applyProtection="1">
      <alignment vertical="center"/>
      <protection hidden="1"/>
    </xf>
    <xf numFmtId="0" fontId="2" fillId="0" borderId="28" xfId="0" applyFont="1" applyBorder="1" applyAlignment="1" applyProtection="1">
      <alignment vertical="center"/>
      <protection hidden="1"/>
    </xf>
    <xf numFmtId="0" fontId="6" fillId="5" borderId="19" xfId="0" applyFont="1" applyFill="1" applyBorder="1" applyAlignment="1" applyProtection="1">
      <alignment vertical="center"/>
      <protection hidden="1"/>
    </xf>
    <xf numFmtId="0" fontId="6" fillId="5" borderId="30" xfId="0" applyFont="1" applyFill="1" applyBorder="1" applyAlignment="1" applyProtection="1">
      <alignment vertical="center"/>
      <protection hidden="1"/>
    </xf>
    <xf numFmtId="0" fontId="3" fillId="5" borderId="8" xfId="0" applyFont="1" applyFill="1" applyBorder="1" applyAlignment="1" applyProtection="1">
      <alignment vertical="top"/>
      <protection hidden="1"/>
    </xf>
    <xf numFmtId="0" fontId="3" fillId="5" borderId="0" xfId="0" applyFont="1" applyFill="1" applyAlignment="1" applyProtection="1">
      <alignment vertical="top"/>
      <protection hidden="1"/>
    </xf>
    <xf numFmtId="0" fontId="3" fillId="5" borderId="9" xfId="0" applyFont="1" applyFill="1" applyBorder="1" applyAlignment="1" applyProtection="1">
      <alignment vertical="top"/>
      <protection hidden="1"/>
    </xf>
    <xf numFmtId="4" fontId="2" fillId="4" borderId="20" xfId="1" applyNumberFormat="1" applyFont="1" applyFill="1" applyBorder="1" applyAlignment="1" applyProtection="1">
      <alignment horizontal="right" vertical="center"/>
      <protection hidden="1"/>
    </xf>
    <xf numFmtId="4" fontId="2" fillId="4" borderId="21" xfId="1" applyNumberFormat="1" applyFont="1" applyFill="1" applyBorder="1" applyAlignment="1" applyProtection="1">
      <alignment horizontal="right" vertical="center"/>
      <protection hidden="1"/>
    </xf>
    <xf numFmtId="4" fontId="2" fillId="4" borderId="22" xfId="1" applyNumberFormat="1" applyFont="1" applyFill="1" applyBorder="1" applyAlignment="1" applyProtection="1">
      <alignment horizontal="right" vertical="center"/>
      <protection hidden="1"/>
    </xf>
    <xf numFmtId="4" fontId="2" fillId="4" borderId="23" xfId="1" applyNumberFormat="1" applyFont="1" applyFill="1" applyBorder="1" applyAlignment="1" applyProtection="1">
      <alignment horizontal="right" vertical="center"/>
      <protection hidden="1"/>
    </xf>
    <xf numFmtId="4" fontId="2" fillId="4" borderId="0" xfId="1" applyNumberFormat="1" applyFont="1" applyFill="1" applyBorder="1" applyAlignment="1" applyProtection="1">
      <alignment horizontal="right" vertical="center"/>
      <protection hidden="1"/>
    </xf>
    <xf numFmtId="4" fontId="2" fillId="4" borderId="24" xfId="1" applyNumberFormat="1" applyFont="1" applyFill="1" applyBorder="1" applyAlignment="1" applyProtection="1">
      <alignment horizontal="right" vertical="center"/>
      <protection hidden="1"/>
    </xf>
    <xf numFmtId="4" fontId="2" fillId="4" borderId="25" xfId="1" applyNumberFormat="1" applyFont="1" applyFill="1" applyBorder="1" applyAlignment="1" applyProtection="1">
      <alignment horizontal="right" vertical="center"/>
      <protection hidden="1"/>
    </xf>
    <xf numFmtId="4" fontId="2" fillId="4" borderId="26" xfId="1" applyNumberFormat="1" applyFont="1" applyFill="1" applyBorder="1" applyAlignment="1" applyProtection="1">
      <alignment horizontal="right" vertical="center"/>
      <protection hidden="1"/>
    </xf>
    <xf numFmtId="4" fontId="2" fillId="4" borderId="27" xfId="1" applyNumberFormat="1" applyFont="1" applyFill="1" applyBorder="1" applyAlignment="1" applyProtection="1">
      <alignment horizontal="right" vertical="center"/>
      <protection hidden="1"/>
    </xf>
    <xf numFmtId="4" fontId="2" fillId="0" borderId="20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1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2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3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4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5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6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7" xfId="1" applyNumberFormat="1" applyFont="1" applyFill="1" applyBorder="1" applyAlignment="1" applyProtection="1">
      <alignment horizontal="right" vertical="center" wrapText="1"/>
      <protection hidden="1"/>
    </xf>
    <xf numFmtId="4" fontId="2" fillId="4" borderId="20" xfId="1" applyNumberFormat="1" applyFont="1" applyFill="1" applyBorder="1" applyAlignment="1" applyProtection="1">
      <alignment horizontal="center" vertical="center"/>
      <protection hidden="1"/>
    </xf>
    <xf numFmtId="4" fontId="2" fillId="4" borderId="22" xfId="1" applyNumberFormat="1" applyFont="1" applyFill="1" applyBorder="1" applyAlignment="1" applyProtection="1">
      <alignment horizontal="center" vertical="center"/>
      <protection hidden="1"/>
    </xf>
    <xf numFmtId="4" fontId="2" fillId="4" borderId="23" xfId="1" applyNumberFormat="1" applyFont="1" applyFill="1" applyBorder="1" applyAlignment="1" applyProtection="1">
      <alignment horizontal="center" vertical="center"/>
      <protection hidden="1"/>
    </xf>
    <xf numFmtId="4" fontId="2" fillId="4" borderId="24" xfId="1" applyNumberFormat="1" applyFont="1" applyFill="1" applyBorder="1" applyAlignment="1" applyProtection="1">
      <alignment horizontal="center" vertical="center"/>
      <protection hidden="1"/>
    </xf>
    <xf numFmtId="4" fontId="2" fillId="4" borderId="25" xfId="1" applyNumberFormat="1" applyFont="1" applyFill="1" applyBorder="1" applyAlignment="1" applyProtection="1">
      <alignment horizontal="center" vertical="center"/>
      <protection hidden="1"/>
    </xf>
    <xf numFmtId="4" fontId="2" fillId="4" borderId="27" xfId="1" applyNumberFormat="1" applyFont="1" applyFill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0" borderId="28" xfId="0" applyFont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/>
      <protection hidden="1"/>
    </xf>
    <xf numFmtId="0" fontId="2" fillId="0" borderId="28" xfId="0" applyFont="1" applyBorder="1" applyAlignment="1" applyProtection="1">
      <alignment horizontal="left" vertical="center"/>
      <protection hidden="1"/>
    </xf>
    <xf numFmtId="0" fontId="3" fillId="6" borderId="4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189" fontId="2" fillId="0" borderId="2" xfId="0" applyNumberFormat="1" applyFont="1" applyBorder="1" applyAlignment="1" applyProtection="1">
      <alignment horizontal="center" vertical="center"/>
      <protection hidden="1"/>
    </xf>
    <xf numFmtId="189" fontId="2" fillId="0" borderId="3" xfId="0" applyNumberFormat="1" applyFont="1" applyBorder="1" applyAlignment="1" applyProtection="1">
      <alignment horizontal="center" vertical="center"/>
      <protection hidden="1"/>
    </xf>
    <xf numFmtId="3" fontId="2" fillId="0" borderId="1" xfId="1" applyNumberFormat="1" applyFont="1" applyFill="1" applyBorder="1" applyAlignment="1" applyProtection="1">
      <alignment horizontal="center" vertical="center"/>
      <protection hidden="1"/>
    </xf>
    <xf numFmtId="3" fontId="2" fillId="0" borderId="2" xfId="1" applyNumberFormat="1" applyFont="1" applyFill="1" applyBorder="1" applyAlignment="1" applyProtection="1">
      <alignment horizontal="center" vertical="center"/>
      <protection hidden="1"/>
    </xf>
    <xf numFmtId="3" fontId="2" fillId="0" borderId="3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19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189" fontId="6" fillId="4" borderId="2" xfId="0" applyNumberFormat="1" applyFont="1" applyFill="1" applyBorder="1" applyAlignment="1" applyProtection="1">
      <alignment horizontal="center" vertical="center"/>
      <protection hidden="1"/>
    </xf>
    <xf numFmtId="189" fontId="6" fillId="4" borderId="3" xfId="0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</xf>
    <xf numFmtId="3" fontId="3" fillId="4" borderId="2" xfId="1" applyNumberFormat="1" applyFont="1" applyFill="1" applyBorder="1" applyAlignment="1" applyProtection="1">
      <alignment horizontal="center" vertical="center"/>
    </xf>
    <xf numFmtId="3" fontId="3" fillId="4" borderId="3" xfId="1" applyNumberFormat="1" applyFont="1" applyFill="1" applyBorder="1" applyAlignment="1" applyProtection="1">
      <alignment horizontal="center" vertical="center"/>
    </xf>
    <xf numFmtId="0" fontId="7" fillId="0" borderId="19" xfId="0" applyFont="1" applyBorder="1" applyAlignment="1">
      <alignment horizontal="left" vertical="center"/>
    </xf>
    <xf numFmtId="189" fontId="3" fillId="4" borderId="2" xfId="0" applyNumberFormat="1" applyFont="1" applyFill="1" applyBorder="1" applyAlignment="1" applyProtection="1">
      <alignment horizontal="center" vertical="center"/>
      <protection hidden="1"/>
    </xf>
    <xf numFmtId="189" fontId="3" fillId="4" borderId="3" xfId="0" applyNumberFormat="1" applyFont="1" applyFill="1" applyBorder="1" applyAlignment="1" applyProtection="1">
      <alignment horizontal="center" vertical="center"/>
      <protection hidden="1"/>
    </xf>
    <xf numFmtId="0" fontId="6" fillId="4" borderId="19" xfId="0" applyFont="1" applyFill="1" applyBorder="1" applyAlignment="1">
      <alignment horizontal="left" vertical="center"/>
    </xf>
    <xf numFmtId="189" fontId="6" fillId="4" borderId="19" xfId="0" applyNumberFormat="1" applyFont="1" applyFill="1" applyBorder="1" applyAlignment="1">
      <alignment horizontal="center" vertical="center" wrapText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189" fontId="7" fillId="0" borderId="19" xfId="0" applyNumberFormat="1" applyFont="1" applyBorder="1" applyAlignment="1">
      <alignment horizontal="center" vertical="center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2" fontId="3" fillId="5" borderId="10" xfId="1" applyNumberFormat="1" applyFont="1" applyFill="1" applyBorder="1" applyAlignment="1" applyProtection="1">
      <alignment horizontal="center" vertical="center"/>
      <protection hidden="1"/>
    </xf>
    <xf numFmtId="2" fontId="3" fillId="5" borderId="12" xfId="1" applyNumberFormat="1" applyFont="1" applyFill="1" applyBorder="1" applyAlignment="1" applyProtection="1">
      <alignment horizontal="center" vertical="center"/>
      <protection hidden="1"/>
    </xf>
    <xf numFmtId="187" fontId="3" fillId="5" borderId="1" xfId="1" applyFont="1" applyFill="1" applyBorder="1" applyAlignment="1">
      <alignment horizontal="center" vertical="top"/>
    </xf>
    <xf numFmtId="187" fontId="3" fillId="5" borderId="2" xfId="1" applyFont="1" applyFill="1" applyBorder="1" applyAlignment="1">
      <alignment horizontal="center" vertical="top"/>
    </xf>
    <xf numFmtId="187" fontId="3" fillId="5" borderId="3" xfId="1" applyFont="1" applyFill="1" applyBorder="1" applyAlignment="1">
      <alignment horizontal="center" vertical="top"/>
    </xf>
    <xf numFmtId="0" fontId="3" fillId="6" borderId="15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189" fontId="6" fillId="4" borderId="19" xfId="0" applyNumberFormat="1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189" fontId="6" fillId="0" borderId="19" xfId="0" applyNumberFormat="1" applyFont="1" applyBorder="1" applyAlignment="1">
      <alignment horizontal="center" vertical="center"/>
    </xf>
    <xf numFmtId="2" fontId="9" fillId="0" borderId="3" xfId="1" applyNumberFormat="1" applyFont="1" applyFill="1" applyBorder="1" applyAlignment="1" applyProtection="1">
      <alignment horizontal="center" vertical="center"/>
      <protection hidden="1"/>
    </xf>
    <xf numFmtId="2" fontId="9" fillId="0" borderId="4" xfId="1" applyNumberFormat="1" applyFont="1" applyFill="1" applyBorder="1" applyAlignment="1" applyProtection="1">
      <alignment horizontal="center" vertical="center"/>
      <protection hidden="1"/>
    </xf>
    <xf numFmtId="3" fontId="3" fillId="0" borderId="1" xfId="1" applyNumberFormat="1" applyFont="1" applyFill="1" applyBorder="1" applyAlignment="1" applyProtection="1">
      <alignment horizontal="center" vertical="center"/>
      <protection hidden="1"/>
    </xf>
    <xf numFmtId="3" fontId="3" fillId="0" borderId="2" xfId="1" applyNumberFormat="1" applyFont="1" applyFill="1" applyBorder="1" applyAlignment="1" applyProtection="1">
      <alignment horizontal="center" vertical="center"/>
      <protection hidden="1"/>
    </xf>
    <xf numFmtId="3" fontId="3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19" xfId="0" applyFont="1" applyBorder="1" applyAlignment="1">
      <alignment horizontal="left" vertical="center"/>
    </xf>
    <xf numFmtId="189" fontId="3" fillId="0" borderId="2" xfId="0" applyNumberFormat="1" applyFont="1" applyBorder="1" applyAlignment="1" applyProtection="1">
      <alignment horizontal="center" vertical="center"/>
      <protection hidden="1"/>
    </xf>
    <xf numFmtId="189" fontId="3" fillId="0" borderId="3" xfId="0" applyNumberFormat="1" applyFont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1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3" fillId="5" borderId="19" xfId="0" applyFont="1" applyFill="1" applyBorder="1" applyAlignment="1" applyProtection="1">
      <alignment horizontal="right" vertical="top"/>
      <protection hidden="1"/>
    </xf>
    <xf numFmtId="0" fontId="3" fillId="5" borderId="31" xfId="0" applyFont="1" applyFill="1" applyBorder="1" applyAlignment="1" applyProtection="1">
      <alignment horizontal="right" vertical="top"/>
      <protection hidden="1"/>
    </xf>
    <xf numFmtId="2" fontId="3" fillId="5" borderId="19" xfId="1" applyNumberFormat="1" applyFont="1" applyFill="1" applyBorder="1" applyAlignment="1" applyProtection="1">
      <alignment horizontal="center" vertical="center"/>
      <protection hidden="1"/>
    </xf>
    <xf numFmtId="4" fontId="3" fillId="5" borderId="19" xfId="1" applyNumberFormat="1" applyFont="1" applyFill="1" applyBorder="1" applyAlignment="1" applyProtection="1">
      <alignment horizontal="right" vertical="top"/>
      <protection hidden="1"/>
    </xf>
    <xf numFmtId="4" fontId="3" fillId="5" borderId="19" xfId="1" applyNumberFormat="1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 wrapText="1"/>
      <protection locked="0"/>
    </xf>
    <xf numFmtId="190" fontId="2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188" fontId="2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D3E4FD"/>
      <color rgb="FFB6D2FC"/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D1" sqref="A1:XFD1048576"/>
    </sheetView>
  </sheetViews>
  <sheetFormatPr defaultColWidth="8.875" defaultRowHeight="20.25" x14ac:dyDescent="0.2"/>
  <cols>
    <col min="1" max="1" width="33.25" style="18" customWidth="1"/>
    <col min="2" max="2" width="3.375" style="17" customWidth="1"/>
    <col min="3" max="3" width="76.25" style="18" customWidth="1"/>
    <col min="4" max="4" width="4.25" style="17" customWidth="1"/>
    <col min="5" max="5" width="65" style="18" customWidth="1"/>
    <col min="6" max="6" width="3.375" style="17" customWidth="1"/>
    <col min="7" max="7" width="89.125" style="18" customWidth="1"/>
    <col min="8" max="16384" width="8.875" style="18"/>
  </cols>
  <sheetData>
    <row r="1" spans="1:7" x14ac:dyDescent="0.2">
      <c r="A1" s="16" t="s">
        <v>33</v>
      </c>
      <c r="C1" s="16" t="s">
        <v>34</v>
      </c>
      <c r="E1" s="16" t="s">
        <v>35</v>
      </c>
      <c r="G1" s="16" t="s">
        <v>24</v>
      </c>
    </row>
    <row r="2" spans="1:7" x14ac:dyDescent="0.2">
      <c r="A2" s="19" t="s">
        <v>36</v>
      </c>
      <c r="C2" s="19" t="s">
        <v>37</v>
      </c>
      <c r="E2" s="19" t="s">
        <v>38</v>
      </c>
      <c r="G2" s="19" t="s">
        <v>63</v>
      </c>
    </row>
    <row r="3" spans="1:7" x14ac:dyDescent="0.2">
      <c r="A3" s="19" t="s">
        <v>42</v>
      </c>
      <c r="C3" s="19" t="s">
        <v>39</v>
      </c>
      <c r="E3" s="19" t="s">
        <v>40</v>
      </c>
      <c r="G3" s="19" t="s">
        <v>41</v>
      </c>
    </row>
    <row r="4" spans="1:7" ht="40.5" x14ac:dyDescent="0.2">
      <c r="A4" s="19" t="s">
        <v>45</v>
      </c>
      <c r="C4" s="19" t="s">
        <v>64</v>
      </c>
      <c r="E4" s="19" t="s">
        <v>43</v>
      </c>
      <c r="G4" s="19" t="s">
        <v>44</v>
      </c>
    </row>
    <row r="5" spans="1:7" x14ac:dyDescent="0.2">
      <c r="A5" s="19" t="s">
        <v>49</v>
      </c>
      <c r="C5" s="19" t="s">
        <v>46</v>
      </c>
      <c r="E5" s="19" t="s">
        <v>47</v>
      </c>
      <c r="G5" s="19" t="s">
        <v>48</v>
      </c>
    </row>
    <row r="6" spans="1:7" ht="40.5" x14ac:dyDescent="0.2">
      <c r="C6" s="19" t="s">
        <v>65</v>
      </c>
      <c r="E6" s="19" t="s">
        <v>50</v>
      </c>
      <c r="G6" s="19" t="s">
        <v>66</v>
      </c>
    </row>
    <row r="7" spans="1:7" ht="40.5" x14ac:dyDescent="0.2">
      <c r="C7" s="19" t="s">
        <v>67</v>
      </c>
      <c r="E7" s="19" t="s">
        <v>51</v>
      </c>
      <c r="G7" s="19" t="s">
        <v>52</v>
      </c>
    </row>
    <row r="8" spans="1:7" ht="40.5" x14ac:dyDescent="0.2">
      <c r="C8" s="19" t="s">
        <v>68</v>
      </c>
      <c r="E8" s="19" t="s">
        <v>53</v>
      </c>
      <c r="G8" s="19" t="s">
        <v>54</v>
      </c>
    </row>
    <row r="9" spans="1:7" x14ac:dyDescent="0.2">
      <c r="C9" s="19" t="s">
        <v>49</v>
      </c>
      <c r="E9" s="19" t="s">
        <v>49</v>
      </c>
      <c r="G9" s="19" t="s">
        <v>55</v>
      </c>
    </row>
    <row r="10" spans="1:7" x14ac:dyDescent="0.2">
      <c r="G10" s="19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  <pageSetUpPr fitToPage="1"/>
  </sheetPr>
  <dimension ref="A1:Z129"/>
  <sheetViews>
    <sheetView tabSelected="1" view="pageBreakPreview" topLeftCell="A110" zoomScale="80" zoomScaleNormal="85" zoomScaleSheetLayoutView="80" workbookViewId="0">
      <selection activeCell="L131" sqref="L131"/>
    </sheetView>
  </sheetViews>
  <sheetFormatPr defaultColWidth="8.75" defaultRowHeight="21" x14ac:dyDescent="0.2"/>
  <cols>
    <col min="1" max="1" width="8.75" style="4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80" t="s">
        <v>70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6" ht="21" customHeight="1" x14ac:dyDescent="0.2">
      <c r="A2" s="3"/>
      <c r="B2" s="3"/>
      <c r="C2" s="3"/>
      <c r="D2" s="3"/>
      <c r="E2" s="3"/>
      <c r="F2" s="3"/>
      <c r="G2" s="3"/>
      <c r="H2" s="3"/>
      <c r="I2" s="3"/>
      <c r="J2" s="81" t="s">
        <v>91</v>
      </c>
      <c r="K2" s="81"/>
      <c r="L2" s="81"/>
      <c r="M2" s="81"/>
      <c r="N2" s="81"/>
      <c r="O2" s="81"/>
      <c r="P2" s="81"/>
      <c r="Q2" s="81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">
      <c r="A3" s="80" t="s">
        <v>61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21" customHeight="1" x14ac:dyDescent="0.2">
      <c r="A4" s="80" t="s">
        <v>60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10.15" customHeight="1" x14ac:dyDescent="0.2"/>
    <row r="6" spans="1:26" ht="21" customHeight="1" x14ac:dyDescent="0.2">
      <c r="A6" s="5" t="s">
        <v>0</v>
      </c>
    </row>
    <row r="7" spans="1:26" ht="21" customHeight="1" x14ac:dyDescent="0.2">
      <c r="A7" s="6" t="s">
        <v>71</v>
      </c>
      <c r="L7" s="7"/>
      <c r="M7" s="82"/>
      <c r="N7" s="83"/>
      <c r="O7" s="83"/>
      <c r="P7" s="84"/>
    </row>
    <row r="8" spans="1:26" ht="21" customHeight="1" x14ac:dyDescent="0.2">
      <c r="A8" s="6" t="s">
        <v>12</v>
      </c>
      <c r="G8" s="7"/>
      <c r="H8" s="82"/>
      <c r="I8" s="83"/>
      <c r="J8" s="84"/>
    </row>
    <row r="9" spans="1:26" ht="9" customHeight="1" x14ac:dyDescent="0.2"/>
    <row r="10" spans="1:26" s="5" customFormat="1" ht="30" customHeight="1" x14ac:dyDescent="0.2">
      <c r="A10" s="85" t="s">
        <v>5</v>
      </c>
      <c r="B10" s="85" t="s">
        <v>9</v>
      </c>
      <c r="C10" s="85"/>
      <c r="D10" s="85"/>
      <c r="E10" s="85"/>
      <c r="F10" s="85"/>
      <c r="G10" s="85"/>
      <c r="H10" s="85"/>
      <c r="I10" s="85"/>
      <c r="J10" s="85"/>
      <c r="K10" s="85" t="s">
        <v>10</v>
      </c>
      <c r="L10" s="85"/>
      <c r="M10" s="85"/>
      <c r="N10" s="85"/>
      <c r="O10" s="85"/>
      <c r="P10" s="85"/>
      <c r="Q10" s="85"/>
      <c r="R10" s="85"/>
      <c r="S10" s="85" t="s">
        <v>4</v>
      </c>
      <c r="T10" s="85"/>
      <c r="U10" s="85"/>
      <c r="V10" s="85"/>
      <c r="W10" s="85"/>
      <c r="X10" s="85"/>
      <c r="Y10" s="85"/>
      <c r="Z10" s="85"/>
    </row>
    <row r="11" spans="1:26" s="5" customFormat="1" ht="30" customHeigh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 t="s">
        <v>1</v>
      </c>
      <c r="L11" s="85"/>
      <c r="M11" s="85"/>
      <c r="N11" s="85" t="s">
        <v>2</v>
      </c>
      <c r="O11" s="85"/>
      <c r="P11" s="85"/>
      <c r="Q11" s="85" t="s">
        <v>3</v>
      </c>
      <c r="R11" s="85"/>
      <c r="S11" s="85" t="s">
        <v>1</v>
      </c>
      <c r="T11" s="85"/>
      <c r="U11" s="85"/>
      <c r="V11" s="85" t="s">
        <v>2</v>
      </c>
      <c r="W11" s="85"/>
      <c r="X11" s="85"/>
      <c r="Y11" s="85" t="s">
        <v>3</v>
      </c>
      <c r="Z11" s="85"/>
    </row>
    <row r="12" spans="1:26" ht="24" customHeight="1" x14ac:dyDescent="0.2">
      <c r="A12" s="40" t="s">
        <v>72</v>
      </c>
      <c r="B12" s="40"/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24" customHeight="1" x14ac:dyDescent="0.2">
      <c r="A13" s="31">
        <v>1</v>
      </c>
      <c r="B13" s="38" t="s">
        <v>59</v>
      </c>
      <c r="C13" s="38"/>
      <c r="D13" s="38"/>
      <c r="E13" s="38"/>
      <c r="F13" s="38"/>
      <c r="G13" s="38"/>
      <c r="H13" s="38"/>
      <c r="I13" s="38"/>
      <c r="J13" s="39"/>
      <c r="K13" s="35">
        <v>1000</v>
      </c>
      <c r="L13" s="36"/>
      <c r="M13" s="37"/>
      <c r="N13" s="33">
        <f>Q26</f>
        <v>0</v>
      </c>
      <c r="O13" s="34"/>
      <c r="P13" s="34"/>
      <c r="Q13" s="32">
        <f>V26/T26*100</f>
        <v>0</v>
      </c>
      <c r="R13" s="32"/>
      <c r="S13" s="45">
        <v>6050100</v>
      </c>
      <c r="T13" s="46"/>
      <c r="U13" s="47"/>
      <c r="V13" s="54"/>
      <c r="W13" s="55"/>
      <c r="X13" s="56"/>
      <c r="Y13" s="63">
        <f>V13/S13*100</f>
        <v>0</v>
      </c>
      <c r="Z13" s="64"/>
    </row>
    <row r="14" spans="1:26" s="8" customFormat="1" ht="24" customHeight="1" x14ac:dyDescent="0.2">
      <c r="A14" s="31">
        <v>2</v>
      </c>
      <c r="B14" s="71" t="s">
        <v>73</v>
      </c>
      <c r="C14" s="71"/>
      <c r="D14" s="71"/>
      <c r="E14" s="71"/>
      <c r="F14" s="71"/>
      <c r="G14" s="71"/>
      <c r="H14" s="71"/>
      <c r="I14" s="71"/>
      <c r="J14" s="72"/>
      <c r="K14" s="35">
        <v>20</v>
      </c>
      <c r="L14" s="36"/>
      <c r="M14" s="37"/>
      <c r="N14" s="33">
        <f>Q31</f>
        <v>0</v>
      </c>
      <c r="O14" s="34"/>
      <c r="P14" s="34"/>
      <c r="Q14" s="32">
        <f>V31/T31*100</f>
        <v>0</v>
      </c>
      <c r="R14" s="32"/>
      <c r="S14" s="48"/>
      <c r="T14" s="49"/>
      <c r="U14" s="50"/>
      <c r="V14" s="57"/>
      <c r="W14" s="58"/>
      <c r="X14" s="59"/>
      <c r="Y14" s="65"/>
      <c r="Z14" s="66"/>
    </row>
    <row r="15" spans="1:26" ht="24" customHeight="1" x14ac:dyDescent="0.2">
      <c r="A15" s="31">
        <v>3</v>
      </c>
      <c r="B15" s="71" t="s">
        <v>74</v>
      </c>
      <c r="C15" s="71"/>
      <c r="D15" s="71"/>
      <c r="E15" s="71"/>
      <c r="F15" s="71"/>
      <c r="G15" s="71"/>
      <c r="H15" s="71"/>
      <c r="I15" s="71"/>
      <c r="J15" s="72"/>
      <c r="K15" s="35">
        <v>1000</v>
      </c>
      <c r="L15" s="36"/>
      <c r="M15" s="37"/>
      <c r="N15" s="33">
        <f>Q34</f>
        <v>0</v>
      </c>
      <c r="O15" s="34"/>
      <c r="P15" s="34"/>
      <c r="Q15" s="32">
        <f>V34/T34*100</f>
        <v>0</v>
      </c>
      <c r="R15" s="32"/>
      <c r="S15" s="48"/>
      <c r="T15" s="49"/>
      <c r="U15" s="50"/>
      <c r="V15" s="57"/>
      <c r="W15" s="58"/>
      <c r="X15" s="59"/>
      <c r="Y15" s="65"/>
      <c r="Z15" s="66"/>
    </row>
    <row r="16" spans="1:26" ht="24" customHeight="1" x14ac:dyDescent="0.2">
      <c r="A16" s="31">
        <v>4</v>
      </c>
      <c r="B16" s="71" t="s">
        <v>75</v>
      </c>
      <c r="C16" s="71"/>
      <c r="D16" s="71"/>
      <c r="E16" s="71"/>
      <c r="F16" s="71"/>
      <c r="G16" s="71"/>
      <c r="H16" s="71"/>
      <c r="I16" s="71"/>
      <c r="J16" s="72"/>
      <c r="K16" s="35">
        <v>2000</v>
      </c>
      <c r="L16" s="36"/>
      <c r="M16" s="37"/>
      <c r="N16" s="33">
        <f>Q37</f>
        <v>0</v>
      </c>
      <c r="O16" s="34"/>
      <c r="P16" s="34"/>
      <c r="Q16" s="32">
        <f>V37/T37*100</f>
        <v>0</v>
      </c>
      <c r="R16" s="32"/>
      <c r="S16" s="48"/>
      <c r="T16" s="49"/>
      <c r="U16" s="50"/>
      <c r="V16" s="57"/>
      <c r="W16" s="58"/>
      <c r="X16" s="59"/>
      <c r="Y16" s="65"/>
      <c r="Z16" s="66"/>
    </row>
    <row r="17" spans="1:26" ht="24" customHeight="1" x14ac:dyDescent="0.2">
      <c r="A17" s="31">
        <v>5</v>
      </c>
      <c r="B17" s="71" t="s">
        <v>76</v>
      </c>
      <c r="C17" s="71"/>
      <c r="D17" s="71"/>
      <c r="E17" s="71"/>
      <c r="F17" s="71"/>
      <c r="G17" s="71"/>
      <c r="H17" s="71"/>
      <c r="I17" s="71"/>
      <c r="J17" s="72"/>
      <c r="K17" s="35">
        <v>2503</v>
      </c>
      <c r="L17" s="36"/>
      <c r="M17" s="37"/>
      <c r="N17" s="33">
        <f>Q40</f>
        <v>0</v>
      </c>
      <c r="O17" s="34"/>
      <c r="P17" s="34"/>
      <c r="Q17" s="32">
        <f>V40/T40*100</f>
        <v>0</v>
      </c>
      <c r="R17" s="32"/>
      <c r="S17" s="48"/>
      <c r="T17" s="49"/>
      <c r="U17" s="50"/>
      <c r="V17" s="57"/>
      <c r="W17" s="58"/>
      <c r="X17" s="59"/>
      <c r="Y17" s="65"/>
      <c r="Z17" s="66"/>
    </row>
    <row r="18" spans="1:26" ht="24" customHeight="1" x14ac:dyDescent="0.2">
      <c r="A18" s="31">
        <v>6</v>
      </c>
      <c r="B18" s="71" t="s">
        <v>77</v>
      </c>
      <c r="C18" s="71"/>
      <c r="D18" s="71"/>
      <c r="E18" s="71"/>
      <c r="F18" s="71"/>
      <c r="G18" s="71"/>
      <c r="H18" s="71"/>
      <c r="I18" s="71"/>
      <c r="J18" s="72"/>
      <c r="K18" s="35">
        <v>80</v>
      </c>
      <c r="L18" s="36"/>
      <c r="M18" s="37"/>
      <c r="N18" s="33">
        <f>Q43</f>
        <v>0</v>
      </c>
      <c r="O18" s="34"/>
      <c r="P18" s="34"/>
      <c r="Q18" s="32">
        <f>V43/T43*100</f>
        <v>0</v>
      </c>
      <c r="R18" s="32"/>
      <c r="S18" s="48"/>
      <c r="T18" s="49"/>
      <c r="U18" s="50"/>
      <c r="V18" s="57"/>
      <c r="W18" s="58"/>
      <c r="X18" s="59"/>
      <c r="Y18" s="65"/>
      <c r="Z18" s="66"/>
    </row>
    <row r="19" spans="1:26" ht="24" customHeight="1" x14ac:dyDescent="0.2">
      <c r="A19" s="31">
        <v>7</v>
      </c>
      <c r="B19" s="69" t="s">
        <v>78</v>
      </c>
      <c r="C19" s="69"/>
      <c r="D19" s="69"/>
      <c r="E19" s="69"/>
      <c r="F19" s="69"/>
      <c r="G19" s="69"/>
      <c r="H19" s="69"/>
      <c r="I19" s="69"/>
      <c r="J19" s="70"/>
      <c r="K19" s="35">
        <v>46</v>
      </c>
      <c r="L19" s="36"/>
      <c r="M19" s="37"/>
      <c r="N19" s="33">
        <f>Q44</f>
        <v>0</v>
      </c>
      <c r="O19" s="34"/>
      <c r="P19" s="34"/>
      <c r="Q19" s="32">
        <f>V44/T44*100</f>
        <v>0</v>
      </c>
      <c r="R19" s="32"/>
      <c r="S19" s="51"/>
      <c r="T19" s="52"/>
      <c r="U19" s="53"/>
      <c r="V19" s="60"/>
      <c r="W19" s="61"/>
      <c r="X19" s="62"/>
      <c r="Y19" s="67"/>
      <c r="Z19" s="68"/>
    </row>
    <row r="20" spans="1:26" ht="24" customHeight="1" x14ac:dyDescent="0.2">
      <c r="A20" s="174" t="s">
        <v>13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5"/>
      <c r="L20" s="175"/>
      <c r="M20" s="175"/>
      <c r="N20" s="174"/>
      <c r="O20" s="174"/>
      <c r="P20" s="174"/>
      <c r="Q20" s="176">
        <f>V47</f>
        <v>0</v>
      </c>
      <c r="R20" s="176"/>
      <c r="S20" s="177">
        <f>SUM(S13)</f>
        <v>6050100</v>
      </c>
      <c r="T20" s="177"/>
      <c r="U20" s="177"/>
      <c r="V20" s="177">
        <f>SUM(V13)</f>
        <v>0</v>
      </c>
      <c r="W20" s="177"/>
      <c r="X20" s="177"/>
      <c r="Y20" s="178">
        <f>V20/S20*100</f>
        <v>0</v>
      </c>
      <c r="Z20" s="178"/>
    </row>
    <row r="21" spans="1:26" s="11" customFormat="1" ht="9.9499999999999993" customHeight="1" x14ac:dyDescent="0.2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</row>
    <row r="22" spans="1:26" ht="24" customHeight="1" x14ac:dyDescent="0.2">
      <c r="A22" s="15" t="s">
        <v>62</v>
      </c>
      <c r="H22" s="29"/>
      <c r="I22" s="29"/>
      <c r="J22" s="29"/>
      <c r="K22" s="29"/>
      <c r="L22" s="29"/>
      <c r="M22" s="29"/>
    </row>
    <row r="23" spans="1:26" ht="9.9499999999999993" customHeight="1" x14ac:dyDescent="0.2">
      <c r="A23" s="2"/>
      <c r="H23" s="30"/>
      <c r="I23" s="30"/>
      <c r="J23" s="30"/>
      <c r="K23" s="30"/>
      <c r="L23" s="30"/>
      <c r="M23" s="30"/>
    </row>
    <row r="24" spans="1:26" ht="72" customHeight="1" x14ac:dyDescent="0.2">
      <c r="A24" s="10" t="s">
        <v>5</v>
      </c>
      <c r="B24" s="73" t="s">
        <v>90</v>
      </c>
      <c r="C24" s="73"/>
      <c r="D24" s="73"/>
      <c r="E24" s="73"/>
      <c r="F24" s="73"/>
      <c r="G24" s="73"/>
      <c r="H24" s="73" t="s">
        <v>14</v>
      </c>
      <c r="I24" s="73"/>
      <c r="J24" s="73"/>
      <c r="K24" s="73" t="s">
        <v>11</v>
      </c>
      <c r="L24" s="73"/>
      <c r="M24" s="73"/>
      <c r="N24" s="73" t="s">
        <v>15</v>
      </c>
      <c r="O24" s="73"/>
      <c r="P24" s="73"/>
      <c r="Q24" s="73" t="s">
        <v>16</v>
      </c>
      <c r="R24" s="73"/>
      <c r="S24" s="73"/>
      <c r="T24" s="114" t="s">
        <v>17</v>
      </c>
      <c r="U24" s="114"/>
      <c r="V24" s="115" t="s">
        <v>6</v>
      </c>
      <c r="W24" s="115"/>
      <c r="X24" s="73" t="s">
        <v>7</v>
      </c>
      <c r="Y24" s="73"/>
      <c r="Z24" s="73"/>
    </row>
    <row r="25" spans="1:26" s="14" customFormat="1" ht="24" customHeight="1" x14ac:dyDescent="0.2">
      <c r="A25" s="42" t="s">
        <v>72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4"/>
      <c r="X25" s="171"/>
      <c r="Y25" s="172"/>
      <c r="Z25" s="173"/>
    </row>
    <row r="26" spans="1:26" s="26" customFormat="1" ht="24" customHeight="1" x14ac:dyDescent="0.2">
      <c r="A26" s="27">
        <v>1</v>
      </c>
      <c r="B26" s="95" t="s">
        <v>59</v>
      </c>
      <c r="C26" s="95"/>
      <c r="D26" s="95"/>
      <c r="E26" s="95"/>
      <c r="F26" s="95"/>
      <c r="G26" s="95"/>
      <c r="H26" s="93">
        <f>$K$13</f>
        <v>1000</v>
      </c>
      <c r="I26" s="93"/>
      <c r="J26" s="94"/>
      <c r="K26" s="89">
        <f>K30</f>
        <v>0</v>
      </c>
      <c r="L26" s="90"/>
      <c r="M26" s="91"/>
      <c r="N26" s="89">
        <f t="shared" ref="N26" si="0">N30</f>
        <v>0</v>
      </c>
      <c r="O26" s="90"/>
      <c r="P26" s="91"/>
      <c r="Q26" s="89">
        <f t="shared" ref="Q26" si="1">Q30</f>
        <v>0</v>
      </c>
      <c r="R26" s="90"/>
      <c r="S26" s="91"/>
      <c r="T26" s="119">
        <v>45</v>
      </c>
      <c r="U26" s="119"/>
      <c r="V26" s="97">
        <f>SUM(V27:W30)</f>
        <v>0</v>
      </c>
      <c r="W26" s="98"/>
      <c r="X26" s="171"/>
      <c r="Y26" s="172"/>
      <c r="Z26" s="173"/>
    </row>
    <row r="27" spans="1:26" s="20" customFormat="1" ht="24" customHeight="1" x14ac:dyDescent="0.2">
      <c r="A27" s="22">
        <v>1.1000000000000001</v>
      </c>
      <c r="B27" s="92" t="s">
        <v>79</v>
      </c>
      <c r="C27" s="92"/>
      <c r="D27" s="92"/>
      <c r="E27" s="92"/>
      <c r="F27" s="92"/>
      <c r="G27" s="92"/>
      <c r="H27" s="75">
        <f>$K$13</f>
        <v>1000</v>
      </c>
      <c r="I27" s="75"/>
      <c r="J27" s="76"/>
      <c r="K27" s="77"/>
      <c r="L27" s="78"/>
      <c r="M27" s="79"/>
      <c r="N27" s="77"/>
      <c r="O27" s="78"/>
      <c r="P27" s="79"/>
      <c r="Q27" s="77"/>
      <c r="R27" s="78"/>
      <c r="S27" s="78"/>
      <c r="T27" s="99">
        <v>20</v>
      </c>
      <c r="U27" s="99"/>
      <c r="V27" s="100">
        <f>(T27*((K27*0)+(N27*50)+(Q27*100)))/(H27*100)</f>
        <v>0</v>
      </c>
      <c r="W27" s="101"/>
      <c r="X27" s="171"/>
      <c r="Y27" s="172"/>
      <c r="Z27" s="173"/>
    </row>
    <row r="28" spans="1:26" s="20" customFormat="1" ht="24" customHeight="1" x14ac:dyDescent="0.2">
      <c r="A28" s="23">
        <v>1.2</v>
      </c>
      <c r="B28" s="92" t="s">
        <v>80</v>
      </c>
      <c r="C28" s="92"/>
      <c r="D28" s="92"/>
      <c r="E28" s="92"/>
      <c r="F28" s="92"/>
      <c r="G28" s="92"/>
      <c r="H28" s="75">
        <f t="shared" ref="H28:H30" si="2">$K$13</f>
        <v>1000</v>
      </c>
      <c r="I28" s="75"/>
      <c r="J28" s="76"/>
      <c r="K28" s="77"/>
      <c r="L28" s="78"/>
      <c r="M28" s="79"/>
      <c r="N28" s="77"/>
      <c r="O28" s="78"/>
      <c r="P28" s="79"/>
      <c r="Q28" s="77"/>
      <c r="R28" s="78"/>
      <c r="S28" s="79"/>
      <c r="T28" s="99">
        <v>10</v>
      </c>
      <c r="U28" s="99"/>
      <c r="V28" s="100">
        <f>(T28*((K28*0)+(N28*50)+(Q28*100)))/(H28*100)</f>
        <v>0</v>
      </c>
      <c r="W28" s="101"/>
      <c r="X28" s="171"/>
      <c r="Y28" s="172"/>
      <c r="Z28" s="173"/>
    </row>
    <row r="29" spans="1:26" s="20" customFormat="1" ht="48" customHeight="1" x14ac:dyDescent="0.2">
      <c r="A29" s="23">
        <v>1.3</v>
      </c>
      <c r="B29" s="74" t="s">
        <v>81</v>
      </c>
      <c r="C29" s="74"/>
      <c r="D29" s="74"/>
      <c r="E29" s="74"/>
      <c r="F29" s="74"/>
      <c r="G29" s="74"/>
      <c r="H29" s="75">
        <f t="shared" si="2"/>
        <v>1000</v>
      </c>
      <c r="I29" s="75"/>
      <c r="J29" s="76"/>
      <c r="K29" s="77"/>
      <c r="L29" s="78"/>
      <c r="M29" s="79"/>
      <c r="N29" s="77"/>
      <c r="O29" s="78"/>
      <c r="P29" s="79"/>
      <c r="Q29" s="77"/>
      <c r="R29" s="78"/>
      <c r="S29" s="78"/>
      <c r="T29" s="99">
        <v>10</v>
      </c>
      <c r="U29" s="99"/>
      <c r="V29" s="100">
        <f>(T29*((K29*0)+(N29*50)+(Q29*100)))/(H29*100)</f>
        <v>0</v>
      </c>
      <c r="W29" s="101"/>
      <c r="X29" s="171"/>
      <c r="Y29" s="172"/>
      <c r="Z29" s="173"/>
    </row>
    <row r="30" spans="1:26" s="20" customFormat="1" ht="24" customHeight="1" x14ac:dyDescent="0.2">
      <c r="A30" s="23">
        <v>1.4</v>
      </c>
      <c r="B30" s="92" t="s">
        <v>82</v>
      </c>
      <c r="C30" s="92"/>
      <c r="D30" s="92"/>
      <c r="E30" s="92"/>
      <c r="F30" s="92"/>
      <c r="G30" s="92"/>
      <c r="H30" s="75">
        <f t="shared" si="2"/>
        <v>1000</v>
      </c>
      <c r="I30" s="75"/>
      <c r="J30" s="76"/>
      <c r="K30" s="77"/>
      <c r="L30" s="78"/>
      <c r="M30" s="79"/>
      <c r="N30" s="77"/>
      <c r="O30" s="78"/>
      <c r="P30" s="79"/>
      <c r="Q30" s="77"/>
      <c r="R30" s="78"/>
      <c r="S30" s="78"/>
      <c r="T30" s="99">
        <v>5</v>
      </c>
      <c r="U30" s="99"/>
      <c r="V30" s="100">
        <f>(T30*((K30*0)+(N30*50)+(Q30*100)))/(H30*100)</f>
        <v>0</v>
      </c>
      <c r="W30" s="101"/>
      <c r="X30" s="171"/>
      <c r="Y30" s="172"/>
      <c r="Z30" s="173"/>
    </row>
    <row r="31" spans="1:26" s="26" customFormat="1" ht="24" customHeight="1" x14ac:dyDescent="0.2">
      <c r="A31" s="28">
        <v>2</v>
      </c>
      <c r="B31" s="95" t="s">
        <v>73</v>
      </c>
      <c r="C31" s="95"/>
      <c r="D31" s="95"/>
      <c r="E31" s="95"/>
      <c r="F31" s="95"/>
      <c r="G31" s="95"/>
      <c r="H31" s="93">
        <f>$K$14</f>
        <v>20</v>
      </c>
      <c r="I31" s="93"/>
      <c r="J31" s="94"/>
      <c r="K31" s="89">
        <f>K32</f>
        <v>0</v>
      </c>
      <c r="L31" s="90"/>
      <c r="M31" s="91"/>
      <c r="N31" s="89">
        <f t="shared" ref="N31" si="3">N32</f>
        <v>0</v>
      </c>
      <c r="O31" s="90"/>
      <c r="P31" s="91"/>
      <c r="Q31" s="89">
        <f t="shared" ref="Q31" si="4">Q32</f>
        <v>0</v>
      </c>
      <c r="R31" s="90"/>
      <c r="S31" s="91"/>
      <c r="T31" s="119">
        <v>20</v>
      </c>
      <c r="U31" s="119"/>
      <c r="V31" s="97">
        <f>SUM(V32:W33)</f>
        <v>0</v>
      </c>
      <c r="W31" s="98"/>
      <c r="X31" s="171"/>
      <c r="Y31" s="172"/>
      <c r="Z31" s="173"/>
    </row>
    <row r="32" spans="1:26" s="20" customFormat="1" ht="24" customHeight="1" x14ac:dyDescent="0.2">
      <c r="A32" s="23">
        <v>2.1</v>
      </c>
      <c r="B32" s="74" t="s">
        <v>73</v>
      </c>
      <c r="C32" s="74"/>
      <c r="D32" s="74"/>
      <c r="E32" s="74"/>
      <c r="F32" s="74"/>
      <c r="G32" s="74"/>
      <c r="H32" s="75">
        <f>$K$14</f>
        <v>20</v>
      </c>
      <c r="I32" s="75"/>
      <c r="J32" s="76"/>
      <c r="K32" s="77"/>
      <c r="L32" s="78"/>
      <c r="M32" s="79"/>
      <c r="N32" s="77"/>
      <c r="O32" s="78"/>
      <c r="P32" s="79"/>
      <c r="Q32" s="77"/>
      <c r="R32" s="78"/>
      <c r="S32" s="78"/>
      <c r="T32" s="99">
        <v>10</v>
      </c>
      <c r="U32" s="99"/>
      <c r="V32" s="100">
        <f>(T32*((K32*0)+(N32*50)+(Q32*100)))/(H32*100)</f>
        <v>0</v>
      </c>
      <c r="W32" s="101"/>
      <c r="X32" s="171"/>
      <c r="Y32" s="172"/>
      <c r="Z32" s="173"/>
    </row>
    <row r="33" spans="1:26" s="20" customFormat="1" ht="24" customHeight="1" x14ac:dyDescent="0.2">
      <c r="A33" s="23">
        <v>2.2000000000000002</v>
      </c>
      <c r="B33" s="92" t="s">
        <v>83</v>
      </c>
      <c r="C33" s="92"/>
      <c r="D33" s="92"/>
      <c r="E33" s="92"/>
      <c r="F33" s="92"/>
      <c r="G33" s="92"/>
      <c r="H33" s="75">
        <f>SUM(K15+K16+K17)</f>
        <v>5503</v>
      </c>
      <c r="I33" s="75"/>
      <c r="J33" s="76"/>
      <c r="K33" s="77"/>
      <c r="L33" s="78"/>
      <c r="M33" s="79"/>
      <c r="N33" s="77"/>
      <c r="O33" s="78"/>
      <c r="P33" s="79"/>
      <c r="Q33" s="77"/>
      <c r="R33" s="78"/>
      <c r="S33" s="78"/>
      <c r="T33" s="99">
        <v>10</v>
      </c>
      <c r="U33" s="99"/>
      <c r="V33" s="100">
        <f>(T33*((K33*0)+(N33*50)+(Q33*100)))/(H33*100)</f>
        <v>0</v>
      </c>
      <c r="W33" s="101"/>
      <c r="X33" s="171"/>
      <c r="Y33" s="172"/>
      <c r="Z33" s="173"/>
    </row>
    <row r="34" spans="1:26" s="26" customFormat="1" ht="24" customHeight="1" x14ac:dyDescent="0.2">
      <c r="A34" s="28">
        <v>3</v>
      </c>
      <c r="B34" s="120" t="s">
        <v>74</v>
      </c>
      <c r="C34" s="120"/>
      <c r="D34" s="120"/>
      <c r="E34" s="120"/>
      <c r="F34" s="120"/>
      <c r="G34" s="120"/>
      <c r="H34" s="87">
        <f>$K$15</f>
        <v>1000</v>
      </c>
      <c r="I34" s="87"/>
      <c r="J34" s="88"/>
      <c r="K34" s="89">
        <f>K36</f>
        <v>0</v>
      </c>
      <c r="L34" s="90"/>
      <c r="M34" s="91"/>
      <c r="N34" s="89">
        <f t="shared" ref="N34" si="5">N36</f>
        <v>0</v>
      </c>
      <c r="O34" s="90"/>
      <c r="P34" s="91"/>
      <c r="Q34" s="89">
        <f t="shared" ref="Q34" si="6">Q36</f>
        <v>0</v>
      </c>
      <c r="R34" s="90"/>
      <c r="S34" s="91"/>
      <c r="T34" s="96">
        <v>15</v>
      </c>
      <c r="U34" s="96"/>
      <c r="V34" s="97">
        <f>SUM(V35:W36)</f>
        <v>0</v>
      </c>
      <c r="W34" s="98"/>
      <c r="X34" s="171"/>
      <c r="Y34" s="172"/>
      <c r="Z34" s="173"/>
    </row>
    <row r="35" spans="1:26" s="20" customFormat="1" ht="24" customHeight="1" x14ac:dyDescent="0.2">
      <c r="A35" s="23">
        <v>3.1</v>
      </c>
      <c r="B35" s="74" t="s">
        <v>84</v>
      </c>
      <c r="C35" s="74"/>
      <c r="D35" s="74"/>
      <c r="E35" s="74"/>
      <c r="F35" s="74"/>
      <c r="G35" s="74"/>
      <c r="H35" s="75">
        <f>$K$15</f>
        <v>1000</v>
      </c>
      <c r="I35" s="75"/>
      <c r="J35" s="76"/>
      <c r="K35" s="77"/>
      <c r="L35" s="78"/>
      <c r="M35" s="79"/>
      <c r="N35" s="77"/>
      <c r="O35" s="78"/>
      <c r="P35" s="79"/>
      <c r="Q35" s="77"/>
      <c r="R35" s="78"/>
      <c r="S35" s="78"/>
      <c r="T35" s="99">
        <v>10</v>
      </c>
      <c r="U35" s="99"/>
      <c r="V35" s="100">
        <f>(T35*((K35*0)+(N35*50)+(Q35*100)))/(H35*100)</f>
        <v>0</v>
      </c>
      <c r="W35" s="101"/>
      <c r="X35" s="171"/>
      <c r="Y35" s="172"/>
      <c r="Z35" s="173"/>
    </row>
    <row r="36" spans="1:26" s="20" customFormat="1" ht="24" customHeight="1" x14ac:dyDescent="0.2">
      <c r="A36" s="24">
        <v>3.2</v>
      </c>
      <c r="B36" s="92" t="s">
        <v>85</v>
      </c>
      <c r="C36" s="92"/>
      <c r="D36" s="92"/>
      <c r="E36" s="92"/>
      <c r="F36" s="92"/>
      <c r="G36" s="92"/>
      <c r="H36" s="75">
        <f>$K$15</f>
        <v>1000</v>
      </c>
      <c r="I36" s="75"/>
      <c r="J36" s="76"/>
      <c r="K36" s="77"/>
      <c r="L36" s="78"/>
      <c r="M36" s="79"/>
      <c r="N36" s="77"/>
      <c r="O36" s="78"/>
      <c r="P36" s="79"/>
      <c r="Q36" s="77"/>
      <c r="R36" s="78"/>
      <c r="S36" s="78"/>
      <c r="T36" s="99">
        <v>5</v>
      </c>
      <c r="U36" s="99"/>
      <c r="V36" s="100">
        <f>(T36*((K36*0)+(N36*50)+(Q36*100)))/(H36*100)</f>
        <v>0</v>
      </c>
      <c r="W36" s="101"/>
      <c r="X36" s="171"/>
      <c r="Y36" s="172"/>
      <c r="Z36" s="173"/>
    </row>
    <row r="37" spans="1:26" s="26" customFormat="1" ht="24" customHeight="1" x14ac:dyDescent="0.2">
      <c r="A37" s="27">
        <v>4</v>
      </c>
      <c r="B37" s="120" t="s">
        <v>75</v>
      </c>
      <c r="C37" s="120"/>
      <c r="D37" s="120"/>
      <c r="E37" s="120"/>
      <c r="F37" s="120"/>
      <c r="G37" s="120"/>
      <c r="H37" s="93">
        <f>$K$16</f>
        <v>2000</v>
      </c>
      <c r="I37" s="93"/>
      <c r="J37" s="94"/>
      <c r="K37" s="89">
        <f>K39</f>
        <v>0</v>
      </c>
      <c r="L37" s="90"/>
      <c r="M37" s="91"/>
      <c r="N37" s="89">
        <f t="shared" ref="N37" si="7">N39</f>
        <v>0</v>
      </c>
      <c r="O37" s="90"/>
      <c r="P37" s="91"/>
      <c r="Q37" s="89">
        <f t="shared" ref="Q37" si="8">Q39</f>
        <v>0</v>
      </c>
      <c r="R37" s="90"/>
      <c r="S37" s="91"/>
      <c r="T37" s="119">
        <v>5</v>
      </c>
      <c r="U37" s="119"/>
      <c r="V37" s="97">
        <f>SUM(V38:W39)</f>
        <v>0</v>
      </c>
      <c r="W37" s="98"/>
      <c r="X37" s="171"/>
      <c r="Y37" s="172"/>
      <c r="Z37" s="173"/>
    </row>
    <row r="38" spans="1:26" s="20" customFormat="1" ht="24" customHeight="1" x14ac:dyDescent="0.2">
      <c r="A38" s="21">
        <v>4.0999999999999996</v>
      </c>
      <c r="B38" s="74" t="s">
        <v>84</v>
      </c>
      <c r="C38" s="74"/>
      <c r="D38" s="74"/>
      <c r="E38" s="74"/>
      <c r="F38" s="74"/>
      <c r="G38" s="74"/>
      <c r="H38" s="75">
        <f>$K$16</f>
        <v>2000</v>
      </c>
      <c r="I38" s="75"/>
      <c r="J38" s="76"/>
      <c r="K38" s="77"/>
      <c r="L38" s="78"/>
      <c r="M38" s="79"/>
      <c r="N38" s="77"/>
      <c r="O38" s="78"/>
      <c r="P38" s="79"/>
      <c r="Q38" s="77"/>
      <c r="R38" s="78"/>
      <c r="S38" s="78"/>
      <c r="T38" s="99">
        <v>3</v>
      </c>
      <c r="U38" s="99"/>
      <c r="V38" s="100">
        <f>(T38*((K38*0)+(N38*50)+(Q38*100)))/(H38*100)</f>
        <v>0</v>
      </c>
      <c r="W38" s="101"/>
      <c r="X38" s="171"/>
      <c r="Y38" s="172"/>
      <c r="Z38" s="173"/>
    </row>
    <row r="39" spans="1:26" s="20" customFormat="1" ht="24" customHeight="1" x14ac:dyDescent="0.2">
      <c r="A39" s="22">
        <v>4.2</v>
      </c>
      <c r="B39" s="74" t="s">
        <v>86</v>
      </c>
      <c r="C39" s="74"/>
      <c r="D39" s="74"/>
      <c r="E39" s="74"/>
      <c r="F39" s="74"/>
      <c r="G39" s="74"/>
      <c r="H39" s="75">
        <f>$K$16</f>
        <v>2000</v>
      </c>
      <c r="I39" s="75"/>
      <c r="J39" s="76"/>
      <c r="K39" s="77"/>
      <c r="L39" s="78"/>
      <c r="M39" s="79"/>
      <c r="N39" s="77"/>
      <c r="O39" s="78"/>
      <c r="P39" s="79"/>
      <c r="Q39" s="77"/>
      <c r="R39" s="78"/>
      <c r="S39" s="78"/>
      <c r="T39" s="99">
        <v>2</v>
      </c>
      <c r="U39" s="99"/>
      <c r="V39" s="100">
        <f>(T39*((K39*0)+(N39*50)+(Q39*100)))/(H39*100)</f>
        <v>0</v>
      </c>
      <c r="W39" s="101"/>
      <c r="X39" s="171"/>
      <c r="Y39" s="172"/>
      <c r="Z39" s="173"/>
    </row>
    <row r="40" spans="1:26" s="26" customFormat="1" ht="24" customHeight="1" x14ac:dyDescent="0.2">
      <c r="A40" s="28">
        <v>5</v>
      </c>
      <c r="B40" s="120" t="s">
        <v>76</v>
      </c>
      <c r="C40" s="120"/>
      <c r="D40" s="120"/>
      <c r="E40" s="120"/>
      <c r="F40" s="120"/>
      <c r="G40" s="120"/>
      <c r="H40" s="93">
        <f>$K$17</f>
        <v>2503</v>
      </c>
      <c r="I40" s="93"/>
      <c r="J40" s="94"/>
      <c r="K40" s="89">
        <f>K42</f>
        <v>0</v>
      </c>
      <c r="L40" s="90"/>
      <c r="M40" s="91"/>
      <c r="N40" s="89">
        <f t="shared" ref="N40" si="9">N42</f>
        <v>0</v>
      </c>
      <c r="O40" s="90"/>
      <c r="P40" s="91"/>
      <c r="Q40" s="89">
        <f t="shared" ref="Q40" si="10">Q42</f>
        <v>0</v>
      </c>
      <c r="R40" s="90"/>
      <c r="S40" s="91"/>
      <c r="T40" s="119">
        <v>5</v>
      </c>
      <c r="U40" s="119"/>
      <c r="V40" s="97">
        <f>SUM(V41:W42)</f>
        <v>0</v>
      </c>
      <c r="W40" s="98"/>
      <c r="X40" s="171"/>
      <c r="Y40" s="172"/>
      <c r="Z40" s="173"/>
    </row>
    <row r="41" spans="1:26" s="20" customFormat="1" ht="24" customHeight="1" x14ac:dyDescent="0.2">
      <c r="A41" s="24">
        <v>5.0999999999999996</v>
      </c>
      <c r="B41" s="74" t="s">
        <v>84</v>
      </c>
      <c r="C41" s="74"/>
      <c r="D41" s="74"/>
      <c r="E41" s="74"/>
      <c r="F41" s="74"/>
      <c r="G41" s="74"/>
      <c r="H41" s="75">
        <f>$K$17</f>
        <v>2503</v>
      </c>
      <c r="I41" s="75"/>
      <c r="J41" s="76"/>
      <c r="K41" s="77"/>
      <c r="L41" s="78"/>
      <c r="M41" s="79"/>
      <c r="N41" s="77"/>
      <c r="O41" s="78"/>
      <c r="P41" s="79"/>
      <c r="Q41" s="77"/>
      <c r="R41" s="78"/>
      <c r="S41" s="78"/>
      <c r="T41" s="99">
        <v>3</v>
      </c>
      <c r="U41" s="99"/>
      <c r="V41" s="100">
        <f>(T41*((K41*0)+(N41*50)+(Q41*100)))/(H41*100)</f>
        <v>0</v>
      </c>
      <c r="W41" s="101"/>
      <c r="X41" s="171"/>
      <c r="Y41" s="172"/>
      <c r="Z41" s="173"/>
    </row>
    <row r="42" spans="1:26" s="20" customFormat="1" ht="24" customHeight="1" x14ac:dyDescent="0.2">
      <c r="A42" s="22">
        <v>5.2</v>
      </c>
      <c r="B42" s="74" t="s">
        <v>87</v>
      </c>
      <c r="C42" s="74"/>
      <c r="D42" s="74"/>
      <c r="E42" s="74"/>
      <c r="F42" s="74"/>
      <c r="G42" s="74"/>
      <c r="H42" s="75">
        <f>$K$17</f>
        <v>2503</v>
      </c>
      <c r="I42" s="75"/>
      <c r="J42" s="76"/>
      <c r="K42" s="77"/>
      <c r="L42" s="78"/>
      <c r="M42" s="79"/>
      <c r="N42" s="77"/>
      <c r="O42" s="78"/>
      <c r="P42" s="79"/>
      <c r="Q42" s="77"/>
      <c r="R42" s="78"/>
      <c r="S42" s="78"/>
      <c r="T42" s="99">
        <v>2</v>
      </c>
      <c r="U42" s="99"/>
      <c r="V42" s="100">
        <f>(T42*((K42*0)+(N42*50)+(Q42*100)))/(H42*100)</f>
        <v>0</v>
      </c>
      <c r="W42" s="101"/>
      <c r="X42" s="171"/>
      <c r="Y42" s="172"/>
      <c r="Z42" s="173"/>
    </row>
    <row r="43" spans="1:26" s="13" customFormat="1" ht="24" customHeight="1" x14ac:dyDescent="0.2">
      <c r="A43" s="25">
        <v>6</v>
      </c>
      <c r="B43" s="128" t="s">
        <v>77</v>
      </c>
      <c r="C43" s="128"/>
      <c r="D43" s="128"/>
      <c r="E43" s="128"/>
      <c r="F43" s="128"/>
      <c r="G43" s="128"/>
      <c r="H43" s="129">
        <f>$K$18</f>
        <v>80</v>
      </c>
      <c r="I43" s="129"/>
      <c r="J43" s="130"/>
      <c r="K43" s="125">
        <v>80</v>
      </c>
      <c r="L43" s="126"/>
      <c r="M43" s="127"/>
      <c r="N43" s="125">
        <v>0</v>
      </c>
      <c r="O43" s="126"/>
      <c r="P43" s="127"/>
      <c r="Q43" s="125">
        <v>0</v>
      </c>
      <c r="R43" s="126"/>
      <c r="S43" s="126"/>
      <c r="T43" s="122">
        <v>5</v>
      </c>
      <c r="U43" s="122"/>
      <c r="V43" s="123">
        <f>(T43*((K43*0)+(N43*50)+(Q43*100)))/(H43*100)</f>
        <v>0</v>
      </c>
      <c r="W43" s="124"/>
      <c r="X43" s="171"/>
      <c r="Y43" s="172"/>
      <c r="Z43" s="173"/>
    </row>
    <row r="44" spans="1:26" s="26" customFormat="1" ht="24" customHeight="1" x14ac:dyDescent="0.2">
      <c r="A44" s="28">
        <v>7</v>
      </c>
      <c r="B44" s="95" t="s">
        <v>78</v>
      </c>
      <c r="C44" s="95"/>
      <c r="D44" s="95"/>
      <c r="E44" s="95"/>
      <c r="F44" s="95"/>
      <c r="G44" s="95"/>
      <c r="H44" s="93">
        <f>$K$19</f>
        <v>46</v>
      </c>
      <c r="I44" s="93"/>
      <c r="J44" s="94"/>
      <c r="K44" s="89">
        <f>K45</f>
        <v>0</v>
      </c>
      <c r="L44" s="90"/>
      <c r="M44" s="91"/>
      <c r="N44" s="89">
        <f t="shared" ref="N44" si="11">N45</f>
        <v>0</v>
      </c>
      <c r="O44" s="90"/>
      <c r="P44" s="91"/>
      <c r="Q44" s="89">
        <f t="shared" ref="Q44" si="12">Q45</f>
        <v>0</v>
      </c>
      <c r="R44" s="90"/>
      <c r="S44" s="91"/>
      <c r="T44" s="119">
        <v>5</v>
      </c>
      <c r="U44" s="119"/>
      <c r="V44" s="97">
        <f>SUM(V45:W46)</f>
        <v>0</v>
      </c>
      <c r="W44" s="98"/>
      <c r="X44" s="171"/>
      <c r="Y44" s="172"/>
      <c r="Z44" s="173"/>
    </row>
    <row r="45" spans="1:26" s="20" customFormat="1" ht="24" customHeight="1" x14ac:dyDescent="0.2">
      <c r="A45" s="23">
        <v>7.1</v>
      </c>
      <c r="B45" s="92" t="s">
        <v>88</v>
      </c>
      <c r="C45" s="92"/>
      <c r="D45" s="92"/>
      <c r="E45" s="92"/>
      <c r="F45" s="92"/>
      <c r="G45" s="92"/>
      <c r="H45" s="75">
        <f>$K$19</f>
        <v>46</v>
      </c>
      <c r="I45" s="75"/>
      <c r="J45" s="76"/>
      <c r="K45" s="77"/>
      <c r="L45" s="78"/>
      <c r="M45" s="79"/>
      <c r="N45" s="77"/>
      <c r="O45" s="78"/>
      <c r="P45" s="79"/>
      <c r="Q45" s="77"/>
      <c r="R45" s="78"/>
      <c r="S45" s="78"/>
      <c r="T45" s="99">
        <v>3</v>
      </c>
      <c r="U45" s="99"/>
      <c r="V45" s="100">
        <f>(T45*((K45*0)+(N45*50)+(Q45*100)))/(H45*100)</f>
        <v>0</v>
      </c>
      <c r="W45" s="101"/>
      <c r="X45" s="171"/>
      <c r="Y45" s="172"/>
      <c r="Z45" s="173"/>
    </row>
    <row r="46" spans="1:26" s="20" customFormat="1" ht="24" customHeight="1" x14ac:dyDescent="0.2">
      <c r="A46" s="23">
        <v>7.2</v>
      </c>
      <c r="B46" s="92" t="s">
        <v>89</v>
      </c>
      <c r="C46" s="92"/>
      <c r="D46" s="92"/>
      <c r="E46" s="92"/>
      <c r="F46" s="92"/>
      <c r="G46" s="92"/>
      <c r="H46" s="75">
        <f>SUM(K15+K16+K17)</f>
        <v>5503</v>
      </c>
      <c r="I46" s="75"/>
      <c r="J46" s="76"/>
      <c r="K46" s="77"/>
      <c r="L46" s="78"/>
      <c r="M46" s="79"/>
      <c r="N46" s="77"/>
      <c r="O46" s="78"/>
      <c r="P46" s="79"/>
      <c r="Q46" s="77"/>
      <c r="R46" s="78"/>
      <c r="S46" s="78"/>
      <c r="T46" s="99">
        <v>2</v>
      </c>
      <c r="U46" s="99"/>
      <c r="V46" s="100">
        <f>(T46*((K46*0)+(N46*50)+(Q46*100)))/(H46*100)</f>
        <v>0</v>
      </c>
      <c r="W46" s="101"/>
      <c r="X46" s="171"/>
      <c r="Y46" s="172"/>
      <c r="Z46" s="173"/>
    </row>
    <row r="47" spans="1:26" ht="24" customHeight="1" x14ac:dyDescent="0.2">
      <c r="A47" s="131" t="s">
        <v>8</v>
      </c>
      <c r="B47" s="132"/>
      <c r="C47" s="132"/>
      <c r="D47" s="132"/>
      <c r="E47" s="132"/>
      <c r="F47" s="132"/>
      <c r="G47" s="132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4"/>
      <c r="T47" s="135">
        <f>SUM(T26,T31,T34,T37,T40,T43,T44)</f>
        <v>100</v>
      </c>
      <c r="U47" s="136"/>
      <c r="V47" s="109">
        <f>SUM(V26,V31,V34,V37,V40,V43,V44)</f>
        <v>0</v>
      </c>
      <c r="W47" s="110"/>
      <c r="X47" s="111"/>
      <c r="Y47" s="112"/>
      <c r="Z47" s="113"/>
    </row>
    <row r="48" spans="1:26" ht="9.9499999999999993" customHeight="1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</row>
    <row r="49" spans="1:26" ht="24" customHeight="1" x14ac:dyDescent="0.2">
      <c r="A49" s="1" t="s">
        <v>56</v>
      </c>
    </row>
    <row r="50" spans="1:26" ht="60" customHeight="1" x14ac:dyDescent="0.2">
      <c r="A50" s="10" t="s">
        <v>5</v>
      </c>
      <c r="B50" s="73" t="s">
        <v>18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116" t="s">
        <v>19</v>
      </c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8"/>
      <c r="Y50" s="115" t="s">
        <v>20</v>
      </c>
      <c r="Z50" s="115"/>
    </row>
    <row r="51" spans="1:26" ht="24" customHeight="1" x14ac:dyDescent="0.2">
      <c r="A51" s="106" t="s">
        <v>21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8"/>
    </row>
    <row r="52" spans="1:26" ht="72" customHeight="1" x14ac:dyDescent="0.2">
      <c r="A52" s="12" t="str">
        <f>IF(B52&lt;&gt;"","2.1.1","")</f>
        <v/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102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4"/>
      <c r="Y52" s="105"/>
      <c r="Z52" s="105"/>
    </row>
    <row r="53" spans="1:26" ht="72" customHeight="1" x14ac:dyDescent="0.2">
      <c r="A53" s="12" t="str">
        <f>IF(B53&lt;&gt;"","2.1.2","")</f>
        <v/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102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4"/>
      <c r="Y53" s="105"/>
      <c r="Z53" s="105"/>
    </row>
    <row r="54" spans="1:26" ht="72" customHeight="1" x14ac:dyDescent="0.2">
      <c r="A54" s="12" t="str">
        <f>IF(B54&lt;&gt;"","2.1.3","")</f>
        <v/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102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4"/>
      <c r="Y54" s="105"/>
      <c r="Z54" s="105"/>
    </row>
    <row r="55" spans="1:26" ht="72" customHeight="1" x14ac:dyDescent="0.2">
      <c r="A55" s="12" t="str">
        <f>IF(B55&lt;&gt;"","2.1.4","")</f>
        <v/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102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4"/>
      <c r="Y55" s="105"/>
      <c r="Z55" s="105"/>
    </row>
    <row r="56" spans="1:26" ht="24" customHeight="1" x14ac:dyDescent="0.2">
      <c r="A56" s="106" t="s">
        <v>22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8"/>
    </row>
    <row r="57" spans="1:26" ht="72" customHeight="1" x14ac:dyDescent="0.2">
      <c r="A57" s="12" t="str">
        <f>IF(B57&lt;&gt;"","2.2.1","")</f>
        <v/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102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4"/>
      <c r="Y57" s="105"/>
      <c r="Z57" s="105"/>
    </row>
    <row r="58" spans="1:26" ht="72" customHeight="1" x14ac:dyDescent="0.2">
      <c r="A58" s="12" t="str">
        <f>IF(B58&lt;&gt;"","2.2.2","")</f>
        <v/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102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4"/>
      <c r="Y58" s="105"/>
      <c r="Z58" s="105"/>
    </row>
    <row r="59" spans="1:26" ht="72" customHeight="1" x14ac:dyDescent="0.2">
      <c r="A59" s="12" t="str">
        <f>IF(B59&lt;&gt;"","2.2.3","")</f>
        <v/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102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4"/>
      <c r="Y59" s="105"/>
      <c r="Z59" s="105"/>
    </row>
    <row r="60" spans="1:26" ht="72" customHeight="1" x14ac:dyDescent="0.2">
      <c r="A60" s="12" t="str">
        <f>IF(B60&lt;&gt;"","2.2.4","")</f>
        <v/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102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4"/>
      <c r="Y60" s="105"/>
      <c r="Z60" s="105"/>
    </row>
    <row r="61" spans="1:26" ht="24" customHeight="1" x14ac:dyDescent="0.2">
      <c r="A61" s="106" t="s">
        <v>23</v>
      </c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8"/>
    </row>
    <row r="62" spans="1:26" ht="72" customHeight="1" x14ac:dyDescent="0.2">
      <c r="A62" s="12" t="str">
        <f>IF(B62&lt;&gt;"","2.3.1","")</f>
        <v/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102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4"/>
      <c r="Y62" s="105"/>
      <c r="Z62" s="105"/>
    </row>
    <row r="63" spans="1:26" ht="72" customHeight="1" x14ac:dyDescent="0.2">
      <c r="A63" s="12" t="str">
        <f>IF(B63&lt;&gt;"","2.3.2","")</f>
        <v/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102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4"/>
      <c r="Y63" s="105"/>
      <c r="Z63" s="105"/>
    </row>
    <row r="64" spans="1:26" ht="72" customHeight="1" x14ac:dyDescent="0.2">
      <c r="A64" s="12" t="str">
        <f>IF(B64&lt;&gt;"","2.3.3","")</f>
        <v/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102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4"/>
      <c r="Y64" s="105"/>
      <c r="Z64" s="105"/>
    </row>
    <row r="65" spans="1:26" ht="72" customHeight="1" x14ac:dyDescent="0.2">
      <c r="A65" s="12" t="str">
        <f>IF(B65&lt;&gt;"","2.3.4","")</f>
        <v/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102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4"/>
      <c r="Y65" s="105"/>
      <c r="Z65" s="105"/>
    </row>
    <row r="66" spans="1:26" ht="9.9499999999999993" customHeight="1" x14ac:dyDescent="0.2"/>
    <row r="67" spans="1:26" ht="24" customHeight="1" x14ac:dyDescent="0.2">
      <c r="A67" s="2" t="s">
        <v>57</v>
      </c>
    </row>
    <row r="68" spans="1:26" ht="9.9499999999999993" customHeight="1" x14ac:dyDescent="0.2"/>
    <row r="69" spans="1:26" ht="60" customHeight="1" x14ac:dyDescent="0.2">
      <c r="A69" s="10" t="s">
        <v>5</v>
      </c>
      <c r="B69" s="73" t="s">
        <v>24</v>
      </c>
      <c r="C69" s="73"/>
      <c r="D69" s="73"/>
      <c r="E69" s="73"/>
      <c r="F69" s="73"/>
      <c r="G69" s="73"/>
      <c r="H69" s="73" t="s">
        <v>19</v>
      </c>
      <c r="I69" s="73"/>
      <c r="J69" s="73"/>
      <c r="K69" s="73"/>
      <c r="L69" s="73"/>
      <c r="M69" s="73"/>
      <c r="N69" s="73"/>
      <c r="O69" s="73"/>
      <c r="P69" s="73"/>
      <c r="Q69" s="116" t="s">
        <v>25</v>
      </c>
      <c r="R69" s="117"/>
      <c r="S69" s="117"/>
      <c r="T69" s="117"/>
      <c r="U69" s="117"/>
      <c r="V69" s="117"/>
      <c r="W69" s="117"/>
      <c r="X69" s="118"/>
      <c r="Y69" s="115" t="s">
        <v>20</v>
      </c>
      <c r="Z69" s="115"/>
    </row>
    <row r="70" spans="1:26" ht="72" customHeight="1" x14ac:dyDescent="0.2">
      <c r="A70" s="12" t="str">
        <f>IF(B70&lt;&gt;"","3.1","")</f>
        <v/>
      </c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102"/>
      <c r="R70" s="103"/>
      <c r="S70" s="103"/>
      <c r="T70" s="103"/>
      <c r="U70" s="103"/>
      <c r="V70" s="103"/>
      <c r="W70" s="103"/>
      <c r="X70" s="104"/>
      <c r="Y70" s="105"/>
      <c r="Z70" s="105"/>
    </row>
    <row r="71" spans="1:26" ht="72" customHeight="1" x14ac:dyDescent="0.2">
      <c r="A71" s="12" t="str">
        <f>IF(B71&lt;&gt;"","3.2","")</f>
        <v/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102"/>
      <c r="R71" s="103"/>
      <c r="S71" s="103"/>
      <c r="T71" s="103"/>
      <c r="U71" s="103"/>
      <c r="V71" s="103"/>
      <c r="W71" s="103"/>
      <c r="X71" s="104"/>
      <c r="Y71" s="105"/>
      <c r="Z71" s="105"/>
    </row>
    <row r="72" spans="1:26" ht="72" customHeight="1" x14ac:dyDescent="0.2">
      <c r="A72" s="12" t="str">
        <f>IF(B72&lt;&gt;"","3.3","")</f>
        <v/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102"/>
      <c r="R72" s="103"/>
      <c r="S72" s="103"/>
      <c r="T72" s="103"/>
      <c r="U72" s="103"/>
      <c r="V72" s="103"/>
      <c r="W72" s="103"/>
      <c r="X72" s="104"/>
      <c r="Y72" s="105"/>
      <c r="Z72" s="105"/>
    </row>
    <row r="73" spans="1:26" ht="72" customHeight="1" x14ac:dyDescent="0.2">
      <c r="A73" s="12" t="str">
        <f>IF(B73&lt;&gt;"","3.4","")</f>
        <v/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102"/>
      <c r="R73" s="103"/>
      <c r="S73" s="103"/>
      <c r="T73" s="103"/>
      <c r="U73" s="103"/>
      <c r="V73" s="103"/>
      <c r="W73" s="103"/>
      <c r="X73" s="104"/>
      <c r="Y73" s="105"/>
      <c r="Z73" s="105"/>
    </row>
    <row r="74" spans="1:26" ht="9.9499999999999993" customHeight="1" x14ac:dyDescent="0.2">
      <c r="A74" s="2"/>
    </row>
    <row r="75" spans="1:26" ht="24" customHeight="1" x14ac:dyDescent="0.2">
      <c r="A75" s="2" t="s">
        <v>58</v>
      </c>
    </row>
    <row r="76" spans="1:26" ht="9.9499999999999993" customHeight="1" x14ac:dyDescent="0.2">
      <c r="A76" s="2"/>
    </row>
    <row r="77" spans="1:26" ht="48" customHeight="1" x14ac:dyDescent="0.2"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1"/>
    </row>
    <row r="78" spans="1:26" ht="48" customHeight="1" x14ac:dyDescent="0.2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</row>
    <row r="79" spans="1:26" ht="48" customHeight="1" x14ac:dyDescent="0.2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4"/>
    </row>
    <row r="80" spans="1:26" ht="48" customHeight="1" x14ac:dyDescent="0.2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4"/>
    </row>
    <row r="81" spans="1:25" ht="48" customHeight="1" x14ac:dyDescent="0.2">
      <c r="B81" s="145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7"/>
    </row>
    <row r="82" spans="1:25" ht="9.9499999999999993" customHeight="1" x14ac:dyDescent="0.2">
      <c r="A82" s="2"/>
    </row>
    <row r="83" spans="1:25" ht="24" customHeight="1" x14ac:dyDescent="0.2">
      <c r="A83" s="5" t="s">
        <v>69</v>
      </c>
    </row>
    <row r="84" spans="1:25" ht="9.9499999999999993" customHeight="1" x14ac:dyDescent="0.2"/>
    <row r="85" spans="1:25" ht="21" customHeight="1" x14ac:dyDescent="0.2">
      <c r="B85" s="169"/>
      <c r="C85" s="169"/>
      <c r="D85" s="169"/>
      <c r="E85" s="169"/>
      <c r="F85" s="169"/>
      <c r="G85" s="169"/>
      <c r="H85" s="169"/>
      <c r="J85" s="169"/>
      <c r="K85" s="169"/>
      <c r="L85" s="169"/>
      <c r="M85" s="169"/>
      <c r="N85" s="169"/>
      <c r="O85" s="169"/>
      <c r="P85" s="169"/>
      <c r="Q85" s="169"/>
      <c r="S85" s="160"/>
      <c r="T85" s="161"/>
      <c r="U85" s="161"/>
      <c r="V85" s="161"/>
      <c r="W85" s="161"/>
      <c r="X85" s="161"/>
      <c r="Y85" s="162"/>
    </row>
    <row r="86" spans="1:25" ht="21" customHeight="1" x14ac:dyDescent="0.2">
      <c r="B86" s="169"/>
      <c r="C86" s="169"/>
      <c r="D86" s="169"/>
      <c r="E86" s="169"/>
      <c r="F86" s="169"/>
      <c r="G86" s="169"/>
      <c r="H86" s="169"/>
      <c r="J86" s="169"/>
      <c r="K86" s="169"/>
      <c r="L86" s="169"/>
      <c r="M86" s="169"/>
      <c r="N86" s="169"/>
      <c r="O86" s="169"/>
      <c r="P86" s="169"/>
      <c r="Q86" s="169"/>
      <c r="S86" s="163"/>
      <c r="T86" s="164"/>
      <c r="U86" s="164"/>
      <c r="V86" s="164"/>
      <c r="W86" s="164"/>
      <c r="X86" s="164"/>
      <c r="Y86" s="165"/>
    </row>
    <row r="87" spans="1:25" ht="21" customHeight="1" x14ac:dyDescent="0.2">
      <c r="B87" s="169"/>
      <c r="C87" s="169"/>
      <c r="D87" s="169"/>
      <c r="E87" s="169"/>
      <c r="F87" s="169"/>
      <c r="G87" s="169"/>
      <c r="H87" s="169"/>
      <c r="J87" s="169"/>
      <c r="K87" s="169"/>
      <c r="L87" s="169"/>
      <c r="M87" s="169"/>
      <c r="N87" s="169"/>
      <c r="O87" s="169"/>
      <c r="P87" s="169"/>
      <c r="Q87" s="169"/>
      <c r="S87" s="163"/>
      <c r="T87" s="164"/>
      <c r="U87" s="164"/>
      <c r="V87" s="164"/>
      <c r="W87" s="164"/>
      <c r="X87" s="164"/>
      <c r="Y87" s="165"/>
    </row>
    <row r="88" spans="1:25" ht="21" customHeight="1" x14ac:dyDescent="0.2">
      <c r="B88" s="169"/>
      <c r="C88" s="169"/>
      <c r="D88" s="169"/>
      <c r="E88" s="169"/>
      <c r="F88" s="169"/>
      <c r="G88" s="169"/>
      <c r="H88" s="169"/>
      <c r="J88" s="169"/>
      <c r="K88" s="169"/>
      <c r="L88" s="169"/>
      <c r="M88" s="169"/>
      <c r="N88" s="169"/>
      <c r="O88" s="169"/>
      <c r="P88" s="169"/>
      <c r="Q88" s="169"/>
      <c r="S88" s="163"/>
      <c r="T88" s="164"/>
      <c r="U88" s="164"/>
      <c r="V88" s="164"/>
      <c r="W88" s="164"/>
      <c r="X88" s="164"/>
      <c r="Y88" s="165"/>
    </row>
    <row r="89" spans="1:25" ht="21" customHeight="1" x14ac:dyDescent="0.2">
      <c r="B89" s="169"/>
      <c r="C89" s="169"/>
      <c r="D89" s="169"/>
      <c r="E89" s="169"/>
      <c r="F89" s="169"/>
      <c r="G89" s="169"/>
      <c r="H89" s="169"/>
      <c r="J89" s="169"/>
      <c r="K89" s="169"/>
      <c r="L89" s="169"/>
      <c r="M89" s="169"/>
      <c r="N89" s="169"/>
      <c r="O89" s="169"/>
      <c r="P89" s="169"/>
      <c r="Q89" s="169"/>
      <c r="S89" s="163"/>
      <c r="T89" s="164"/>
      <c r="U89" s="164"/>
      <c r="V89" s="164"/>
      <c r="W89" s="164"/>
      <c r="X89" s="164"/>
      <c r="Y89" s="165"/>
    </row>
    <row r="90" spans="1:25" ht="21" customHeight="1" x14ac:dyDescent="0.2">
      <c r="B90" s="169"/>
      <c r="C90" s="169"/>
      <c r="D90" s="169"/>
      <c r="E90" s="169"/>
      <c r="F90" s="169"/>
      <c r="G90" s="169"/>
      <c r="H90" s="169"/>
      <c r="J90" s="169"/>
      <c r="K90" s="169"/>
      <c r="L90" s="169"/>
      <c r="M90" s="169"/>
      <c r="N90" s="169"/>
      <c r="O90" s="169"/>
      <c r="P90" s="169"/>
      <c r="Q90" s="169"/>
      <c r="S90" s="163"/>
      <c r="T90" s="164"/>
      <c r="U90" s="164"/>
      <c r="V90" s="164"/>
      <c r="W90" s="164"/>
      <c r="X90" s="164"/>
      <c r="Y90" s="165"/>
    </row>
    <row r="91" spans="1:25" ht="21" customHeight="1" x14ac:dyDescent="0.2">
      <c r="B91" s="169"/>
      <c r="C91" s="169"/>
      <c r="D91" s="169"/>
      <c r="E91" s="169"/>
      <c r="F91" s="169"/>
      <c r="G91" s="169"/>
      <c r="H91" s="169"/>
      <c r="J91" s="169"/>
      <c r="K91" s="169"/>
      <c r="L91" s="169"/>
      <c r="M91" s="169"/>
      <c r="N91" s="169"/>
      <c r="O91" s="169"/>
      <c r="P91" s="169"/>
      <c r="Q91" s="169"/>
      <c r="S91" s="163"/>
      <c r="T91" s="164"/>
      <c r="U91" s="164"/>
      <c r="V91" s="164"/>
      <c r="W91" s="164"/>
      <c r="X91" s="164"/>
      <c r="Y91" s="165"/>
    </row>
    <row r="92" spans="1:25" ht="21" customHeight="1" x14ac:dyDescent="0.2">
      <c r="B92" s="169"/>
      <c r="C92" s="169"/>
      <c r="D92" s="169"/>
      <c r="E92" s="169"/>
      <c r="F92" s="169"/>
      <c r="G92" s="169"/>
      <c r="H92" s="169"/>
      <c r="J92" s="169"/>
      <c r="K92" s="169"/>
      <c r="L92" s="169"/>
      <c r="M92" s="169"/>
      <c r="N92" s="169"/>
      <c r="O92" s="169"/>
      <c r="P92" s="169"/>
      <c r="Q92" s="169"/>
      <c r="S92" s="163"/>
      <c r="T92" s="164"/>
      <c r="U92" s="164"/>
      <c r="V92" s="164"/>
      <c r="W92" s="164"/>
      <c r="X92" s="164"/>
      <c r="Y92" s="165"/>
    </row>
    <row r="93" spans="1:25" ht="21" customHeight="1" x14ac:dyDescent="0.2">
      <c r="B93" s="169"/>
      <c r="C93" s="169"/>
      <c r="D93" s="169"/>
      <c r="E93" s="169"/>
      <c r="F93" s="169"/>
      <c r="G93" s="169"/>
      <c r="H93" s="169"/>
      <c r="J93" s="169"/>
      <c r="K93" s="169"/>
      <c r="L93" s="169"/>
      <c r="M93" s="169"/>
      <c r="N93" s="169"/>
      <c r="O93" s="169"/>
      <c r="P93" s="169"/>
      <c r="Q93" s="169"/>
      <c r="S93" s="163"/>
      <c r="T93" s="164"/>
      <c r="U93" s="164"/>
      <c r="V93" s="164"/>
      <c r="W93" s="164"/>
      <c r="X93" s="164"/>
      <c r="Y93" s="165"/>
    </row>
    <row r="94" spans="1:25" ht="21" customHeight="1" x14ac:dyDescent="0.2">
      <c r="B94" s="169"/>
      <c r="C94" s="169"/>
      <c r="D94" s="169"/>
      <c r="E94" s="169"/>
      <c r="F94" s="169"/>
      <c r="G94" s="169"/>
      <c r="H94" s="169"/>
      <c r="J94" s="169"/>
      <c r="K94" s="169"/>
      <c r="L94" s="169"/>
      <c r="M94" s="169"/>
      <c r="N94" s="169"/>
      <c r="O94" s="169"/>
      <c r="P94" s="169"/>
      <c r="Q94" s="169"/>
      <c r="S94" s="166"/>
      <c r="T94" s="167"/>
      <c r="U94" s="167"/>
      <c r="V94" s="167"/>
      <c r="W94" s="167"/>
      <c r="X94" s="167"/>
      <c r="Y94" s="168"/>
    </row>
    <row r="95" spans="1:25" ht="48" customHeight="1" x14ac:dyDescent="0.2">
      <c r="B95" s="170"/>
      <c r="C95" s="170"/>
      <c r="D95" s="170"/>
      <c r="E95" s="170"/>
      <c r="F95" s="170"/>
      <c r="G95" s="170"/>
      <c r="H95" s="170"/>
      <c r="J95" s="148"/>
      <c r="K95" s="149"/>
      <c r="L95" s="149"/>
      <c r="M95" s="149"/>
      <c r="N95" s="149"/>
      <c r="O95" s="149"/>
      <c r="P95" s="149"/>
      <c r="Q95" s="150"/>
      <c r="S95" s="148"/>
      <c r="T95" s="149"/>
      <c r="U95" s="149"/>
      <c r="V95" s="149"/>
      <c r="W95" s="149"/>
      <c r="X95" s="149"/>
      <c r="Y95" s="150"/>
    </row>
    <row r="96" spans="1:25" ht="48" customHeight="1" x14ac:dyDescent="0.2">
      <c r="B96" s="170"/>
      <c r="C96" s="170"/>
      <c r="D96" s="170"/>
      <c r="E96" s="170"/>
      <c r="F96" s="170"/>
      <c r="G96" s="170"/>
      <c r="H96" s="170"/>
      <c r="J96" s="151"/>
      <c r="K96" s="152"/>
      <c r="L96" s="152"/>
      <c r="M96" s="152"/>
      <c r="N96" s="152"/>
      <c r="O96" s="152"/>
      <c r="P96" s="152"/>
      <c r="Q96" s="153"/>
      <c r="S96" s="151"/>
      <c r="T96" s="152"/>
      <c r="U96" s="152"/>
      <c r="V96" s="152"/>
      <c r="W96" s="152"/>
      <c r="X96" s="152"/>
      <c r="Y96" s="153"/>
    </row>
    <row r="98" spans="2:25" x14ac:dyDescent="0.2">
      <c r="B98" s="169"/>
      <c r="C98" s="169"/>
      <c r="D98" s="169"/>
      <c r="E98" s="169"/>
      <c r="F98" s="169"/>
      <c r="G98" s="169"/>
      <c r="H98" s="169"/>
      <c r="J98" s="169"/>
      <c r="K98" s="169"/>
      <c r="L98" s="169"/>
      <c r="M98" s="169"/>
      <c r="N98" s="169"/>
      <c r="O98" s="169"/>
      <c r="P98" s="169"/>
      <c r="Q98" s="169"/>
      <c r="S98" s="160"/>
      <c r="T98" s="161"/>
      <c r="U98" s="161"/>
      <c r="V98" s="161"/>
      <c r="W98" s="161"/>
      <c r="X98" s="161"/>
      <c r="Y98" s="162"/>
    </row>
    <row r="99" spans="2:25" x14ac:dyDescent="0.2">
      <c r="B99" s="169"/>
      <c r="C99" s="169"/>
      <c r="D99" s="169"/>
      <c r="E99" s="169"/>
      <c r="F99" s="169"/>
      <c r="G99" s="169"/>
      <c r="H99" s="169"/>
      <c r="J99" s="169"/>
      <c r="K99" s="169"/>
      <c r="L99" s="169"/>
      <c r="M99" s="169"/>
      <c r="N99" s="169"/>
      <c r="O99" s="169"/>
      <c r="P99" s="169"/>
      <c r="Q99" s="169"/>
      <c r="S99" s="163"/>
      <c r="T99" s="164"/>
      <c r="U99" s="164"/>
      <c r="V99" s="164"/>
      <c r="W99" s="164"/>
      <c r="X99" s="164"/>
      <c r="Y99" s="165"/>
    </row>
    <row r="100" spans="2:25" x14ac:dyDescent="0.2">
      <c r="B100" s="169"/>
      <c r="C100" s="169"/>
      <c r="D100" s="169"/>
      <c r="E100" s="169"/>
      <c r="F100" s="169"/>
      <c r="G100" s="169"/>
      <c r="H100" s="169"/>
      <c r="J100" s="169"/>
      <c r="K100" s="169"/>
      <c r="L100" s="169"/>
      <c r="M100" s="169"/>
      <c r="N100" s="169"/>
      <c r="O100" s="169"/>
      <c r="P100" s="169"/>
      <c r="Q100" s="169"/>
      <c r="S100" s="163"/>
      <c r="T100" s="164"/>
      <c r="U100" s="164"/>
      <c r="V100" s="164"/>
      <c r="W100" s="164"/>
      <c r="X100" s="164"/>
      <c r="Y100" s="165"/>
    </row>
    <row r="101" spans="2:25" x14ac:dyDescent="0.2">
      <c r="B101" s="169"/>
      <c r="C101" s="169"/>
      <c r="D101" s="169"/>
      <c r="E101" s="169"/>
      <c r="F101" s="169"/>
      <c r="G101" s="169"/>
      <c r="H101" s="169"/>
      <c r="J101" s="169"/>
      <c r="K101" s="169"/>
      <c r="L101" s="169"/>
      <c r="M101" s="169"/>
      <c r="N101" s="169"/>
      <c r="O101" s="169"/>
      <c r="P101" s="169"/>
      <c r="Q101" s="169"/>
      <c r="S101" s="163"/>
      <c r="T101" s="164"/>
      <c r="U101" s="164"/>
      <c r="V101" s="164"/>
      <c r="W101" s="164"/>
      <c r="X101" s="164"/>
      <c r="Y101" s="165"/>
    </row>
    <row r="102" spans="2:25" x14ac:dyDescent="0.2">
      <c r="B102" s="169"/>
      <c r="C102" s="169"/>
      <c r="D102" s="169"/>
      <c r="E102" s="169"/>
      <c r="F102" s="169"/>
      <c r="G102" s="169"/>
      <c r="H102" s="169"/>
      <c r="J102" s="169"/>
      <c r="K102" s="169"/>
      <c r="L102" s="169"/>
      <c r="M102" s="169"/>
      <c r="N102" s="169"/>
      <c r="O102" s="169"/>
      <c r="P102" s="169"/>
      <c r="Q102" s="169"/>
      <c r="S102" s="163"/>
      <c r="T102" s="164"/>
      <c r="U102" s="164"/>
      <c r="V102" s="164"/>
      <c r="W102" s="164"/>
      <c r="X102" s="164"/>
      <c r="Y102" s="165"/>
    </row>
    <row r="103" spans="2:25" x14ac:dyDescent="0.2">
      <c r="B103" s="169"/>
      <c r="C103" s="169"/>
      <c r="D103" s="169"/>
      <c r="E103" s="169"/>
      <c r="F103" s="169"/>
      <c r="G103" s="169"/>
      <c r="H103" s="169"/>
      <c r="J103" s="169"/>
      <c r="K103" s="169"/>
      <c r="L103" s="169"/>
      <c r="M103" s="169"/>
      <c r="N103" s="169"/>
      <c r="O103" s="169"/>
      <c r="P103" s="169"/>
      <c r="Q103" s="169"/>
      <c r="S103" s="163"/>
      <c r="T103" s="164"/>
      <c r="U103" s="164"/>
      <c r="V103" s="164"/>
      <c r="W103" s="164"/>
      <c r="X103" s="164"/>
      <c r="Y103" s="165"/>
    </row>
    <row r="104" spans="2:25" x14ac:dyDescent="0.2">
      <c r="B104" s="169"/>
      <c r="C104" s="169"/>
      <c r="D104" s="169"/>
      <c r="E104" s="169"/>
      <c r="F104" s="169"/>
      <c r="G104" s="169"/>
      <c r="H104" s="169"/>
      <c r="J104" s="169"/>
      <c r="K104" s="169"/>
      <c r="L104" s="169"/>
      <c r="M104" s="169"/>
      <c r="N104" s="169"/>
      <c r="O104" s="169"/>
      <c r="P104" s="169"/>
      <c r="Q104" s="169"/>
      <c r="S104" s="163"/>
      <c r="T104" s="164"/>
      <c r="U104" s="164"/>
      <c r="V104" s="164"/>
      <c r="W104" s="164"/>
      <c r="X104" s="164"/>
      <c r="Y104" s="165"/>
    </row>
    <row r="105" spans="2:25" x14ac:dyDescent="0.2">
      <c r="B105" s="169"/>
      <c r="C105" s="169"/>
      <c r="D105" s="169"/>
      <c r="E105" s="169"/>
      <c r="F105" s="169"/>
      <c r="G105" s="169"/>
      <c r="H105" s="169"/>
      <c r="J105" s="169"/>
      <c r="K105" s="169"/>
      <c r="L105" s="169"/>
      <c r="M105" s="169"/>
      <c r="N105" s="169"/>
      <c r="O105" s="169"/>
      <c r="P105" s="169"/>
      <c r="Q105" s="169"/>
      <c r="S105" s="163"/>
      <c r="T105" s="164"/>
      <c r="U105" s="164"/>
      <c r="V105" s="164"/>
      <c r="W105" s="164"/>
      <c r="X105" s="164"/>
      <c r="Y105" s="165"/>
    </row>
    <row r="106" spans="2:25" x14ac:dyDescent="0.2">
      <c r="B106" s="169"/>
      <c r="C106" s="169"/>
      <c r="D106" s="169"/>
      <c r="E106" s="169"/>
      <c r="F106" s="169"/>
      <c r="G106" s="169"/>
      <c r="H106" s="169"/>
      <c r="J106" s="169"/>
      <c r="K106" s="169"/>
      <c r="L106" s="169"/>
      <c r="M106" s="169"/>
      <c r="N106" s="169"/>
      <c r="O106" s="169"/>
      <c r="P106" s="169"/>
      <c r="Q106" s="169"/>
      <c r="S106" s="163"/>
      <c r="T106" s="164"/>
      <c r="U106" s="164"/>
      <c r="V106" s="164"/>
      <c r="W106" s="164"/>
      <c r="X106" s="164"/>
      <c r="Y106" s="165"/>
    </row>
    <row r="107" spans="2:25" x14ac:dyDescent="0.2">
      <c r="B107" s="169"/>
      <c r="C107" s="169"/>
      <c r="D107" s="169"/>
      <c r="E107" s="169"/>
      <c r="F107" s="169"/>
      <c r="G107" s="169"/>
      <c r="H107" s="169"/>
      <c r="J107" s="169"/>
      <c r="K107" s="169"/>
      <c r="L107" s="169"/>
      <c r="M107" s="169"/>
      <c r="N107" s="169"/>
      <c r="O107" s="169"/>
      <c r="P107" s="169"/>
      <c r="Q107" s="169"/>
      <c r="S107" s="166"/>
      <c r="T107" s="167"/>
      <c r="U107" s="167"/>
      <c r="V107" s="167"/>
      <c r="W107" s="167"/>
      <c r="X107" s="167"/>
      <c r="Y107" s="168"/>
    </row>
    <row r="108" spans="2:25" ht="48" customHeight="1" x14ac:dyDescent="0.2">
      <c r="B108" s="105"/>
      <c r="C108" s="105"/>
      <c r="D108" s="105"/>
      <c r="E108" s="105"/>
      <c r="F108" s="105"/>
      <c r="G108" s="105"/>
      <c r="H108" s="105"/>
      <c r="J108" s="148"/>
      <c r="K108" s="149"/>
      <c r="L108" s="149"/>
      <c r="M108" s="149"/>
      <c r="N108" s="149"/>
      <c r="O108" s="149"/>
      <c r="P108" s="149"/>
      <c r="Q108" s="150"/>
      <c r="S108" s="154"/>
      <c r="T108" s="155"/>
      <c r="U108" s="155"/>
      <c r="V108" s="155"/>
      <c r="W108" s="155"/>
      <c r="X108" s="155"/>
      <c r="Y108" s="156"/>
    </row>
    <row r="109" spans="2:25" ht="48" customHeight="1" x14ac:dyDescent="0.2">
      <c r="B109" s="105"/>
      <c r="C109" s="105"/>
      <c r="D109" s="105"/>
      <c r="E109" s="105"/>
      <c r="F109" s="105"/>
      <c r="G109" s="105"/>
      <c r="H109" s="105"/>
      <c r="J109" s="151"/>
      <c r="K109" s="152"/>
      <c r="L109" s="152"/>
      <c r="M109" s="152"/>
      <c r="N109" s="152"/>
      <c r="O109" s="152"/>
      <c r="P109" s="152"/>
      <c r="Q109" s="153"/>
      <c r="S109" s="157"/>
      <c r="T109" s="158"/>
      <c r="U109" s="158"/>
      <c r="V109" s="158"/>
      <c r="W109" s="158"/>
      <c r="X109" s="158"/>
      <c r="Y109" s="159"/>
    </row>
    <row r="111" spans="2:25" x14ac:dyDescent="0.2">
      <c r="B111" s="160"/>
      <c r="C111" s="161"/>
      <c r="D111" s="161"/>
      <c r="E111" s="161"/>
      <c r="F111" s="161"/>
      <c r="G111" s="161"/>
      <c r="H111" s="162"/>
      <c r="J111" s="160"/>
      <c r="K111" s="161"/>
      <c r="L111" s="161"/>
      <c r="M111" s="161"/>
      <c r="N111" s="161"/>
      <c r="O111" s="161"/>
      <c r="P111" s="161"/>
      <c r="Q111" s="162"/>
      <c r="S111" s="160"/>
      <c r="T111" s="161"/>
      <c r="U111" s="161"/>
      <c r="V111" s="161"/>
      <c r="W111" s="161"/>
      <c r="X111" s="161"/>
      <c r="Y111" s="162"/>
    </row>
    <row r="112" spans="2:25" x14ac:dyDescent="0.2">
      <c r="B112" s="163"/>
      <c r="C112" s="164"/>
      <c r="D112" s="164"/>
      <c r="E112" s="164"/>
      <c r="F112" s="164"/>
      <c r="G112" s="164"/>
      <c r="H112" s="165"/>
      <c r="J112" s="163"/>
      <c r="K112" s="164"/>
      <c r="L112" s="164"/>
      <c r="M112" s="164"/>
      <c r="N112" s="164"/>
      <c r="O112" s="164"/>
      <c r="P112" s="164"/>
      <c r="Q112" s="165"/>
      <c r="S112" s="163"/>
      <c r="T112" s="164"/>
      <c r="U112" s="164"/>
      <c r="V112" s="164"/>
      <c r="W112" s="164"/>
      <c r="X112" s="164"/>
      <c r="Y112" s="165"/>
    </row>
    <row r="113" spans="2:25" x14ac:dyDescent="0.2">
      <c r="B113" s="163"/>
      <c r="C113" s="164"/>
      <c r="D113" s="164"/>
      <c r="E113" s="164"/>
      <c r="F113" s="164"/>
      <c r="G113" s="164"/>
      <c r="H113" s="165"/>
      <c r="J113" s="163"/>
      <c r="K113" s="164"/>
      <c r="L113" s="164"/>
      <c r="M113" s="164"/>
      <c r="N113" s="164"/>
      <c r="O113" s="164"/>
      <c r="P113" s="164"/>
      <c r="Q113" s="165"/>
      <c r="S113" s="163"/>
      <c r="T113" s="164"/>
      <c r="U113" s="164"/>
      <c r="V113" s="164"/>
      <c r="W113" s="164"/>
      <c r="X113" s="164"/>
      <c r="Y113" s="165"/>
    </row>
    <row r="114" spans="2:25" x14ac:dyDescent="0.2">
      <c r="B114" s="163"/>
      <c r="C114" s="164"/>
      <c r="D114" s="164"/>
      <c r="E114" s="164"/>
      <c r="F114" s="164"/>
      <c r="G114" s="164"/>
      <c r="H114" s="165"/>
      <c r="J114" s="163"/>
      <c r="K114" s="164"/>
      <c r="L114" s="164"/>
      <c r="M114" s="164"/>
      <c r="N114" s="164"/>
      <c r="O114" s="164"/>
      <c r="P114" s="164"/>
      <c r="Q114" s="165"/>
      <c r="S114" s="163"/>
      <c r="T114" s="164"/>
      <c r="U114" s="164"/>
      <c r="V114" s="164"/>
      <c r="W114" s="164"/>
      <c r="X114" s="164"/>
      <c r="Y114" s="165"/>
    </row>
    <row r="115" spans="2:25" x14ac:dyDescent="0.2">
      <c r="B115" s="163"/>
      <c r="C115" s="164"/>
      <c r="D115" s="164"/>
      <c r="E115" s="164"/>
      <c r="F115" s="164"/>
      <c r="G115" s="164"/>
      <c r="H115" s="165"/>
      <c r="J115" s="163"/>
      <c r="K115" s="164"/>
      <c r="L115" s="164"/>
      <c r="M115" s="164"/>
      <c r="N115" s="164"/>
      <c r="O115" s="164"/>
      <c r="P115" s="164"/>
      <c r="Q115" s="165"/>
      <c r="S115" s="163"/>
      <c r="T115" s="164"/>
      <c r="U115" s="164"/>
      <c r="V115" s="164"/>
      <c r="W115" s="164"/>
      <c r="X115" s="164"/>
      <c r="Y115" s="165"/>
    </row>
    <row r="116" spans="2:25" x14ac:dyDescent="0.2">
      <c r="B116" s="163"/>
      <c r="C116" s="164"/>
      <c r="D116" s="164"/>
      <c r="E116" s="164"/>
      <c r="F116" s="164"/>
      <c r="G116" s="164"/>
      <c r="H116" s="165"/>
      <c r="J116" s="163"/>
      <c r="K116" s="164"/>
      <c r="L116" s="164"/>
      <c r="M116" s="164"/>
      <c r="N116" s="164"/>
      <c r="O116" s="164"/>
      <c r="P116" s="164"/>
      <c r="Q116" s="165"/>
      <c r="S116" s="163"/>
      <c r="T116" s="164"/>
      <c r="U116" s="164"/>
      <c r="V116" s="164"/>
      <c r="W116" s="164"/>
      <c r="X116" s="164"/>
      <c r="Y116" s="165"/>
    </row>
    <row r="117" spans="2:25" x14ac:dyDescent="0.2">
      <c r="B117" s="163"/>
      <c r="C117" s="164"/>
      <c r="D117" s="164"/>
      <c r="E117" s="164"/>
      <c r="F117" s="164"/>
      <c r="G117" s="164"/>
      <c r="H117" s="165"/>
      <c r="J117" s="163"/>
      <c r="K117" s="164"/>
      <c r="L117" s="164"/>
      <c r="M117" s="164"/>
      <c r="N117" s="164"/>
      <c r="O117" s="164"/>
      <c r="P117" s="164"/>
      <c r="Q117" s="165"/>
      <c r="S117" s="163"/>
      <c r="T117" s="164"/>
      <c r="U117" s="164"/>
      <c r="V117" s="164"/>
      <c r="W117" s="164"/>
      <c r="X117" s="164"/>
      <c r="Y117" s="165"/>
    </row>
    <row r="118" spans="2:25" x14ac:dyDescent="0.2">
      <c r="B118" s="163"/>
      <c r="C118" s="164"/>
      <c r="D118" s="164"/>
      <c r="E118" s="164"/>
      <c r="F118" s="164"/>
      <c r="G118" s="164"/>
      <c r="H118" s="165"/>
      <c r="J118" s="163"/>
      <c r="K118" s="164"/>
      <c r="L118" s="164"/>
      <c r="M118" s="164"/>
      <c r="N118" s="164"/>
      <c r="O118" s="164"/>
      <c r="P118" s="164"/>
      <c r="Q118" s="165"/>
      <c r="S118" s="163"/>
      <c r="T118" s="164"/>
      <c r="U118" s="164"/>
      <c r="V118" s="164"/>
      <c r="W118" s="164"/>
      <c r="X118" s="164"/>
      <c r="Y118" s="165"/>
    </row>
    <row r="119" spans="2:25" x14ac:dyDescent="0.2">
      <c r="B119" s="163"/>
      <c r="C119" s="164"/>
      <c r="D119" s="164"/>
      <c r="E119" s="164"/>
      <c r="F119" s="164"/>
      <c r="G119" s="164"/>
      <c r="H119" s="165"/>
      <c r="J119" s="163"/>
      <c r="K119" s="164"/>
      <c r="L119" s="164"/>
      <c r="M119" s="164"/>
      <c r="N119" s="164"/>
      <c r="O119" s="164"/>
      <c r="P119" s="164"/>
      <c r="Q119" s="165"/>
      <c r="S119" s="163"/>
      <c r="T119" s="164"/>
      <c r="U119" s="164"/>
      <c r="V119" s="164"/>
      <c r="W119" s="164"/>
      <c r="X119" s="164"/>
      <c r="Y119" s="165"/>
    </row>
    <row r="120" spans="2:25" x14ac:dyDescent="0.2">
      <c r="B120" s="166"/>
      <c r="C120" s="167"/>
      <c r="D120" s="167"/>
      <c r="E120" s="167"/>
      <c r="F120" s="167"/>
      <c r="G120" s="167"/>
      <c r="H120" s="168"/>
      <c r="J120" s="166"/>
      <c r="K120" s="167"/>
      <c r="L120" s="167"/>
      <c r="M120" s="167"/>
      <c r="N120" s="167"/>
      <c r="O120" s="167"/>
      <c r="P120" s="167"/>
      <c r="Q120" s="168"/>
      <c r="S120" s="166"/>
      <c r="T120" s="167"/>
      <c r="U120" s="167"/>
      <c r="V120" s="167"/>
      <c r="W120" s="167"/>
      <c r="X120" s="167"/>
      <c r="Y120" s="168"/>
    </row>
    <row r="121" spans="2:25" ht="48" customHeight="1" x14ac:dyDescent="0.2">
      <c r="B121" s="154"/>
      <c r="C121" s="155"/>
      <c r="D121" s="155"/>
      <c r="E121" s="155"/>
      <c r="F121" s="155"/>
      <c r="G121" s="155"/>
      <c r="H121" s="156"/>
      <c r="J121" s="154"/>
      <c r="K121" s="155"/>
      <c r="L121" s="155"/>
      <c r="M121" s="155"/>
      <c r="N121" s="155"/>
      <c r="O121" s="155"/>
      <c r="P121" s="155"/>
      <c r="Q121" s="156"/>
      <c r="S121" s="154"/>
      <c r="T121" s="155"/>
      <c r="U121" s="155"/>
      <c r="V121" s="155"/>
      <c r="W121" s="155"/>
      <c r="X121" s="155"/>
      <c r="Y121" s="156"/>
    </row>
    <row r="122" spans="2:25" ht="48" customHeight="1" x14ac:dyDescent="0.2">
      <c r="B122" s="157"/>
      <c r="C122" s="158"/>
      <c r="D122" s="158"/>
      <c r="E122" s="158"/>
      <c r="F122" s="158"/>
      <c r="G122" s="158"/>
      <c r="H122" s="159"/>
      <c r="J122" s="157"/>
      <c r="K122" s="158"/>
      <c r="L122" s="158"/>
      <c r="M122" s="158"/>
      <c r="N122" s="158"/>
      <c r="O122" s="158"/>
      <c r="P122" s="158"/>
      <c r="Q122" s="159"/>
      <c r="S122" s="157"/>
      <c r="T122" s="158"/>
      <c r="U122" s="158"/>
      <c r="V122" s="158"/>
      <c r="W122" s="158"/>
      <c r="X122" s="158"/>
      <c r="Y122" s="159"/>
    </row>
    <row r="125" spans="2:25" x14ac:dyDescent="0.2">
      <c r="E125" s="9" t="s">
        <v>26</v>
      </c>
      <c r="F125" s="137"/>
      <c r="G125" s="137"/>
      <c r="H125" s="137"/>
      <c r="I125" s="137"/>
      <c r="J125" s="137"/>
      <c r="Q125" s="9" t="s">
        <v>27</v>
      </c>
      <c r="R125" s="137"/>
      <c r="S125" s="137"/>
      <c r="T125" s="137"/>
      <c r="U125" s="137"/>
      <c r="V125" s="137"/>
      <c r="W125" s="137"/>
    </row>
    <row r="126" spans="2:25" x14ac:dyDescent="0.2">
      <c r="E126" s="9" t="s">
        <v>28</v>
      </c>
      <c r="F126" s="138"/>
      <c r="G126" s="138"/>
      <c r="H126" s="138"/>
      <c r="I126" s="138"/>
      <c r="J126" s="138"/>
      <c r="K126" s="2" t="s">
        <v>29</v>
      </c>
      <c r="Q126" s="9" t="s">
        <v>28</v>
      </c>
      <c r="R126" s="137"/>
      <c r="S126" s="137"/>
      <c r="T126" s="137"/>
      <c r="U126" s="137"/>
      <c r="V126" s="137"/>
      <c r="W126" s="137"/>
      <c r="X126" s="2" t="s">
        <v>29</v>
      </c>
    </row>
    <row r="127" spans="2:25" x14ac:dyDescent="0.2">
      <c r="E127" s="9" t="s">
        <v>30</v>
      </c>
      <c r="F127" s="138"/>
      <c r="G127" s="138"/>
      <c r="H127" s="138"/>
      <c r="I127" s="138"/>
      <c r="J127" s="138"/>
      <c r="Q127" s="181"/>
      <c r="R127" s="181"/>
      <c r="S127" s="181"/>
      <c r="T127" s="181"/>
      <c r="U127" s="181"/>
      <c r="V127" s="181"/>
      <c r="W127" s="181"/>
      <c r="X127" s="181"/>
    </row>
    <row r="128" spans="2:25" x14ac:dyDescent="0.2">
      <c r="E128" s="9" t="s">
        <v>31</v>
      </c>
      <c r="F128" s="182"/>
      <c r="G128" s="182"/>
      <c r="H128" s="182"/>
      <c r="I128" s="182"/>
      <c r="J128" s="182"/>
      <c r="Q128" s="9" t="s">
        <v>31</v>
      </c>
      <c r="R128" s="183"/>
      <c r="S128" s="183"/>
      <c r="T128" s="183"/>
      <c r="U128" s="183"/>
      <c r="V128" s="183"/>
      <c r="W128" s="183"/>
    </row>
    <row r="129" spans="5:10" x14ac:dyDescent="0.2">
      <c r="E129" s="9" t="s">
        <v>32</v>
      </c>
      <c r="F129" s="180"/>
      <c r="G129" s="180"/>
      <c r="H129" s="180"/>
      <c r="I129" s="180"/>
      <c r="J129" s="180"/>
    </row>
  </sheetData>
  <sheetProtection algorithmName="SHA-512" hashValue="6ZFDNqvo4AtAMiO1pEUQ6FDRjxPijvmUpsFSUpkIh6yNIXQipqGXJKpE1oW+DiAk608u2YuNI2D1CYa48y15lw==" saltValue="0zh8lsNEeaqWNB1gWza59w==" spinCount="100000" sheet="1" formatCells="0"/>
  <protectedRanges>
    <protectedRange sqref="M7 H8 V13 K27:S30 X25 K32:S33 K35:S36 K38:S39 K41:S42 K45:S46 B52:Z55 B57:Z60 B62:Z65 B70:Z73 B77 B85 J85 S85 S95 J95 B95 B98 J98 S98 S108 J108 B108 B111 J111 S111 B121" name="Range1"/>
  </protectedRanges>
  <mergeCells count="306">
    <mergeCell ref="F129:J129"/>
    <mergeCell ref="K30:M30"/>
    <mergeCell ref="N30:P30"/>
    <mergeCell ref="Q30:S30"/>
    <mergeCell ref="T30:U30"/>
    <mergeCell ref="H31:J31"/>
    <mergeCell ref="K31:M31"/>
    <mergeCell ref="T31:U31"/>
    <mergeCell ref="V31:W31"/>
    <mergeCell ref="B108:H109"/>
    <mergeCell ref="S121:Y122"/>
    <mergeCell ref="B73:G73"/>
    <mergeCell ref="H73:P73"/>
    <mergeCell ref="Q73:X73"/>
    <mergeCell ref="Y73:Z73"/>
    <mergeCell ref="J95:Q96"/>
    <mergeCell ref="S95:Y96"/>
    <mergeCell ref="B98:H107"/>
    <mergeCell ref="J98:Q107"/>
    <mergeCell ref="S98:Y107"/>
    <mergeCell ref="F127:J127"/>
    <mergeCell ref="Q127:X127"/>
    <mergeCell ref="F128:J128"/>
    <mergeCell ref="R128:W128"/>
    <mergeCell ref="Y69:Z69"/>
    <mergeCell ref="B70:G70"/>
    <mergeCell ref="B64:L64"/>
    <mergeCell ref="M64:X64"/>
    <mergeCell ref="Y64:Z64"/>
    <mergeCell ref="B65:L65"/>
    <mergeCell ref="M65:X65"/>
    <mergeCell ref="Y65:Z65"/>
    <mergeCell ref="Y63:Z63"/>
    <mergeCell ref="B63:L63"/>
    <mergeCell ref="M63:X63"/>
    <mergeCell ref="H70:P70"/>
    <mergeCell ref="Q70:X70"/>
    <mergeCell ref="Y70:Z70"/>
    <mergeCell ref="X24:Z24"/>
    <mergeCell ref="X25:Z46"/>
    <mergeCell ref="A20:P20"/>
    <mergeCell ref="Q20:R20"/>
    <mergeCell ref="S20:U20"/>
    <mergeCell ref="V20:X20"/>
    <mergeCell ref="Y20:Z20"/>
    <mergeCell ref="A21:Z21"/>
    <mergeCell ref="B39:G39"/>
    <mergeCell ref="H39:J39"/>
    <mergeCell ref="K39:M39"/>
    <mergeCell ref="N39:P39"/>
    <mergeCell ref="Q39:S39"/>
    <mergeCell ref="T39:U39"/>
    <mergeCell ref="V39:W39"/>
    <mergeCell ref="B40:G40"/>
    <mergeCell ref="H40:J40"/>
    <mergeCell ref="K40:M40"/>
    <mergeCell ref="N40:P40"/>
    <mergeCell ref="Q40:S40"/>
    <mergeCell ref="T40:U40"/>
    <mergeCell ref="V40:W40"/>
    <mergeCell ref="B36:G36"/>
    <mergeCell ref="H36:J36"/>
    <mergeCell ref="F125:J125"/>
    <mergeCell ref="R125:W125"/>
    <mergeCell ref="F126:J126"/>
    <mergeCell ref="R126:W126"/>
    <mergeCell ref="B71:G71"/>
    <mergeCell ref="H71:P71"/>
    <mergeCell ref="Q71:X71"/>
    <mergeCell ref="Y71:Z71"/>
    <mergeCell ref="B72:G72"/>
    <mergeCell ref="H72:P72"/>
    <mergeCell ref="Q72:X72"/>
    <mergeCell ref="Y72:Z72"/>
    <mergeCell ref="B77:Y81"/>
    <mergeCell ref="J108:Q109"/>
    <mergeCell ref="S108:Y109"/>
    <mergeCell ref="B111:H120"/>
    <mergeCell ref="J111:Q120"/>
    <mergeCell ref="S111:Y120"/>
    <mergeCell ref="B121:H122"/>
    <mergeCell ref="J121:Q122"/>
    <mergeCell ref="B85:H94"/>
    <mergeCell ref="J85:Q94"/>
    <mergeCell ref="S85:Y94"/>
    <mergeCell ref="B95:H96"/>
    <mergeCell ref="Y62:Z62"/>
    <mergeCell ref="B62:L62"/>
    <mergeCell ref="M62:X62"/>
    <mergeCell ref="Y60:Z60"/>
    <mergeCell ref="B60:L60"/>
    <mergeCell ref="M60:X60"/>
    <mergeCell ref="B55:L55"/>
    <mergeCell ref="M55:X55"/>
    <mergeCell ref="Y55:Z55"/>
    <mergeCell ref="Y58:Z58"/>
    <mergeCell ref="B58:L58"/>
    <mergeCell ref="M58:X58"/>
    <mergeCell ref="A61:Z61"/>
    <mergeCell ref="M59:X59"/>
    <mergeCell ref="Y59:Z59"/>
    <mergeCell ref="B59:L59"/>
    <mergeCell ref="A48:Z48"/>
    <mergeCell ref="B50:L50"/>
    <mergeCell ref="M50:X50"/>
    <mergeCell ref="Y50:Z50"/>
    <mergeCell ref="B41:G41"/>
    <mergeCell ref="H41:J41"/>
    <mergeCell ref="K41:M41"/>
    <mergeCell ref="N41:P41"/>
    <mergeCell ref="Q41:S41"/>
    <mergeCell ref="T41:U41"/>
    <mergeCell ref="V41:W41"/>
    <mergeCell ref="T43:U43"/>
    <mergeCell ref="V43:W43"/>
    <mergeCell ref="N43:P43"/>
    <mergeCell ref="Q43:S43"/>
    <mergeCell ref="T42:U42"/>
    <mergeCell ref="V42:W42"/>
    <mergeCell ref="B43:G43"/>
    <mergeCell ref="H43:J43"/>
    <mergeCell ref="K43:M43"/>
    <mergeCell ref="A47:S47"/>
    <mergeCell ref="T47:U47"/>
    <mergeCell ref="B42:G42"/>
    <mergeCell ref="H42:J42"/>
    <mergeCell ref="K36:M36"/>
    <mergeCell ref="N36:P36"/>
    <mergeCell ref="Q36:S36"/>
    <mergeCell ref="T36:U36"/>
    <mergeCell ref="V36:W36"/>
    <mergeCell ref="Q38:S38"/>
    <mergeCell ref="T38:U38"/>
    <mergeCell ref="V38:W38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V30:W30"/>
    <mergeCell ref="N31:P31"/>
    <mergeCell ref="Q31:S31"/>
    <mergeCell ref="B26:G26"/>
    <mergeCell ref="H27:J27"/>
    <mergeCell ref="K27:M27"/>
    <mergeCell ref="N27:P27"/>
    <mergeCell ref="Q27:S27"/>
    <mergeCell ref="T27:U27"/>
    <mergeCell ref="V27:W27"/>
    <mergeCell ref="K28:M28"/>
    <mergeCell ref="N28:P28"/>
    <mergeCell ref="Q28:S28"/>
    <mergeCell ref="T28:U28"/>
    <mergeCell ref="K29:M29"/>
    <mergeCell ref="N29:P29"/>
    <mergeCell ref="Q29:S29"/>
    <mergeCell ref="T29:U29"/>
    <mergeCell ref="T26:U26"/>
    <mergeCell ref="V26:W26"/>
    <mergeCell ref="H30:J30"/>
    <mergeCell ref="T24:U24"/>
    <mergeCell ref="V24:W24"/>
    <mergeCell ref="B69:G69"/>
    <mergeCell ref="H69:P69"/>
    <mergeCell ref="Q69:X69"/>
    <mergeCell ref="T44:U44"/>
    <mergeCell ref="V44:W44"/>
    <mergeCell ref="V46:W46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4:G34"/>
    <mergeCell ref="V28:W28"/>
    <mergeCell ref="B30:G30"/>
    <mergeCell ref="H29:J29"/>
    <mergeCell ref="V29:W29"/>
    <mergeCell ref="T45:U45"/>
    <mergeCell ref="V45:W45"/>
    <mergeCell ref="M54:X54"/>
    <mergeCell ref="Y54:Z54"/>
    <mergeCell ref="H45:J45"/>
    <mergeCell ref="B57:L57"/>
    <mergeCell ref="M57:X57"/>
    <mergeCell ref="Y57:Z57"/>
    <mergeCell ref="A56:Z56"/>
    <mergeCell ref="H46:J46"/>
    <mergeCell ref="K46:M46"/>
    <mergeCell ref="N46:P46"/>
    <mergeCell ref="Q46:S46"/>
    <mergeCell ref="T46:U46"/>
    <mergeCell ref="K45:M45"/>
    <mergeCell ref="N45:P45"/>
    <mergeCell ref="A51:Z51"/>
    <mergeCell ref="M53:X53"/>
    <mergeCell ref="M52:X52"/>
    <mergeCell ref="Y52:Z52"/>
    <mergeCell ref="V47:W47"/>
    <mergeCell ref="X47:Z47"/>
    <mergeCell ref="B53:L53"/>
    <mergeCell ref="Y53:Z53"/>
    <mergeCell ref="B52:L52"/>
    <mergeCell ref="B46:G46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K42:M42"/>
    <mergeCell ref="N42:P42"/>
    <mergeCell ref="Q42:S42"/>
    <mergeCell ref="B45:G45"/>
    <mergeCell ref="B44:G44"/>
    <mergeCell ref="Q45:S45"/>
    <mergeCell ref="H44:J44"/>
    <mergeCell ref="K44:M44"/>
    <mergeCell ref="N44:P44"/>
    <mergeCell ref="Q44:S44"/>
    <mergeCell ref="B54:L54"/>
    <mergeCell ref="K16:M16"/>
    <mergeCell ref="N16:P16"/>
    <mergeCell ref="Q16:R16"/>
    <mergeCell ref="B17:J17"/>
    <mergeCell ref="K17:M17"/>
    <mergeCell ref="Q15:R15"/>
    <mergeCell ref="N14:P14"/>
    <mergeCell ref="Q14:R14"/>
    <mergeCell ref="H34:J34"/>
    <mergeCell ref="K34:M34"/>
    <mergeCell ref="N34:P34"/>
    <mergeCell ref="Q34:S34"/>
    <mergeCell ref="B29:G29"/>
    <mergeCell ref="H28:J28"/>
    <mergeCell ref="B27:G27"/>
    <mergeCell ref="H26:J26"/>
    <mergeCell ref="K26:M26"/>
    <mergeCell ref="N26:P26"/>
    <mergeCell ref="Q26:S26"/>
    <mergeCell ref="B14:J14"/>
    <mergeCell ref="K14:M14"/>
    <mergeCell ref="B28:G28"/>
    <mergeCell ref="B31:G3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24:G24"/>
    <mergeCell ref="H24:J24"/>
    <mergeCell ref="K24:M24"/>
    <mergeCell ref="N24:P24"/>
    <mergeCell ref="B32:G32"/>
    <mergeCell ref="H32:J32"/>
    <mergeCell ref="K32:M32"/>
    <mergeCell ref="N32:P32"/>
    <mergeCell ref="Q32:S32"/>
    <mergeCell ref="Q13:R13"/>
    <mergeCell ref="N13:P13"/>
    <mergeCell ref="K13:M13"/>
    <mergeCell ref="B13:J13"/>
    <mergeCell ref="A12:Z12"/>
    <mergeCell ref="A25:W25"/>
    <mergeCell ref="S13:U19"/>
    <mergeCell ref="V13:X19"/>
    <mergeCell ref="Y13:Z19"/>
    <mergeCell ref="B19:J19"/>
    <mergeCell ref="Q19:R19"/>
    <mergeCell ref="K19:M19"/>
    <mergeCell ref="K18:M18"/>
    <mergeCell ref="Q18:R18"/>
    <mergeCell ref="N19:P19"/>
    <mergeCell ref="Q17:R17"/>
    <mergeCell ref="B18:J18"/>
    <mergeCell ref="B15:J15"/>
    <mergeCell ref="K15:M15"/>
    <mergeCell ref="N15:P15"/>
    <mergeCell ref="Q24:S24"/>
    <mergeCell ref="N17:P17"/>
    <mergeCell ref="N18:P18"/>
    <mergeCell ref="B16:J16"/>
  </mergeCells>
  <dataValidations count="2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7:Z60 Y62:Z65 Y52:Y55 Z52:Z55 Y70:Y73 Z70:Z73" xr:uid="{D1FB97F2-6E4A-4BC6-94FC-9FBE0EE4CEFC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26:K46 N26:N46 Q26:Q46" xr:uid="{9C9FCB21-BB0B-4722-A35E-82ED69E5C21E}">
      <formula1>0</formula1>
    </dataValidation>
  </dataValidations>
  <pageMargins left="0.23622047244094491" right="0.23622047244094491" top="0.74803149606299213" bottom="0.59055118110236227" header="0.31496062992125984" footer="0.31496062992125984"/>
  <pageSetup paperSize="9" scale="63" fitToHeight="0" orientation="landscape" r:id="rId1"/>
  <rowBreaks count="6" manualBreakCount="6">
    <brk id="21" max="25" man="1"/>
    <brk id="48" max="25" man="1"/>
    <brk id="60" max="25" man="1"/>
    <brk id="74" max="25" man="1"/>
    <brk id="97" max="25" man="1"/>
    <brk id="129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44725F9-CE4C-403C-9FFE-D999D7F28B40}">
          <x14:formula1>
            <xm:f>LIST!$G$2:$G$10</xm:f>
          </x14:formula1>
          <xm:sqref>B70:B73 C70:G73</xm:sqref>
        </x14:dataValidation>
        <x14:dataValidation type="list" allowBlank="1" showInputMessage="1" showErrorMessage="1" error="กรุณาเลือกข้อมูลตามที่กำหนดให้" xr:uid="{0CA6BA42-98F1-46E9-9064-16FEDB318037}">
          <x14:formula1>
            <xm:f>LIST!$A$2:$A$6</xm:f>
          </x14:formula1>
          <xm:sqref>B52:L55</xm:sqref>
        </x14:dataValidation>
        <x14:dataValidation type="list" allowBlank="1" showInputMessage="1" showErrorMessage="1" error="กรุณาเลือกข้อมูลตามที่กำหนดให้" xr:uid="{8067E9BD-F955-42A2-BE96-33896C640BD3}">
          <x14:formula1>
            <xm:f>LIST!$C$2:$C$10</xm:f>
          </x14:formula1>
          <xm:sqref>B57:L60</xm:sqref>
        </x14:dataValidation>
        <x14:dataValidation type="list" allowBlank="1" showInputMessage="1" showErrorMessage="1" error="กรุณาเลือกข้อมูลตามที่กำหนดให้" xr:uid="{DFAD67C7-BB11-4246-9389-CD413CD5E442}">
          <x14:formula1>
            <xm:f>LIST!$E$2:$E$9</xm:f>
          </x14:formula1>
          <xm:sqref>B62:L65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3 สข.พร</vt:lpstr>
      <vt:lpstr>'สจป.ที่ 3 สข.พร'!Print_Area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2025-01-16T02:05:57Z</cp:lastPrinted>
  <dcterms:created xsi:type="dcterms:W3CDTF">2021-11-29T04:23:48Z</dcterms:created>
  <dcterms:modified xsi:type="dcterms:W3CDTF">2025-01-16T02:06:01Z</dcterms:modified>
</cp:coreProperties>
</file>