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2. ก.ส่งเสริมการปลูกไม้โตเร็ว (เพื่อพ.ทดแทน) ปี 67\"/>
    </mc:Choice>
  </mc:AlternateContent>
  <xr:revisionPtr revIDLastSave="0" documentId="13_ncr:1_{A6EE752C-AD6A-4E78-8F62-ED1EFDEBD2B6}" xr6:coauthVersionLast="47" xr6:coauthVersionMax="47" xr10:uidLastSave="{00000000-0000-0000-0000-000000000000}"/>
  <workbookProtection workbookAlgorithmName="SHA-512" workbookHashValue="Rb6E9NTPYzpxXOudwWGDxxYCwGPZC/sP3JQFiipEg4coU3S85+SIo4DsRGNoRwzV1TwrkygCI4njuwXk1og/zw==" workbookSaltValue="ATyaunLFlzH76i4FrwJ6l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  <sheet name="สจป.ที่ 4 สข.พล " sheetId="26" state="hidden" r:id="rId3"/>
    <sheet name="สจป.ที่ 10 (รบ)" sheetId="27" state="hidden" r:id="rId4"/>
  </sheets>
  <externalReferences>
    <externalReference r:id="rId5"/>
  </externalReferences>
  <definedNames>
    <definedName name="_xlnm.Print_Area" localSheetId="1">'สจป.ที่ 1 (ชม)'!$A$1:$Z$124</definedName>
    <definedName name="_xlnm.Print_Area" localSheetId="3">'สจป.ที่ 10 (รบ)'!$A$1:$Z$124</definedName>
    <definedName name="_xlnm.Print_Area" localSheetId="2">'สจป.ที่ 4 สข.พล 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26" l="1"/>
  <c r="Y18" i="27"/>
  <c r="Y18" i="1"/>
  <c r="Y13" i="26"/>
  <c r="Y13" i="27"/>
  <c r="Y13" i="1"/>
  <c r="Q14" i="26"/>
  <c r="Q14" i="27"/>
  <c r="Q13" i="26"/>
  <c r="Q13" i="27"/>
  <c r="N17" i="26"/>
  <c r="N17" i="27"/>
  <c r="N17" i="1"/>
  <c r="N16" i="26"/>
  <c r="N16" i="27"/>
  <c r="N16" i="1"/>
  <c r="N15" i="26"/>
  <c r="N15" i="27"/>
  <c r="N15" i="1"/>
  <c r="N14" i="26"/>
  <c r="N14" i="27"/>
  <c r="N14" i="1"/>
  <c r="N13" i="26"/>
  <c r="N13" i="27"/>
  <c r="N13" i="1"/>
  <c r="A66" i="27" l="1"/>
  <c r="A65" i="27"/>
  <c r="A64" i="27"/>
  <c r="A63" i="27"/>
  <c r="A62" i="27"/>
  <c r="A61" i="27"/>
  <c r="A56" i="27"/>
  <c r="A55" i="27"/>
  <c r="A54" i="27"/>
  <c r="A53" i="27"/>
  <c r="A52" i="27"/>
  <c r="A50" i="27"/>
  <c r="A49" i="27"/>
  <c r="A48" i="27"/>
  <c r="A47" i="27"/>
  <c r="A46" i="27"/>
  <c r="A44" i="27"/>
  <c r="A43" i="27"/>
  <c r="A42" i="27"/>
  <c r="A41" i="27"/>
  <c r="A40" i="27"/>
  <c r="T35" i="27"/>
  <c r="V34" i="27"/>
  <c r="Q17" i="27" s="1"/>
  <c r="V33" i="27"/>
  <c r="Q16" i="27" s="1"/>
  <c r="V32" i="27"/>
  <c r="V31" i="27" s="1"/>
  <c r="Q15" i="27" s="1"/>
  <c r="Q31" i="27"/>
  <c r="N31" i="27"/>
  <c r="K31" i="27"/>
  <c r="V30" i="27"/>
  <c r="V29" i="27" s="1"/>
  <c r="Q29" i="27"/>
  <c r="N29" i="27"/>
  <c r="K29" i="27"/>
  <c r="V28" i="27"/>
  <c r="V27" i="27"/>
  <c r="V26" i="27"/>
  <c r="V25" i="27"/>
  <c r="Q24" i="27"/>
  <c r="N24" i="27"/>
  <c r="K24" i="27"/>
  <c r="V18" i="27"/>
  <c r="S18" i="27"/>
  <c r="A66" i="26"/>
  <c r="A65" i="26"/>
  <c r="A64" i="26"/>
  <c r="A63" i="26"/>
  <c r="A62" i="26"/>
  <c r="A61" i="26"/>
  <c r="A56" i="26"/>
  <c r="A55" i="26"/>
  <c r="A54" i="26"/>
  <c r="A53" i="26"/>
  <c r="A52" i="26"/>
  <c r="A50" i="26"/>
  <c r="A49" i="26"/>
  <c r="A48" i="26"/>
  <c r="A47" i="26"/>
  <c r="A46" i="26"/>
  <c r="A44" i="26"/>
  <c r="A43" i="26"/>
  <c r="A42" i="26"/>
  <c r="A41" i="26"/>
  <c r="A40" i="26"/>
  <c r="T35" i="26"/>
  <c r="V34" i="26"/>
  <c r="Q17" i="26" s="1"/>
  <c r="V33" i="26"/>
  <c r="Q16" i="26" s="1"/>
  <c r="V32" i="26"/>
  <c r="V31" i="26" s="1"/>
  <c r="Q15" i="26" s="1"/>
  <c r="Q31" i="26"/>
  <c r="N31" i="26"/>
  <c r="K31" i="26"/>
  <c r="V30" i="26"/>
  <c r="V29" i="26" s="1"/>
  <c r="Q29" i="26"/>
  <c r="N29" i="26"/>
  <c r="K29" i="26"/>
  <c r="V28" i="26"/>
  <c r="V27" i="26"/>
  <c r="V26" i="26"/>
  <c r="V25" i="26"/>
  <c r="Q24" i="26"/>
  <c r="N24" i="26"/>
  <c r="K24" i="26"/>
  <c r="V18" i="26"/>
  <c r="S18" i="26"/>
  <c r="N24" i="1"/>
  <c r="Q24" i="1"/>
  <c r="K24" i="1"/>
  <c r="N29" i="1"/>
  <c r="Q29" i="1"/>
  <c r="K29" i="1"/>
  <c r="N31" i="1"/>
  <c r="Q31" i="1"/>
  <c r="K31" i="1"/>
  <c r="V32" i="1"/>
  <c r="V31" i="1" s="1"/>
  <c r="Q15" i="1" s="1"/>
  <c r="V30" i="1"/>
  <c r="V29" i="1" s="1"/>
  <c r="Q14" i="1" s="1"/>
  <c r="V28" i="1"/>
  <c r="V27" i="1"/>
  <c r="V26" i="1"/>
  <c r="V25" i="1"/>
  <c r="V34" i="1"/>
  <c r="Q17" i="1" s="1"/>
  <c r="T35" i="1"/>
  <c r="V18" i="1"/>
  <c r="S18" i="1"/>
  <c r="V24" i="27" l="1"/>
  <c r="V24" i="26"/>
  <c r="V24" i="1"/>
  <c r="Q13" i="1" s="1"/>
  <c r="V35" i="27"/>
  <c r="Q18" i="27" s="1"/>
  <c r="V33" i="1"/>
  <c r="Q16" i="1" s="1"/>
  <c r="V35" i="1" l="1"/>
  <c r="Q18" i="1" s="1"/>
  <c r="V35" i="26"/>
  <c r="Q18" i="26" s="1"/>
  <c r="A66" i="1"/>
  <c r="A65" i="1"/>
  <c r="A61" i="1"/>
  <c r="A41" i="1"/>
  <c r="A44" i="1"/>
  <c r="A64" i="1" l="1"/>
  <c r="A63" i="1"/>
  <c r="A62" i="1"/>
  <c r="A56" i="1"/>
  <c r="A55" i="1"/>
  <c r="A54" i="1"/>
  <c r="A53" i="1"/>
  <c r="A52" i="1"/>
  <c r="A50" i="1"/>
  <c r="A49" i="1"/>
  <c r="A48" i="1"/>
  <c r="A47" i="1"/>
  <c r="A46" i="1"/>
  <c r="A43" i="1"/>
  <c r="A42" i="1"/>
  <c r="A40" i="1"/>
</calcChain>
</file>

<file path=xl/sharedStrings.xml><?xml version="1.0" encoding="utf-8"?>
<sst xmlns="http://schemas.openxmlformats.org/spreadsheetml/2006/main" count="252" uniqueCount="88">
  <si>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</si>
  <si>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</si>
  <si>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</si>
  <si>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</si>
  <si>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</si>
  <si>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</si>
  <si>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</si>
  <si>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</si>
  <si>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</si>
  <si>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</si>
  <si>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</si>
  <si>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</si>
  <si>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</si>
  <si>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</si>
  <si>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</si>
  <si>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</si>
  <si>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</si>
  <si>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</si>
  <si>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</si>
  <si>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</si>
  <si>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</si>
  <si>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</si>
  <si>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</si>
  <si>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</si>
  <si>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</si>
  <si>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</si>
  <si>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</si>
  <si>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</si>
  <si>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</si>
  <si>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</si>
  <si>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</si>
  <si>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</si>
  <si>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</si>
  <si>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</si>
  <si>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</si>
  <si>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</si>
  <si>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</si>
  <si>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</si>
  <si>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</si>
  <si>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</si>
  <si>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</si>
  <si>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</si>
  <si>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</si>
  <si>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</si>
  <si>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</si>
  <si>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</si>
  <si>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</si>
  <si>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</si>
  <si>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</si>
  <si>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</si>
  <si>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</si>
  <si>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</si>
  <si>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</si>
  <si>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</si>
  <si>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</si>
  <si>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</si>
  <si>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</si>
  <si>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</si>
  <si>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</si>
  <si>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</si>
  <si>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</si>
  <si>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</si>
  <si>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</si>
  <si>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</si>
  <si>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</si>
  <si>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</si>
  <si>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</si>
  <si>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</si>
  <si>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</si>
  <si>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</si>
  <si>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รอบระหว่างปี</t>
  </si>
  <si>
    <t>แบบติดตามผลการดำเนินงาน ประจำปีงบประมาณ พ.ศ. 2567</t>
  </si>
  <si>
    <t>กิจกรรมส่งเสริมการปลูกไม้โตเร็วเพื่อพลังงานทดแทน</t>
  </si>
  <si>
    <t>งานส่งเสริมการปลูกไม้โตเร็วเพื่อพลังงานทดแทน</t>
  </si>
  <si>
    <t>ให้คำแนะนำทางวิชาการด้านการปลูกและบำรุงต้นไม้ (ครั้ง)</t>
  </si>
  <si>
    <t>จำนวนพื้นที่ส่งเสริมการปลูกป่าเศรษฐกิจในพื้นที่ของเอกชน (ไร่)</t>
  </si>
  <si>
    <t>สำรวจความพึงพอใจของผู้เข้าร่วมโครงการ ไม่น้อยกว่า (ร้อยละ)</t>
  </si>
  <si>
    <t>ติดตามและประเมินผลการดำเนินงาน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</si>
  <si>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</si>
  <si>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</si>
  <si>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</si>
  <si>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</si>
  <si>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</si>
  <si>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</si>
  <si>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 xml:space="preserve">ประชาสัมพันธ์และรับเกษตรกรเข้าร่วมโครงการ (ไร่) </t>
  </si>
  <si>
    <r>
      <rPr>
        <b/>
        <sz val="16"/>
        <color theme="1"/>
        <rFont val="TH SarabunPSK"/>
        <family val="2"/>
      </rP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</si>
  <si>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10 (ราชบุรี)</t>
  </si>
  <si>
    <t>สำนักจัดการทรัพยากรป่าไม้ที่ 4 สาขาพิษณุโลก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</si>
</sst>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4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3" fillId="4" borderId="20" xfId="0" applyFont="1" applyFill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top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vertical="center"/>
    </xf>
    <xf numFmtId="4" fontId="2" fillId="3" borderId="22" xfId="1" applyNumberFormat="1" applyFont="1" applyFill="1" applyBorder="1" applyAlignment="1" applyProtection="1">
      <alignment horizontal="center" vertical="center"/>
      <protection hidden="1"/>
    </xf>
    <xf numFmtId="4" fontId="2" fillId="3" borderId="24" xfId="1" applyNumberFormat="1" applyFont="1" applyFill="1" applyBorder="1" applyAlignment="1" applyProtection="1">
      <alignment horizontal="center" vertical="center"/>
      <protection hidden="1"/>
    </xf>
    <xf numFmtId="4" fontId="2" fillId="3" borderId="25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center" vertical="center"/>
      <protection hidden="1"/>
    </xf>
    <xf numFmtId="4" fontId="2" fillId="3" borderId="27" xfId="1" applyNumberFormat="1" applyFont="1" applyFill="1" applyBorder="1" applyAlignment="1" applyProtection="1">
      <alignment horizontal="center" vertical="center"/>
      <protection hidden="1"/>
    </xf>
    <xf numFmtId="4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3" fillId="5" borderId="19" xfId="0" applyFont="1" applyFill="1" applyBorder="1" applyAlignment="1" applyProtection="1">
      <alignment horizontal="left" vertical="top"/>
      <protection hidden="1"/>
    </xf>
    <xf numFmtId="0" fontId="11" fillId="0" borderId="19" xfId="0" applyFont="1" applyBorder="1" applyAlignment="1">
      <alignment horizontal="left" vertical="center" wrapText="1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28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horizontal="center" vertical="top" wrapText="1"/>
      <protection locked="0"/>
    </xf>
    <xf numFmtId="3" fontId="3" fillId="4" borderId="19" xfId="1" applyNumberFormat="1" applyFont="1" applyFill="1" applyBorder="1" applyAlignment="1" applyProtection="1">
      <alignment horizontal="center" vertical="center"/>
      <protection hidden="1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4" borderId="29" xfId="1" applyNumberFormat="1" applyFont="1" applyFill="1" applyBorder="1" applyAlignment="1" applyProtection="1">
      <alignment horizontal="right" vertical="center"/>
      <protection hidden="1"/>
    </xf>
    <xf numFmtId="4" fontId="2" fillId="3" borderId="22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5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9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>
      <alignment horizontal="left" vertical="center"/>
    </xf>
    <xf numFmtId="3" fontId="2" fillId="0" borderId="19" xfId="1" applyNumberFormat="1" applyFont="1" applyFill="1" applyBorder="1" applyAlignment="1" applyProtection="1">
      <alignment horizontal="center" vertical="center"/>
      <protection hidden="1"/>
    </xf>
    <xf numFmtId="2" fontId="2" fillId="0" borderId="19" xfId="1" applyNumberFormat="1" applyFont="1" applyFill="1" applyBorder="1" applyAlignment="1" applyProtection="1">
      <alignment horizontal="center" vertical="center"/>
      <protection hidden="1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4" fontId="3" fillId="5" borderId="19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6" borderId="15" xfId="0" applyFont="1" applyFill="1" applyBorder="1" applyAlignment="1">
      <alignment horizontal="center" vertical="center"/>
    </xf>
    <xf numFmtId="0" fontId="10" fillId="5" borderId="19" xfId="0" applyFont="1" applyFill="1" applyBorder="1" applyAlignment="1" applyProtection="1">
      <alignment horizontal="left" vertical="center"/>
      <protection hidden="1"/>
    </xf>
    <xf numFmtId="0" fontId="10" fillId="0" borderId="19" xfId="0" applyFont="1" applyBorder="1" applyAlignment="1">
      <alignment horizontal="left" vertical="center"/>
    </xf>
    <xf numFmtId="166" fontId="3" fillId="0" borderId="21" xfId="0" applyNumberFormat="1" applyFont="1" applyBorder="1" applyAlignment="1" applyProtection="1">
      <alignment horizontal="center" vertical="center"/>
      <protection hidden="1"/>
    </xf>
    <xf numFmtId="166" fontId="3" fillId="0" borderId="19" xfId="0" applyNumberFormat="1" applyFont="1" applyBorder="1" applyAlignment="1" applyProtection="1">
      <alignment horizontal="center" vertical="center"/>
      <protection hidden="1"/>
    </xf>
    <xf numFmtId="3" fontId="3" fillId="0" borderId="19" xfId="1" applyNumberFormat="1" applyFont="1" applyFill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Alignment="1" applyProtection="1">
      <alignment horizontal="center" vertical="center"/>
      <protection hidden="1"/>
    </xf>
    <xf numFmtId="2" fontId="3" fillId="0" borderId="19" xfId="1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3" fontId="2" fillId="0" borderId="19" xfId="0" applyNumberFormat="1" applyFont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 applyProtection="1">
      <alignment horizontal="right" vertical="top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166" fontId="2" fillId="0" borderId="21" xfId="0" applyNumberFormat="1" applyFont="1" applyBorder="1" applyAlignment="1" applyProtection="1">
      <alignment horizontal="center" vertical="center"/>
      <protection hidden="1"/>
    </xf>
    <xf numFmtId="166" fontId="2" fillId="0" borderId="19" xfId="0" applyNumberFormat="1" applyFont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10" fillId="4" borderId="19" xfId="0" applyFont="1" applyFill="1" applyBorder="1" applyAlignment="1">
      <alignment horizontal="left" vertical="center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166" fontId="3" fillId="4" borderId="21" xfId="0" applyNumberFormat="1" applyFont="1" applyFill="1" applyBorder="1" applyAlignment="1" applyProtection="1">
      <alignment horizontal="center" vertical="center"/>
      <protection hidden="1"/>
    </xf>
    <xf numFmtId="166" fontId="3" fillId="4" borderId="19" xfId="0" applyNumberFormat="1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64" fontId="3" fillId="5" borderId="10" xfId="1" applyFont="1" applyFill="1" applyBorder="1" applyAlignment="1">
      <alignment horizontal="center" vertical="top"/>
    </xf>
    <xf numFmtId="164" fontId="3" fillId="5" borderId="11" xfId="1" applyFont="1" applyFill="1" applyBorder="1" applyAlignment="1">
      <alignment horizontal="center" vertical="top"/>
    </xf>
    <xf numFmtId="164" fontId="3" fillId="5" borderId="12" xfId="1" applyFont="1" applyFill="1" applyBorder="1" applyAlignment="1">
      <alignment horizontal="center" vertical="top"/>
    </xf>
    <xf numFmtId="0" fontId="10" fillId="4" borderId="19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11" sqref="E11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63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64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65</v>
      </c>
      <c r="E6" s="20" t="s">
        <v>52</v>
      </c>
      <c r="G6" s="20" t="s">
        <v>66</v>
      </c>
    </row>
    <row r="7" spans="1:7" ht="40.5" x14ac:dyDescent="0.25">
      <c r="C7" s="20" t="s">
        <v>67</v>
      </c>
      <c r="E7" s="20" t="s">
        <v>53</v>
      </c>
      <c r="G7" s="20" t="s">
        <v>54</v>
      </c>
    </row>
    <row r="8" spans="1:7" ht="40.5" x14ac:dyDescent="0.25">
      <c r="C8" s="20" t="s">
        <v>68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Z122"/>
  <sheetViews>
    <sheetView tabSelected="1" view="pageBreakPreview" topLeftCell="A88" zoomScale="90" zoomScaleNormal="100" zoomScaleSheetLayoutView="90" workbookViewId="0">
      <selection activeCell="R122" sqref="R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99" t="s">
        <v>71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99" t="s">
        <v>70</v>
      </c>
      <c r="K2" s="99"/>
      <c r="L2" s="99"/>
      <c r="M2" s="99"/>
      <c r="N2" s="99"/>
      <c r="O2" s="99"/>
      <c r="P2" s="99"/>
      <c r="Q2" s="99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21" customHeight="1" x14ac:dyDescent="0.25">
      <c r="A4" s="99" t="s">
        <v>72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69</v>
      </c>
      <c r="L7" s="6"/>
      <c r="M7" s="100"/>
      <c r="N7" s="101"/>
      <c r="O7" s="101"/>
      <c r="P7" s="102"/>
    </row>
    <row r="8" spans="1:26" ht="21" customHeight="1" x14ac:dyDescent="0.25">
      <c r="A8" s="5" t="s">
        <v>14</v>
      </c>
      <c r="G8" s="6"/>
      <c r="H8" s="100"/>
      <c r="I8" s="101"/>
      <c r="J8" s="102"/>
    </row>
    <row r="9" spans="1:26" ht="9" customHeight="1" x14ac:dyDescent="0.25"/>
    <row r="10" spans="1:26" s="4" customFormat="1" ht="30" customHeight="1" x14ac:dyDescent="0.25">
      <c r="A10" s="103" t="s">
        <v>6</v>
      </c>
      <c r="B10" s="103" t="s">
        <v>10</v>
      </c>
      <c r="C10" s="103"/>
      <c r="D10" s="103"/>
      <c r="E10" s="103"/>
      <c r="F10" s="103"/>
      <c r="G10" s="103"/>
      <c r="H10" s="103"/>
      <c r="I10" s="103"/>
      <c r="J10" s="103"/>
      <c r="K10" s="103" t="s">
        <v>11</v>
      </c>
      <c r="L10" s="103"/>
      <c r="M10" s="103"/>
      <c r="N10" s="103"/>
      <c r="O10" s="103"/>
      <c r="P10" s="103"/>
      <c r="Q10" s="103"/>
      <c r="R10" s="103"/>
      <c r="S10" s="103" t="s">
        <v>5</v>
      </c>
      <c r="T10" s="103"/>
      <c r="U10" s="103"/>
      <c r="V10" s="103"/>
      <c r="W10" s="103"/>
      <c r="X10" s="103"/>
      <c r="Y10" s="103"/>
      <c r="Z10" s="103"/>
    </row>
    <row r="11" spans="1:26" s="4" customFormat="1" ht="30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 t="s">
        <v>2</v>
      </c>
      <c r="L11" s="103"/>
      <c r="M11" s="103"/>
      <c r="N11" s="103" t="s">
        <v>3</v>
      </c>
      <c r="O11" s="103"/>
      <c r="P11" s="103"/>
      <c r="Q11" s="103" t="s">
        <v>4</v>
      </c>
      <c r="R11" s="103"/>
      <c r="S11" s="103" t="s">
        <v>2</v>
      </c>
      <c r="T11" s="103"/>
      <c r="U11" s="103"/>
      <c r="V11" s="103" t="s">
        <v>3</v>
      </c>
      <c r="W11" s="103"/>
      <c r="X11" s="103"/>
      <c r="Y11" s="103" t="s">
        <v>4</v>
      </c>
      <c r="Z11" s="103"/>
    </row>
    <row r="12" spans="1:26" s="7" customFormat="1" ht="24" customHeight="1" x14ac:dyDescent="0.25">
      <c r="A12" s="74" t="s">
        <v>73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s="4" customFormat="1" ht="24" customHeight="1" x14ac:dyDescent="0.25">
      <c r="A13" s="21">
        <v>1</v>
      </c>
      <c r="B13" s="83" t="s">
        <v>61</v>
      </c>
      <c r="C13" s="83"/>
      <c r="D13" s="83"/>
      <c r="E13" s="83"/>
      <c r="F13" s="83"/>
      <c r="G13" s="83"/>
      <c r="H13" s="83"/>
      <c r="I13" s="83"/>
      <c r="J13" s="83"/>
      <c r="K13" s="81">
        <v>100</v>
      </c>
      <c r="L13" s="81"/>
      <c r="M13" s="81"/>
      <c r="N13" s="68">
        <f>Q28</f>
        <v>0</v>
      </c>
      <c r="O13" s="68"/>
      <c r="P13" s="68"/>
      <c r="Q13" s="69">
        <f>V24/T24*100</f>
        <v>0</v>
      </c>
      <c r="R13" s="69"/>
      <c r="S13" s="49">
        <v>109000</v>
      </c>
      <c r="T13" s="50"/>
      <c r="U13" s="51"/>
      <c r="V13" s="58"/>
      <c r="W13" s="59"/>
      <c r="X13" s="60"/>
      <c r="Y13" s="31">
        <f>V13/S13*100</f>
        <v>0</v>
      </c>
      <c r="Z13" s="32"/>
    </row>
    <row r="14" spans="1:26" ht="24" customHeight="1" x14ac:dyDescent="0.25">
      <c r="A14" s="21">
        <v>2</v>
      </c>
      <c r="B14" s="83" t="s">
        <v>74</v>
      </c>
      <c r="C14" s="83"/>
      <c r="D14" s="83"/>
      <c r="E14" s="83"/>
      <c r="F14" s="83"/>
      <c r="G14" s="83"/>
      <c r="H14" s="83"/>
      <c r="I14" s="83"/>
      <c r="J14" s="83"/>
      <c r="K14" s="81">
        <v>2</v>
      </c>
      <c r="L14" s="81"/>
      <c r="M14" s="81"/>
      <c r="N14" s="68">
        <f>Q30</f>
        <v>0</v>
      </c>
      <c r="O14" s="68"/>
      <c r="P14" s="68"/>
      <c r="Q14" s="69">
        <f>V29/T29*100</f>
        <v>0</v>
      </c>
      <c r="R14" s="69"/>
      <c r="S14" s="52"/>
      <c r="T14" s="53"/>
      <c r="U14" s="54"/>
      <c r="V14" s="61"/>
      <c r="W14" s="62"/>
      <c r="X14" s="63"/>
      <c r="Y14" s="33"/>
      <c r="Z14" s="34"/>
    </row>
    <row r="15" spans="1:26" ht="24" customHeight="1" x14ac:dyDescent="0.25">
      <c r="A15" s="21">
        <v>3</v>
      </c>
      <c r="B15" s="83" t="s">
        <v>75</v>
      </c>
      <c r="C15" s="83"/>
      <c r="D15" s="83"/>
      <c r="E15" s="83"/>
      <c r="F15" s="83"/>
      <c r="G15" s="83"/>
      <c r="H15" s="83"/>
      <c r="I15" s="83"/>
      <c r="J15" s="83"/>
      <c r="K15" s="81">
        <v>100</v>
      </c>
      <c r="L15" s="81"/>
      <c r="M15" s="81"/>
      <c r="N15" s="68">
        <f>Q32</f>
        <v>0</v>
      </c>
      <c r="O15" s="68"/>
      <c r="P15" s="68"/>
      <c r="Q15" s="69">
        <f>V31/T31*100</f>
        <v>0</v>
      </c>
      <c r="R15" s="69"/>
      <c r="S15" s="52"/>
      <c r="T15" s="53"/>
      <c r="U15" s="54"/>
      <c r="V15" s="61"/>
      <c r="W15" s="62"/>
      <c r="X15" s="63"/>
      <c r="Y15" s="33"/>
      <c r="Z15" s="34"/>
    </row>
    <row r="16" spans="1:26" ht="24" customHeight="1" x14ac:dyDescent="0.25">
      <c r="A16" s="21">
        <v>4</v>
      </c>
      <c r="B16" s="83" t="s">
        <v>76</v>
      </c>
      <c r="C16" s="83"/>
      <c r="D16" s="83"/>
      <c r="E16" s="83"/>
      <c r="F16" s="83"/>
      <c r="G16" s="83"/>
      <c r="H16" s="83"/>
      <c r="I16" s="83"/>
      <c r="J16" s="83"/>
      <c r="K16" s="81">
        <v>80</v>
      </c>
      <c r="L16" s="81"/>
      <c r="M16" s="81"/>
      <c r="N16" s="68">
        <f>Q33</f>
        <v>0</v>
      </c>
      <c r="O16" s="68"/>
      <c r="P16" s="68"/>
      <c r="Q16" s="69">
        <f>V33/T33*100</f>
        <v>0</v>
      </c>
      <c r="R16" s="69"/>
      <c r="S16" s="52"/>
      <c r="T16" s="53"/>
      <c r="U16" s="54"/>
      <c r="V16" s="61"/>
      <c r="W16" s="62"/>
      <c r="X16" s="63"/>
      <c r="Y16" s="33"/>
      <c r="Z16" s="34"/>
    </row>
    <row r="17" spans="1:26" ht="24" customHeight="1" x14ac:dyDescent="0.25">
      <c r="A17" s="21">
        <v>5</v>
      </c>
      <c r="B17" s="83" t="s">
        <v>77</v>
      </c>
      <c r="C17" s="83"/>
      <c r="D17" s="83"/>
      <c r="E17" s="83"/>
      <c r="F17" s="83"/>
      <c r="G17" s="83"/>
      <c r="H17" s="83"/>
      <c r="I17" s="83"/>
      <c r="J17" s="83"/>
      <c r="K17" s="82">
        <v>2</v>
      </c>
      <c r="L17" s="82"/>
      <c r="M17" s="82"/>
      <c r="N17" s="68">
        <f>Q34</f>
        <v>0</v>
      </c>
      <c r="O17" s="68"/>
      <c r="P17" s="68"/>
      <c r="Q17" s="69">
        <f>V34/T34*100</f>
        <v>0</v>
      </c>
      <c r="R17" s="69"/>
      <c r="S17" s="55"/>
      <c r="T17" s="56"/>
      <c r="U17" s="57"/>
      <c r="V17" s="64"/>
      <c r="W17" s="65"/>
      <c r="X17" s="66"/>
      <c r="Y17" s="35"/>
      <c r="Z17" s="36"/>
    </row>
    <row r="18" spans="1:26" ht="24" customHeight="1" x14ac:dyDescent="0.25">
      <c r="A18" s="104" t="s">
        <v>15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5">
        <f>V35</f>
        <v>0</v>
      </c>
      <c r="R18" s="105"/>
      <c r="S18" s="70">
        <f>SUM(S13)</f>
        <v>109000</v>
      </c>
      <c r="T18" s="70"/>
      <c r="U18" s="70"/>
      <c r="V18" s="70">
        <f>SUM(V13)</f>
        <v>0</v>
      </c>
      <c r="W18" s="70"/>
      <c r="X18" s="70"/>
      <c r="Y18" s="71">
        <f>V18/S18*100</f>
        <v>0</v>
      </c>
      <c r="Z18" s="71"/>
    </row>
    <row r="19" spans="1:26" ht="9.9499999999999993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24" customHeight="1" x14ac:dyDescent="0.25">
      <c r="A20" s="16" t="s">
        <v>62</v>
      </c>
      <c r="H20" s="8"/>
      <c r="I20" s="9"/>
      <c r="J20" s="9"/>
      <c r="K20" s="9"/>
      <c r="L20" s="9"/>
      <c r="M20" s="9"/>
    </row>
    <row r="21" spans="1:26" ht="9.9499999999999993" customHeight="1" x14ac:dyDescent="0.25">
      <c r="A21" s="2"/>
      <c r="H21" s="10"/>
      <c r="I21" s="10"/>
      <c r="J21" s="10"/>
      <c r="K21" s="10"/>
      <c r="L21" s="10"/>
      <c r="M21" s="10"/>
    </row>
    <row r="22" spans="1:26" ht="72" customHeight="1" x14ac:dyDescent="0.25">
      <c r="A22" s="22" t="s">
        <v>6</v>
      </c>
      <c r="B22" s="73" t="s">
        <v>12</v>
      </c>
      <c r="C22" s="73"/>
      <c r="D22" s="73"/>
      <c r="E22" s="73"/>
      <c r="F22" s="73"/>
      <c r="G22" s="73"/>
      <c r="H22" s="73" t="s">
        <v>16</v>
      </c>
      <c r="I22" s="73"/>
      <c r="J22" s="73"/>
      <c r="K22" s="73" t="s">
        <v>13</v>
      </c>
      <c r="L22" s="73"/>
      <c r="M22" s="73"/>
      <c r="N22" s="73" t="s">
        <v>17</v>
      </c>
      <c r="O22" s="73"/>
      <c r="P22" s="73"/>
      <c r="Q22" s="73" t="s">
        <v>18</v>
      </c>
      <c r="R22" s="73"/>
      <c r="S22" s="73"/>
      <c r="T22" s="73" t="s">
        <v>19</v>
      </c>
      <c r="U22" s="73"/>
      <c r="V22" s="106" t="s">
        <v>7</v>
      </c>
      <c r="W22" s="106"/>
      <c r="X22" s="73" t="s">
        <v>8</v>
      </c>
      <c r="Y22" s="73"/>
      <c r="Z22" s="73"/>
    </row>
    <row r="23" spans="1:26" ht="24" customHeight="1" x14ac:dyDescent="0.25">
      <c r="A23" s="37" t="s">
        <v>73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s="15" customFormat="1" ht="24" customHeight="1" x14ac:dyDescent="0.25">
      <c r="A24" s="24">
        <v>1</v>
      </c>
      <c r="B24" s="154" t="s">
        <v>84</v>
      </c>
      <c r="C24" s="154"/>
      <c r="D24" s="154"/>
      <c r="E24" s="154"/>
      <c r="F24" s="154"/>
      <c r="G24" s="154"/>
      <c r="H24" s="157">
        <v>100</v>
      </c>
      <c r="I24" s="158"/>
      <c r="J24" s="158"/>
      <c r="K24" s="48">
        <f>K28</f>
        <v>0</v>
      </c>
      <c r="L24" s="48"/>
      <c r="M24" s="48"/>
      <c r="N24" s="48">
        <f t="shared" ref="N24" si="0">N28</f>
        <v>0</v>
      </c>
      <c r="O24" s="48"/>
      <c r="P24" s="48"/>
      <c r="Q24" s="48">
        <f t="shared" ref="Q24" si="1">Q28</f>
        <v>0</v>
      </c>
      <c r="R24" s="48"/>
      <c r="S24" s="48"/>
      <c r="T24" s="156">
        <v>50</v>
      </c>
      <c r="U24" s="156"/>
      <c r="V24" s="155">
        <f>SUM(V25:W28)</f>
        <v>0</v>
      </c>
      <c r="W24" s="155"/>
      <c r="X24" s="39"/>
      <c r="Y24" s="40"/>
      <c r="Z24" s="41"/>
    </row>
    <row r="25" spans="1:26" ht="24" customHeight="1" x14ac:dyDescent="0.25">
      <c r="A25" s="23">
        <v>1.1000000000000001</v>
      </c>
      <c r="B25" s="67" t="s">
        <v>78</v>
      </c>
      <c r="C25" s="67"/>
      <c r="D25" s="67"/>
      <c r="E25" s="67"/>
      <c r="F25" s="67"/>
      <c r="G25" s="67"/>
      <c r="H25" s="108">
        <v>100</v>
      </c>
      <c r="I25" s="109"/>
      <c r="J25" s="109"/>
      <c r="K25" s="108"/>
      <c r="L25" s="109"/>
      <c r="M25" s="109"/>
      <c r="N25" s="108"/>
      <c r="O25" s="109"/>
      <c r="P25" s="109"/>
      <c r="Q25" s="108"/>
      <c r="R25" s="109"/>
      <c r="S25" s="109"/>
      <c r="T25" s="81">
        <v>20</v>
      </c>
      <c r="U25" s="81"/>
      <c r="V25" s="69">
        <f>(T25*((K25*0)+(N25*50)+(Q25*100)))/(H25*100)</f>
        <v>0</v>
      </c>
      <c r="W25" s="69"/>
      <c r="X25" s="42"/>
      <c r="Y25" s="43"/>
      <c r="Z25" s="44"/>
    </row>
    <row r="26" spans="1:26" ht="24" customHeight="1" x14ac:dyDescent="0.25">
      <c r="A26" s="23">
        <v>1.2</v>
      </c>
      <c r="B26" s="67" t="s">
        <v>79</v>
      </c>
      <c r="C26" s="67"/>
      <c r="D26" s="67"/>
      <c r="E26" s="67"/>
      <c r="F26" s="67"/>
      <c r="G26" s="67"/>
      <c r="H26" s="108">
        <v>100</v>
      </c>
      <c r="I26" s="109"/>
      <c r="J26" s="109"/>
      <c r="K26" s="108"/>
      <c r="L26" s="109"/>
      <c r="M26" s="109"/>
      <c r="N26" s="108"/>
      <c r="O26" s="109"/>
      <c r="P26" s="109"/>
      <c r="Q26" s="108"/>
      <c r="R26" s="109"/>
      <c r="S26" s="109"/>
      <c r="T26" s="81">
        <v>10</v>
      </c>
      <c r="U26" s="81"/>
      <c r="V26" s="69">
        <f>(T26*((K26*0)+(N26*50)+(Q26*100)))/(H26*100)</f>
        <v>0</v>
      </c>
      <c r="W26" s="69"/>
      <c r="X26" s="42"/>
      <c r="Y26" s="43"/>
      <c r="Z26" s="44"/>
    </row>
    <row r="27" spans="1:26" ht="48" customHeight="1" x14ac:dyDescent="0.25">
      <c r="A27" s="23">
        <v>1.3</v>
      </c>
      <c r="B27" s="38" t="s">
        <v>80</v>
      </c>
      <c r="C27" s="38"/>
      <c r="D27" s="38"/>
      <c r="E27" s="38"/>
      <c r="F27" s="38"/>
      <c r="G27" s="38"/>
      <c r="H27" s="108">
        <v>100</v>
      </c>
      <c r="I27" s="109"/>
      <c r="J27" s="109"/>
      <c r="K27" s="108"/>
      <c r="L27" s="109"/>
      <c r="M27" s="109"/>
      <c r="N27" s="108"/>
      <c r="O27" s="109"/>
      <c r="P27" s="109"/>
      <c r="Q27" s="108"/>
      <c r="R27" s="109"/>
      <c r="S27" s="109"/>
      <c r="T27" s="81">
        <v>15</v>
      </c>
      <c r="U27" s="81"/>
      <c r="V27" s="69">
        <f>(T27*((K27*0)+(N27*50)+(Q27*100)))/(H27*100)</f>
        <v>0</v>
      </c>
      <c r="W27" s="69"/>
      <c r="X27" s="42"/>
      <c r="Y27" s="43"/>
      <c r="Z27" s="44"/>
    </row>
    <row r="28" spans="1:26" ht="24" customHeight="1" x14ac:dyDescent="0.25">
      <c r="A28" s="23">
        <v>1.4</v>
      </c>
      <c r="B28" s="67" t="s">
        <v>81</v>
      </c>
      <c r="C28" s="67"/>
      <c r="D28" s="67"/>
      <c r="E28" s="67"/>
      <c r="F28" s="67"/>
      <c r="G28" s="67"/>
      <c r="H28" s="108">
        <v>100</v>
      </c>
      <c r="I28" s="109"/>
      <c r="J28" s="109"/>
      <c r="K28" s="108"/>
      <c r="L28" s="109"/>
      <c r="M28" s="109"/>
      <c r="N28" s="108"/>
      <c r="O28" s="109"/>
      <c r="P28" s="109"/>
      <c r="Q28" s="108"/>
      <c r="R28" s="109"/>
      <c r="S28" s="109"/>
      <c r="T28" s="81">
        <v>5</v>
      </c>
      <c r="U28" s="81"/>
      <c r="V28" s="69">
        <f>(T28*((K28*0)+(N28*50)+(Q28*100)))/(H28*100)</f>
        <v>0</v>
      </c>
      <c r="W28" s="69"/>
      <c r="X28" s="42"/>
      <c r="Y28" s="43"/>
      <c r="Z28" s="44"/>
    </row>
    <row r="29" spans="1:26" s="15" customFormat="1" ht="24" customHeight="1" x14ac:dyDescent="0.25">
      <c r="A29" s="24">
        <v>2</v>
      </c>
      <c r="B29" s="154" t="s">
        <v>74</v>
      </c>
      <c r="C29" s="154"/>
      <c r="D29" s="154"/>
      <c r="E29" s="154"/>
      <c r="F29" s="154"/>
      <c r="G29" s="154"/>
      <c r="H29" s="157">
        <v>2</v>
      </c>
      <c r="I29" s="158"/>
      <c r="J29" s="158"/>
      <c r="K29" s="48">
        <f>K30</f>
        <v>0</v>
      </c>
      <c r="L29" s="48"/>
      <c r="M29" s="48"/>
      <c r="N29" s="48">
        <f t="shared" ref="N29" si="2">N30</f>
        <v>0</v>
      </c>
      <c r="O29" s="48"/>
      <c r="P29" s="48"/>
      <c r="Q29" s="48">
        <f t="shared" ref="Q29" si="3">Q30</f>
        <v>0</v>
      </c>
      <c r="R29" s="48"/>
      <c r="S29" s="48"/>
      <c r="T29" s="156">
        <v>15</v>
      </c>
      <c r="U29" s="156"/>
      <c r="V29" s="155">
        <f>SUM(V30)</f>
        <v>0</v>
      </c>
      <c r="W29" s="155"/>
      <c r="X29" s="42"/>
      <c r="Y29" s="43"/>
      <c r="Z29" s="44"/>
    </row>
    <row r="30" spans="1:26" ht="48" customHeight="1" x14ac:dyDescent="0.25">
      <c r="A30" s="23">
        <v>2.1</v>
      </c>
      <c r="B30" s="38" t="s">
        <v>82</v>
      </c>
      <c r="C30" s="38"/>
      <c r="D30" s="38"/>
      <c r="E30" s="38"/>
      <c r="F30" s="38"/>
      <c r="G30" s="38"/>
      <c r="H30" s="108">
        <v>2</v>
      </c>
      <c r="I30" s="109"/>
      <c r="J30" s="109"/>
      <c r="K30" s="68"/>
      <c r="L30" s="68"/>
      <c r="M30" s="68"/>
      <c r="N30" s="68"/>
      <c r="O30" s="68"/>
      <c r="P30" s="68"/>
      <c r="Q30" s="68"/>
      <c r="R30" s="68"/>
      <c r="S30" s="68"/>
      <c r="T30" s="81">
        <v>15</v>
      </c>
      <c r="U30" s="81"/>
      <c r="V30" s="69">
        <f>(T30*((K30*0)+(N30*50)+(Q30*100)))/(H30*100)</f>
        <v>0</v>
      </c>
      <c r="W30" s="69"/>
      <c r="X30" s="42"/>
      <c r="Y30" s="43"/>
      <c r="Z30" s="44"/>
    </row>
    <row r="31" spans="1:26" s="15" customFormat="1" ht="24" customHeight="1" x14ac:dyDescent="0.25">
      <c r="A31" s="24">
        <v>3</v>
      </c>
      <c r="B31" s="169" t="s">
        <v>75</v>
      </c>
      <c r="C31" s="169"/>
      <c r="D31" s="169"/>
      <c r="E31" s="169"/>
      <c r="F31" s="169"/>
      <c r="G31" s="169"/>
      <c r="H31" s="157">
        <v>100</v>
      </c>
      <c r="I31" s="158"/>
      <c r="J31" s="158"/>
      <c r="K31" s="48">
        <f>K32</f>
        <v>0</v>
      </c>
      <c r="L31" s="48"/>
      <c r="M31" s="48"/>
      <c r="N31" s="48">
        <f t="shared" ref="N31" si="4">N32</f>
        <v>0</v>
      </c>
      <c r="O31" s="48"/>
      <c r="P31" s="48"/>
      <c r="Q31" s="48">
        <f t="shared" ref="Q31" si="5">Q32</f>
        <v>0</v>
      </c>
      <c r="R31" s="48"/>
      <c r="S31" s="48"/>
      <c r="T31" s="156">
        <v>15</v>
      </c>
      <c r="U31" s="156"/>
      <c r="V31" s="155">
        <f>SUM(V32)</f>
        <v>0</v>
      </c>
      <c r="W31" s="155"/>
      <c r="X31" s="42"/>
      <c r="Y31" s="43"/>
      <c r="Z31" s="44"/>
    </row>
    <row r="32" spans="1:26" s="26" customFormat="1" ht="48" customHeight="1" x14ac:dyDescent="0.25">
      <c r="A32" s="25">
        <v>3.1</v>
      </c>
      <c r="B32" s="38" t="s">
        <v>83</v>
      </c>
      <c r="C32" s="38"/>
      <c r="D32" s="38"/>
      <c r="E32" s="38"/>
      <c r="F32" s="38"/>
      <c r="G32" s="38"/>
      <c r="H32" s="108">
        <v>100</v>
      </c>
      <c r="I32" s="109"/>
      <c r="J32" s="109"/>
      <c r="K32" s="68"/>
      <c r="L32" s="68"/>
      <c r="M32" s="68"/>
      <c r="N32" s="68"/>
      <c r="O32" s="68"/>
      <c r="P32" s="68"/>
      <c r="Q32" s="68"/>
      <c r="R32" s="68"/>
      <c r="S32" s="68"/>
      <c r="T32" s="81">
        <v>15</v>
      </c>
      <c r="U32" s="81"/>
      <c r="V32" s="69">
        <f>(T32*((K32*0)+(N32*50)+(Q32*100)))/(H32*100)</f>
        <v>0</v>
      </c>
      <c r="W32" s="69"/>
      <c r="X32" s="42"/>
      <c r="Y32" s="43"/>
      <c r="Z32" s="44"/>
    </row>
    <row r="33" spans="1:26" s="28" customFormat="1" ht="24" customHeight="1" x14ac:dyDescent="0.25">
      <c r="A33" s="27">
        <v>4</v>
      </c>
      <c r="B33" s="75" t="s">
        <v>76</v>
      </c>
      <c r="C33" s="75"/>
      <c r="D33" s="75"/>
      <c r="E33" s="75"/>
      <c r="F33" s="75"/>
      <c r="G33" s="75"/>
      <c r="H33" s="76">
        <v>80</v>
      </c>
      <c r="I33" s="77"/>
      <c r="J33" s="77"/>
      <c r="K33" s="78"/>
      <c r="L33" s="78"/>
      <c r="M33" s="78"/>
      <c r="N33" s="78"/>
      <c r="O33" s="78"/>
      <c r="P33" s="78"/>
      <c r="Q33" s="78"/>
      <c r="R33" s="78"/>
      <c r="S33" s="78"/>
      <c r="T33" s="79">
        <v>10</v>
      </c>
      <c r="U33" s="79"/>
      <c r="V33" s="80">
        <f t="shared" ref="V33" si="6">(T33*((K33*0)+(N33*50)+(Q33*100)))/(H33*100)</f>
        <v>0</v>
      </c>
      <c r="W33" s="80"/>
      <c r="X33" s="42"/>
      <c r="Y33" s="43"/>
      <c r="Z33" s="44"/>
    </row>
    <row r="34" spans="1:26" s="29" customFormat="1" ht="24" customHeight="1" x14ac:dyDescent="0.25">
      <c r="A34" s="27">
        <v>5</v>
      </c>
      <c r="B34" s="75" t="s">
        <v>77</v>
      </c>
      <c r="C34" s="75"/>
      <c r="D34" s="75"/>
      <c r="E34" s="75"/>
      <c r="F34" s="75"/>
      <c r="G34" s="75"/>
      <c r="H34" s="76">
        <v>2</v>
      </c>
      <c r="I34" s="77"/>
      <c r="J34" s="77"/>
      <c r="K34" s="78"/>
      <c r="L34" s="78"/>
      <c r="M34" s="78"/>
      <c r="N34" s="78"/>
      <c r="O34" s="78"/>
      <c r="P34" s="78"/>
      <c r="Q34" s="78"/>
      <c r="R34" s="78"/>
      <c r="S34" s="78"/>
      <c r="T34" s="79">
        <v>10</v>
      </c>
      <c r="U34" s="79"/>
      <c r="V34" s="80">
        <f t="shared" ref="V34" si="7">(T34*((K34*0)+(N34*50)+(Q34*100)))/(H34*100)</f>
        <v>0</v>
      </c>
      <c r="W34" s="80"/>
      <c r="X34" s="45"/>
      <c r="Y34" s="46"/>
      <c r="Z34" s="47"/>
    </row>
    <row r="35" spans="1:26" ht="24" customHeight="1" x14ac:dyDescent="0.25">
      <c r="A35" s="159" t="s">
        <v>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1"/>
      <c r="T35" s="162">
        <f>SUM(T24,T29,T31,T33,T34)</f>
        <v>100</v>
      </c>
      <c r="U35" s="163"/>
      <c r="V35" s="164">
        <f>SUM(V24,V29,V31,V33,V34)</f>
        <v>0</v>
      </c>
      <c r="W35" s="165"/>
      <c r="X35" s="166"/>
      <c r="Y35" s="167"/>
      <c r="Z35" s="168"/>
    </row>
    <row r="36" spans="1:26" ht="9.9499999999999993" customHeight="1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6</v>
      </c>
      <c r="B38" s="107" t="s">
        <v>20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89" t="s">
        <v>21</v>
      </c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1"/>
      <c r="Y38" s="92" t="s">
        <v>22</v>
      </c>
      <c r="Z38" s="92"/>
    </row>
    <row r="39" spans="1:26" ht="24" customHeight="1" x14ac:dyDescent="0.25">
      <c r="A39" s="93" t="s">
        <v>23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  <row r="40" spans="1:26" s="11" customFormat="1" ht="48" customHeight="1" x14ac:dyDescent="0.25">
      <c r="A40" s="14" t="str">
        <f>IF(B40&lt;&gt;"","2.1.1","")</f>
        <v/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6"/>
      <c r="Y40" s="97"/>
      <c r="Z40" s="97"/>
    </row>
    <row r="41" spans="1:26" ht="48" customHeight="1" x14ac:dyDescent="0.25">
      <c r="A41" s="14" t="str">
        <f>IF(B41&lt;&gt;"","2.1.2","")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97"/>
      <c r="Z41" s="97"/>
    </row>
    <row r="42" spans="1:26" ht="48" customHeight="1" x14ac:dyDescent="0.25">
      <c r="A42" s="14" t="str">
        <f>IF(B42&lt;&gt;"","2.1.3","")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97"/>
      <c r="Z42" s="97"/>
    </row>
    <row r="43" spans="1:26" ht="48" customHeight="1" x14ac:dyDescent="0.25">
      <c r="A43" s="14" t="str">
        <f>IF(B43&lt;&gt;"","2.1.4","")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97"/>
      <c r="Z43" s="97"/>
    </row>
    <row r="44" spans="1:26" ht="48" customHeight="1" x14ac:dyDescent="0.25">
      <c r="A44" s="14" t="str">
        <f>IF(B44&lt;&gt;"","2.1.5","")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24" customHeight="1" x14ac:dyDescent="0.25">
      <c r="A45" s="93" t="s">
        <v>24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5"/>
    </row>
    <row r="46" spans="1:26" ht="48" customHeight="1" x14ac:dyDescent="0.25">
      <c r="A46" s="14" t="str">
        <f>IF(B46&lt;&gt;"","2.2.1","")</f>
        <v/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97"/>
      <c r="Z46" s="97"/>
    </row>
    <row r="47" spans="1:26" ht="48" customHeight="1" x14ac:dyDescent="0.25">
      <c r="A47" s="14" t="str">
        <f>IF(B47&lt;&gt;"","2.2.2","")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97"/>
      <c r="Z47" s="97"/>
    </row>
    <row r="48" spans="1:26" ht="48" customHeight="1" x14ac:dyDescent="0.25">
      <c r="A48" s="14" t="str">
        <f>IF(B48&lt;&gt;"","2.2.3","")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97"/>
      <c r="Z48" s="97"/>
    </row>
    <row r="49" spans="1:26" ht="48" customHeight="1" x14ac:dyDescent="0.25">
      <c r="A49" s="14" t="str">
        <f>IF(B49&lt;&gt;"","2.2.4","")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97"/>
      <c r="Z49" s="97"/>
    </row>
    <row r="50" spans="1:26" ht="48" customHeight="1" x14ac:dyDescent="0.25">
      <c r="A50" s="14" t="str">
        <f>IF(B50&lt;&gt;"","2.2.5","")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97"/>
      <c r="Z50" s="97"/>
    </row>
    <row r="51" spans="1:26" ht="24" customHeight="1" x14ac:dyDescent="0.25">
      <c r="A51" s="93" t="s">
        <v>25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5"/>
    </row>
    <row r="52" spans="1:26" ht="48" customHeight="1" x14ac:dyDescent="0.25">
      <c r="A52" s="14" t="str">
        <f>IF(B52&lt;&gt;"","2.3.1","")</f>
        <v/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97"/>
      <c r="Z52" s="97"/>
    </row>
    <row r="53" spans="1:26" ht="48" customHeight="1" x14ac:dyDescent="0.25">
      <c r="A53" s="14" t="str">
        <f>IF(B53&lt;&gt;"","2.3.2","")</f>
        <v/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97"/>
      <c r="Z53" s="97"/>
    </row>
    <row r="54" spans="1:26" ht="48" customHeight="1" x14ac:dyDescent="0.25">
      <c r="A54" s="14" t="str">
        <f>IF(B54&lt;&gt;"","2.3.3","")</f>
        <v/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97"/>
      <c r="Z54" s="97"/>
    </row>
    <row r="55" spans="1:26" ht="48" customHeight="1" x14ac:dyDescent="0.25">
      <c r="A55" s="14" t="str">
        <f>IF(B55&lt;&gt;"","2.3.4","")</f>
        <v/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97"/>
      <c r="Z55" s="97"/>
    </row>
    <row r="56" spans="1:26" ht="48" customHeight="1" x14ac:dyDescent="0.25">
      <c r="A56" s="14" t="str">
        <f>IF(B56&lt;&gt;"","2.3.5","")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97"/>
      <c r="Z56" s="97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ht="60" customHeight="1" x14ac:dyDescent="0.25">
      <c r="A60" s="13" t="s">
        <v>6</v>
      </c>
      <c r="B60" s="107" t="s">
        <v>26</v>
      </c>
      <c r="C60" s="107"/>
      <c r="D60" s="107"/>
      <c r="E60" s="107"/>
      <c r="F60" s="107"/>
      <c r="G60" s="107"/>
      <c r="H60" s="107" t="s">
        <v>21</v>
      </c>
      <c r="I60" s="107"/>
      <c r="J60" s="107"/>
      <c r="K60" s="107"/>
      <c r="L60" s="107"/>
      <c r="M60" s="107"/>
      <c r="N60" s="107"/>
      <c r="O60" s="107"/>
      <c r="P60" s="107"/>
      <c r="Q60" s="89" t="s">
        <v>27</v>
      </c>
      <c r="R60" s="90"/>
      <c r="S60" s="90"/>
      <c r="T60" s="90"/>
      <c r="U60" s="90"/>
      <c r="V60" s="90"/>
      <c r="W60" s="90"/>
      <c r="X60" s="91"/>
      <c r="Y60" s="92" t="s">
        <v>22</v>
      </c>
      <c r="Z60" s="92"/>
    </row>
    <row r="61" spans="1:26" ht="72" customHeight="1" x14ac:dyDescent="0.25">
      <c r="A61" s="14" t="str">
        <f>IF(B61&lt;&gt;"","3.1","")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84"/>
      <c r="R61" s="85"/>
      <c r="S61" s="85"/>
      <c r="T61" s="85"/>
      <c r="U61" s="85"/>
      <c r="V61" s="85"/>
      <c r="W61" s="85"/>
      <c r="X61" s="86"/>
      <c r="Y61" s="97"/>
      <c r="Z61" s="97"/>
    </row>
    <row r="62" spans="1:26" ht="72" customHeight="1" x14ac:dyDescent="0.25">
      <c r="A62" s="14" t="str">
        <f>IF(B62&lt;&gt;"","3.2","")</f>
        <v/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84"/>
      <c r="R62" s="85"/>
      <c r="S62" s="85"/>
      <c r="T62" s="85"/>
      <c r="U62" s="85"/>
      <c r="V62" s="85"/>
      <c r="W62" s="85"/>
      <c r="X62" s="86"/>
      <c r="Y62" s="97"/>
      <c r="Z62" s="97"/>
    </row>
    <row r="63" spans="1:26" ht="72" customHeight="1" x14ac:dyDescent="0.25">
      <c r="A63" s="14" t="str">
        <f>IF(B63&lt;&gt;"","3.3","")</f>
        <v/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84"/>
      <c r="R63" s="85"/>
      <c r="S63" s="85"/>
      <c r="T63" s="85"/>
      <c r="U63" s="85"/>
      <c r="V63" s="85"/>
      <c r="W63" s="85"/>
      <c r="X63" s="86"/>
      <c r="Y63" s="97"/>
      <c r="Z63" s="97"/>
    </row>
    <row r="64" spans="1:26" ht="72" customHeight="1" x14ac:dyDescent="0.25">
      <c r="A64" s="14" t="str">
        <f>IF(B64&lt;&gt;"","3.4","")</f>
        <v/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84"/>
      <c r="R64" s="85"/>
      <c r="S64" s="85"/>
      <c r="T64" s="85"/>
      <c r="U64" s="85"/>
      <c r="V64" s="85"/>
      <c r="W64" s="85"/>
      <c r="X64" s="86"/>
      <c r="Y64" s="97"/>
      <c r="Z64" s="97"/>
    </row>
    <row r="65" spans="1:26" ht="72" customHeight="1" x14ac:dyDescent="0.25">
      <c r="A65" s="14" t="str">
        <f>IF(B65&lt;&gt;"","3.5","")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4" t="str">
        <f>IF(B66&lt;&gt;"","3.6","")</f>
        <v/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84"/>
      <c r="R66" s="85"/>
      <c r="S66" s="85"/>
      <c r="T66" s="85"/>
      <c r="U66" s="85"/>
      <c r="V66" s="85"/>
      <c r="W66" s="85"/>
      <c r="X66" s="86"/>
      <c r="Y66" s="97"/>
      <c r="Z66" s="97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7"/>
    </row>
    <row r="71" spans="1:26" ht="48" customHeight="1" x14ac:dyDescent="0.25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50"/>
    </row>
    <row r="72" spans="1:26" ht="48" customHeight="1" x14ac:dyDescent="0.25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50"/>
    </row>
    <row r="73" spans="1:26" ht="48" customHeight="1" x14ac:dyDescent="0.25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50"/>
    </row>
    <row r="74" spans="1:26" ht="48" customHeight="1" x14ac:dyDescent="0.25">
      <c r="B74" s="151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3"/>
    </row>
    <row r="75" spans="1:26" ht="9.9499999999999993" customHeight="1" x14ac:dyDescent="0.25">
      <c r="A75" s="2"/>
    </row>
    <row r="76" spans="1:26" ht="24" customHeight="1" x14ac:dyDescent="0.25">
      <c r="A76" s="2" t="s">
        <v>85</v>
      </c>
    </row>
    <row r="77" spans="1:26" ht="9.9499999999999993" customHeight="1" x14ac:dyDescent="0.25"/>
    <row r="78" spans="1:26" ht="24" customHeight="1" x14ac:dyDescent="0.25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29"/>
      <c r="T78" s="130"/>
      <c r="U78" s="130"/>
      <c r="V78" s="130"/>
      <c r="W78" s="130"/>
      <c r="X78" s="130"/>
      <c r="Y78" s="131"/>
    </row>
    <row r="79" spans="1:26" ht="24" customHeight="1" x14ac:dyDescent="0.25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32"/>
      <c r="T79" s="133"/>
      <c r="U79" s="133"/>
      <c r="V79" s="133"/>
      <c r="W79" s="133"/>
      <c r="X79" s="133"/>
      <c r="Y79" s="134"/>
    </row>
    <row r="80" spans="1:26" ht="24" customHeight="1" x14ac:dyDescent="0.25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32"/>
      <c r="T80" s="133"/>
      <c r="U80" s="133"/>
      <c r="V80" s="133"/>
      <c r="W80" s="133"/>
      <c r="X80" s="133"/>
      <c r="Y80" s="134"/>
    </row>
    <row r="81" spans="2:25" ht="24" customHeight="1" x14ac:dyDescent="0.25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32"/>
      <c r="T81" s="133"/>
      <c r="U81" s="133"/>
      <c r="V81" s="133"/>
      <c r="W81" s="133"/>
      <c r="X81" s="133"/>
      <c r="Y81" s="134"/>
    </row>
    <row r="82" spans="2:25" ht="24" customHeight="1" x14ac:dyDescent="0.25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32"/>
      <c r="T82" s="133"/>
      <c r="U82" s="133"/>
      <c r="V82" s="133"/>
      <c r="W82" s="133"/>
      <c r="X82" s="133"/>
      <c r="Y82" s="134"/>
    </row>
    <row r="83" spans="2:25" ht="24" customHeight="1" x14ac:dyDescent="0.25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32"/>
      <c r="T83" s="133"/>
      <c r="U83" s="133"/>
      <c r="V83" s="133"/>
      <c r="W83" s="133"/>
      <c r="X83" s="133"/>
      <c r="Y83" s="134"/>
    </row>
    <row r="84" spans="2:25" ht="24" customHeight="1" x14ac:dyDescent="0.25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32"/>
      <c r="T84" s="133"/>
      <c r="U84" s="133"/>
      <c r="V84" s="133"/>
      <c r="W84" s="133"/>
      <c r="X84" s="133"/>
      <c r="Y84" s="134"/>
    </row>
    <row r="85" spans="2:25" ht="24" customHeight="1" x14ac:dyDescent="0.25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32"/>
      <c r="T85" s="133"/>
      <c r="U85" s="133"/>
      <c r="V85" s="133"/>
      <c r="W85" s="133"/>
      <c r="X85" s="133"/>
      <c r="Y85" s="134"/>
    </row>
    <row r="86" spans="2:25" ht="24" customHeight="1" x14ac:dyDescent="0.25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32"/>
      <c r="T86" s="133"/>
      <c r="U86" s="133"/>
      <c r="V86" s="133"/>
      <c r="W86" s="133"/>
      <c r="X86" s="133"/>
      <c r="Y86" s="134"/>
    </row>
    <row r="87" spans="2:25" ht="24" customHeight="1" x14ac:dyDescent="0.25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35"/>
      <c r="T87" s="136"/>
      <c r="U87" s="136"/>
      <c r="V87" s="136"/>
      <c r="W87" s="136"/>
      <c r="X87" s="136"/>
      <c r="Y87" s="137"/>
    </row>
    <row r="88" spans="2:25" ht="48" customHeight="1" x14ac:dyDescent="0.25">
      <c r="B88" s="144"/>
      <c r="C88" s="144"/>
      <c r="D88" s="144"/>
      <c r="E88" s="144"/>
      <c r="F88" s="144"/>
      <c r="G88" s="144"/>
      <c r="H88" s="144"/>
      <c r="J88" s="138"/>
      <c r="K88" s="139"/>
      <c r="L88" s="139"/>
      <c r="M88" s="139"/>
      <c r="N88" s="139"/>
      <c r="O88" s="139"/>
      <c r="P88" s="139"/>
      <c r="Q88" s="140"/>
      <c r="S88" s="138"/>
      <c r="T88" s="139"/>
      <c r="U88" s="139"/>
      <c r="V88" s="139"/>
      <c r="W88" s="139"/>
      <c r="X88" s="139"/>
      <c r="Y88" s="140"/>
    </row>
    <row r="89" spans="2:25" ht="48" customHeight="1" x14ac:dyDescent="0.25">
      <c r="B89" s="144"/>
      <c r="C89" s="144"/>
      <c r="D89" s="144"/>
      <c r="E89" s="144"/>
      <c r="F89" s="144"/>
      <c r="G89" s="144"/>
      <c r="H89" s="144"/>
      <c r="J89" s="141"/>
      <c r="K89" s="142"/>
      <c r="L89" s="142"/>
      <c r="M89" s="142"/>
      <c r="N89" s="142"/>
      <c r="O89" s="142"/>
      <c r="P89" s="142"/>
      <c r="Q89" s="143"/>
      <c r="S89" s="141"/>
      <c r="T89" s="142"/>
      <c r="U89" s="142"/>
      <c r="V89" s="142"/>
      <c r="W89" s="142"/>
      <c r="X89" s="142"/>
      <c r="Y89" s="143"/>
    </row>
    <row r="91" spans="2:25" ht="21" customHeight="1" x14ac:dyDescent="0.25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29"/>
      <c r="T91" s="130"/>
      <c r="U91" s="130"/>
      <c r="V91" s="130"/>
      <c r="W91" s="130"/>
      <c r="X91" s="130"/>
      <c r="Y91" s="131"/>
    </row>
    <row r="92" spans="2:25" ht="21" customHeight="1" x14ac:dyDescent="0.25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32"/>
      <c r="T92" s="133"/>
      <c r="U92" s="133"/>
      <c r="V92" s="133"/>
      <c r="W92" s="133"/>
      <c r="X92" s="133"/>
      <c r="Y92" s="134"/>
    </row>
    <row r="93" spans="2:25" ht="21" customHeight="1" x14ac:dyDescent="0.25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32"/>
      <c r="T93" s="133"/>
      <c r="U93" s="133"/>
      <c r="V93" s="133"/>
      <c r="W93" s="133"/>
      <c r="X93" s="133"/>
      <c r="Y93" s="134"/>
    </row>
    <row r="94" spans="2:25" ht="24" customHeight="1" x14ac:dyDescent="0.25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32"/>
      <c r="T94" s="133"/>
      <c r="U94" s="133"/>
      <c r="V94" s="133"/>
      <c r="W94" s="133"/>
      <c r="X94" s="133"/>
      <c r="Y94" s="134"/>
    </row>
    <row r="95" spans="2:25" ht="24" customHeight="1" x14ac:dyDescent="0.25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32"/>
      <c r="T95" s="133"/>
      <c r="U95" s="133"/>
      <c r="V95" s="133"/>
      <c r="W95" s="133"/>
      <c r="X95" s="133"/>
      <c r="Y95" s="134"/>
    </row>
    <row r="96" spans="2:25" ht="24" customHeight="1" x14ac:dyDescent="0.25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32"/>
      <c r="T96" s="133"/>
      <c r="U96" s="133"/>
      <c r="V96" s="133"/>
      <c r="W96" s="133"/>
      <c r="X96" s="133"/>
      <c r="Y96" s="134"/>
    </row>
    <row r="97" spans="2:25" x14ac:dyDescent="0.25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32"/>
      <c r="T97" s="133"/>
      <c r="U97" s="133"/>
      <c r="V97" s="133"/>
      <c r="W97" s="133"/>
      <c r="X97" s="133"/>
      <c r="Y97" s="134"/>
    </row>
    <row r="98" spans="2:25" x14ac:dyDescent="0.25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32"/>
      <c r="T98" s="133"/>
      <c r="U98" s="133"/>
      <c r="V98" s="133"/>
      <c r="W98" s="133"/>
      <c r="X98" s="133"/>
      <c r="Y98" s="134"/>
    </row>
    <row r="99" spans="2:25" x14ac:dyDescent="0.25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32"/>
      <c r="T99" s="133"/>
      <c r="U99" s="133"/>
      <c r="V99" s="133"/>
      <c r="W99" s="133"/>
      <c r="X99" s="133"/>
      <c r="Y99" s="134"/>
    </row>
    <row r="100" spans="2:25" x14ac:dyDescent="0.25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35"/>
      <c r="T100" s="136"/>
      <c r="U100" s="136"/>
      <c r="V100" s="136"/>
      <c r="W100" s="136"/>
      <c r="X100" s="136"/>
      <c r="Y100" s="137"/>
    </row>
    <row r="101" spans="2:25" ht="48" customHeight="1" x14ac:dyDescent="0.25">
      <c r="B101" s="97"/>
      <c r="C101" s="97"/>
      <c r="D101" s="97"/>
      <c r="E101" s="97"/>
      <c r="F101" s="97"/>
      <c r="G101" s="97"/>
      <c r="H101" s="97"/>
      <c r="J101" s="138"/>
      <c r="K101" s="139"/>
      <c r="L101" s="139"/>
      <c r="M101" s="139"/>
      <c r="N101" s="139"/>
      <c r="O101" s="139"/>
      <c r="P101" s="139"/>
      <c r="Q101" s="140"/>
      <c r="S101" s="116"/>
      <c r="T101" s="117"/>
      <c r="U101" s="117"/>
      <c r="V101" s="117"/>
      <c r="W101" s="117"/>
      <c r="X101" s="117"/>
      <c r="Y101" s="118"/>
    </row>
    <row r="102" spans="2:25" ht="48" customHeight="1" x14ac:dyDescent="0.25">
      <c r="B102" s="97"/>
      <c r="C102" s="97"/>
      <c r="D102" s="97"/>
      <c r="E102" s="97"/>
      <c r="F102" s="97"/>
      <c r="G102" s="97"/>
      <c r="H102" s="97"/>
      <c r="J102" s="141"/>
      <c r="K102" s="142"/>
      <c r="L102" s="142"/>
      <c r="M102" s="142"/>
      <c r="N102" s="142"/>
      <c r="O102" s="142"/>
      <c r="P102" s="142"/>
      <c r="Q102" s="143"/>
      <c r="S102" s="119"/>
      <c r="T102" s="120"/>
      <c r="U102" s="120"/>
      <c r="V102" s="120"/>
      <c r="W102" s="120"/>
      <c r="X102" s="120"/>
      <c r="Y102" s="121"/>
    </row>
    <row r="104" spans="2:25" x14ac:dyDescent="0.25">
      <c r="B104" s="129"/>
      <c r="C104" s="130"/>
      <c r="D104" s="130"/>
      <c r="E104" s="130"/>
      <c r="F104" s="130"/>
      <c r="G104" s="130"/>
      <c r="H104" s="131"/>
      <c r="J104" s="129"/>
      <c r="K104" s="130"/>
      <c r="L104" s="130"/>
      <c r="M104" s="130"/>
      <c r="N104" s="130"/>
      <c r="O104" s="130"/>
      <c r="P104" s="130"/>
      <c r="Q104" s="131"/>
      <c r="S104" s="129"/>
      <c r="T104" s="130"/>
      <c r="U104" s="130"/>
      <c r="V104" s="130"/>
      <c r="W104" s="130"/>
      <c r="X104" s="130"/>
      <c r="Y104" s="131"/>
    </row>
    <row r="105" spans="2:25" x14ac:dyDescent="0.25">
      <c r="B105" s="132"/>
      <c r="C105" s="133"/>
      <c r="D105" s="133"/>
      <c r="E105" s="133"/>
      <c r="F105" s="133"/>
      <c r="G105" s="133"/>
      <c r="H105" s="134"/>
      <c r="J105" s="132"/>
      <c r="K105" s="133"/>
      <c r="L105" s="133"/>
      <c r="M105" s="133"/>
      <c r="N105" s="133"/>
      <c r="O105" s="133"/>
      <c r="P105" s="133"/>
      <c r="Q105" s="134"/>
      <c r="S105" s="132"/>
      <c r="T105" s="133"/>
      <c r="U105" s="133"/>
      <c r="V105" s="133"/>
      <c r="W105" s="133"/>
      <c r="X105" s="133"/>
      <c r="Y105" s="134"/>
    </row>
    <row r="106" spans="2:25" x14ac:dyDescent="0.25">
      <c r="B106" s="132"/>
      <c r="C106" s="133"/>
      <c r="D106" s="133"/>
      <c r="E106" s="133"/>
      <c r="F106" s="133"/>
      <c r="G106" s="133"/>
      <c r="H106" s="134"/>
      <c r="J106" s="132"/>
      <c r="K106" s="133"/>
      <c r="L106" s="133"/>
      <c r="M106" s="133"/>
      <c r="N106" s="133"/>
      <c r="O106" s="133"/>
      <c r="P106" s="133"/>
      <c r="Q106" s="134"/>
      <c r="S106" s="132"/>
      <c r="T106" s="133"/>
      <c r="U106" s="133"/>
      <c r="V106" s="133"/>
      <c r="W106" s="133"/>
      <c r="X106" s="133"/>
      <c r="Y106" s="134"/>
    </row>
    <row r="107" spans="2:25" x14ac:dyDescent="0.25">
      <c r="B107" s="132"/>
      <c r="C107" s="133"/>
      <c r="D107" s="133"/>
      <c r="E107" s="133"/>
      <c r="F107" s="133"/>
      <c r="G107" s="133"/>
      <c r="H107" s="134"/>
      <c r="J107" s="132"/>
      <c r="K107" s="133"/>
      <c r="L107" s="133"/>
      <c r="M107" s="133"/>
      <c r="N107" s="133"/>
      <c r="O107" s="133"/>
      <c r="P107" s="133"/>
      <c r="Q107" s="134"/>
      <c r="S107" s="132"/>
      <c r="T107" s="133"/>
      <c r="U107" s="133"/>
      <c r="V107" s="133"/>
      <c r="W107" s="133"/>
      <c r="X107" s="133"/>
      <c r="Y107" s="134"/>
    </row>
    <row r="108" spans="2:25" x14ac:dyDescent="0.25">
      <c r="B108" s="132"/>
      <c r="C108" s="133"/>
      <c r="D108" s="133"/>
      <c r="E108" s="133"/>
      <c r="F108" s="133"/>
      <c r="G108" s="133"/>
      <c r="H108" s="134"/>
      <c r="J108" s="132"/>
      <c r="K108" s="133"/>
      <c r="L108" s="133"/>
      <c r="M108" s="133"/>
      <c r="N108" s="133"/>
      <c r="O108" s="133"/>
      <c r="P108" s="133"/>
      <c r="Q108" s="134"/>
      <c r="S108" s="132"/>
      <c r="T108" s="133"/>
      <c r="U108" s="133"/>
      <c r="V108" s="133"/>
      <c r="W108" s="133"/>
      <c r="X108" s="133"/>
      <c r="Y108" s="134"/>
    </row>
    <row r="109" spans="2:25" x14ac:dyDescent="0.25">
      <c r="B109" s="132"/>
      <c r="C109" s="133"/>
      <c r="D109" s="133"/>
      <c r="E109" s="133"/>
      <c r="F109" s="133"/>
      <c r="G109" s="133"/>
      <c r="H109" s="134"/>
      <c r="J109" s="132"/>
      <c r="K109" s="133"/>
      <c r="L109" s="133"/>
      <c r="M109" s="133"/>
      <c r="N109" s="133"/>
      <c r="O109" s="133"/>
      <c r="P109" s="133"/>
      <c r="Q109" s="134"/>
      <c r="S109" s="132"/>
      <c r="T109" s="133"/>
      <c r="U109" s="133"/>
      <c r="V109" s="133"/>
      <c r="W109" s="133"/>
      <c r="X109" s="133"/>
      <c r="Y109" s="134"/>
    </row>
    <row r="110" spans="2:25" x14ac:dyDescent="0.25">
      <c r="B110" s="132"/>
      <c r="C110" s="133"/>
      <c r="D110" s="133"/>
      <c r="E110" s="133"/>
      <c r="F110" s="133"/>
      <c r="G110" s="133"/>
      <c r="H110" s="134"/>
      <c r="J110" s="132"/>
      <c r="K110" s="133"/>
      <c r="L110" s="133"/>
      <c r="M110" s="133"/>
      <c r="N110" s="133"/>
      <c r="O110" s="133"/>
      <c r="P110" s="133"/>
      <c r="Q110" s="134"/>
      <c r="S110" s="132"/>
      <c r="T110" s="133"/>
      <c r="U110" s="133"/>
      <c r="V110" s="133"/>
      <c r="W110" s="133"/>
      <c r="X110" s="133"/>
      <c r="Y110" s="134"/>
    </row>
    <row r="111" spans="2:25" x14ac:dyDescent="0.25">
      <c r="B111" s="132"/>
      <c r="C111" s="133"/>
      <c r="D111" s="133"/>
      <c r="E111" s="133"/>
      <c r="F111" s="133"/>
      <c r="G111" s="133"/>
      <c r="H111" s="134"/>
      <c r="J111" s="132"/>
      <c r="K111" s="133"/>
      <c r="L111" s="133"/>
      <c r="M111" s="133"/>
      <c r="N111" s="133"/>
      <c r="O111" s="133"/>
      <c r="P111" s="133"/>
      <c r="Q111" s="134"/>
      <c r="S111" s="132"/>
      <c r="T111" s="133"/>
      <c r="U111" s="133"/>
      <c r="V111" s="133"/>
      <c r="W111" s="133"/>
      <c r="X111" s="133"/>
      <c r="Y111" s="134"/>
    </row>
    <row r="112" spans="2:25" x14ac:dyDescent="0.25">
      <c r="B112" s="132"/>
      <c r="C112" s="133"/>
      <c r="D112" s="133"/>
      <c r="E112" s="133"/>
      <c r="F112" s="133"/>
      <c r="G112" s="133"/>
      <c r="H112" s="134"/>
      <c r="J112" s="132"/>
      <c r="K112" s="133"/>
      <c r="L112" s="133"/>
      <c r="M112" s="133"/>
      <c r="N112" s="133"/>
      <c r="O112" s="133"/>
      <c r="P112" s="133"/>
      <c r="Q112" s="134"/>
      <c r="S112" s="132"/>
      <c r="T112" s="133"/>
      <c r="U112" s="133"/>
      <c r="V112" s="133"/>
      <c r="W112" s="133"/>
      <c r="X112" s="133"/>
      <c r="Y112" s="134"/>
    </row>
    <row r="113" spans="2:25" x14ac:dyDescent="0.25">
      <c r="B113" s="135"/>
      <c r="C113" s="136"/>
      <c r="D113" s="136"/>
      <c r="E113" s="136"/>
      <c r="F113" s="136"/>
      <c r="G113" s="136"/>
      <c r="H113" s="137"/>
      <c r="J113" s="135"/>
      <c r="K113" s="136"/>
      <c r="L113" s="136"/>
      <c r="M113" s="136"/>
      <c r="N113" s="136"/>
      <c r="O113" s="136"/>
      <c r="P113" s="136"/>
      <c r="Q113" s="137"/>
      <c r="S113" s="135"/>
      <c r="T113" s="136"/>
      <c r="U113" s="136"/>
      <c r="V113" s="136"/>
      <c r="W113" s="136"/>
      <c r="X113" s="136"/>
      <c r="Y113" s="137"/>
    </row>
    <row r="114" spans="2:25" ht="48" customHeight="1" x14ac:dyDescent="0.25">
      <c r="B114" s="116"/>
      <c r="C114" s="117"/>
      <c r="D114" s="117"/>
      <c r="E114" s="117"/>
      <c r="F114" s="117"/>
      <c r="G114" s="117"/>
      <c r="H114" s="118"/>
      <c r="J114" s="122"/>
      <c r="K114" s="123"/>
      <c r="L114" s="123"/>
      <c r="M114" s="123"/>
      <c r="N114" s="123"/>
      <c r="O114" s="123"/>
      <c r="P114" s="123"/>
      <c r="Q114" s="124"/>
      <c r="S114" s="116"/>
      <c r="T114" s="117"/>
      <c r="U114" s="117"/>
      <c r="V114" s="117"/>
      <c r="W114" s="117"/>
      <c r="X114" s="117"/>
      <c r="Y114" s="118"/>
    </row>
    <row r="115" spans="2:25" ht="48" customHeight="1" x14ac:dyDescent="0.25">
      <c r="B115" s="119"/>
      <c r="C115" s="120"/>
      <c r="D115" s="120"/>
      <c r="E115" s="120"/>
      <c r="F115" s="120"/>
      <c r="G115" s="120"/>
      <c r="H115" s="121"/>
      <c r="J115" s="125"/>
      <c r="K115" s="126"/>
      <c r="L115" s="126"/>
      <c r="M115" s="126"/>
      <c r="N115" s="126"/>
      <c r="O115" s="126"/>
      <c r="P115" s="126"/>
      <c r="Q115" s="127"/>
      <c r="S115" s="119"/>
      <c r="T115" s="120"/>
      <c r="U115" s="120"/>
      <c r="V115" s="120"/>
      <c r="W115" s="120"/>
      <c r="X115" s="120"/>
      <c r="Y115" s="121"/>
    </row>
    <row r="118" spans="2:25" x14ac:dyDescent="0.25">
      <c r="E118" s="12" t="s">
        <v>28</v>
      </c>
      <c r="F118" s="113"/>
      <c r="G118" s="113"/>
      <c r="H118" s="113"/>
      <c r="I118" s="113"/>
      <c r="J118" s="113"/>
      <c r="Q118" s="12" t="s">
        <v>29</v>
      </c>
      <c r="R118" s="113"/>
      <c r="S118" s="113"/>
      <c r="T118" s="113"/>
      <c r="U118" s="113"/>
      <c r="V118" s="113"/>
      <c r="W118" s="113"/>
    </row>
    <row r="119" spans="2:25" ht="23.25" x14ac:dyDescent="0.25">
      <c r="E119" s="12" t="s">
        <v>30</v>
      </c>
      <c r="F119" s="114"/>
      <c r="G119" s="114"/>
      <c r="H119" s="114"/>
      <c r="I119" s="114"/>
      <c r="J119" s="114"/>
      <c r="K119" s="2" t="s">
        <v>31</v>
      </c>
      <c r="Q119" s="12" t="s">
        <v>30</v>
      </c>
      <c r="R119" s="113"/>
      <c r="S119" s="113"/>
      <c r="T119" s="113"/>
      <c r="U119" s="113"/>
      <c r="V119" s="113"/>
      <c r="W119" s="113"/>
      <c r="X119" s="2" t="s">
        <v>31</v>
      </c>
    </row>
    <row r="120" spans="2:25" ht="23.25" x14ac:dyDescent="0.25">
      <c r="E120" s="12" t="s">
        <v>32</v>
      </c>
      <c r="F120" s="114"/>
      <c r="G120" s="114"/>
      <c r="H120" s="114"/>
      <c r="I120" s="114"/>
      <c r="J120" s="114"/>
      <c r="Q120" s="115"/>
      <c r="R120" s="115"/>
      <c r="S120" s="115"/>
      <c r="T120" s="115"/>
      <c r="U120" s="115"/>
      <c r="V120" s="115"/>
      <c r="W120" s="115"/>
      <c r="X120" s="115"/>
    </row>
    <row r="121" spans="2:25" ht="23.25" x14ac:dyDescent="0.25">
      <c r="E121" s="12" t="s">
        <v>33</v>
      </c>
      <c r="F121" s="110"/>
      <c r="G121" s="110"/>
      <c r="H121" s="110"/>
      <c r="I121" s="110"/>
      <c r="J121" s="110"/>
      <c r="Q121" s="12" t="s">
        <v>33</v>
      </c>
      <c r="R121" s="111"/>
      <c r="S121" s="111"/>
      <c r="T121" s="111"/>
      <c r="U121" s="111"/>
      <c r="V121" s="111"/>
      <c r="W121" s="111"/>
    </row>
    <row r="122" spans="2:25" ht="23.25" x14ac:dyDescent="0.25">
      <c r="E122" s="12" t="s">
        <v>34</v>
      </c>
      <c r="F122" s="112"/>
      <c r="G122" s="112"/>
      <c r="H122" s="112"/>
      <c r="I122" s="112"/>
      <c r="J122" s="112"/>
    </row>
  </sheetData>
  <sheetProtection algorithmName="SHA-512" hashValue="+OfpVUO/CN6Z3kCr9wzP7mWpAoPD9D9Y8mgiAcKOHQMurQH/JEPGpiOoaXQVLZKGJpBRnUtvWT+xX76HinNz4Q==" saltValue="Mocp5edUXS68gwmmnNARMQ==" spinCount="100000" sheet="1" formatCells="0"/>
  <protectedRanges>
    <protectedRange sqref="M7 H8 V13 K25:S28 X24 K30:S30 K32:S34 B40:Z44 B46:Z50 B52:Z56 B61:Z66 B70 B78 B88 J78 J88 S78 S88 B91 B101 J91 J101 S91 S101 B104 B114 J104 J114 S104 S114 F118:J122 R118:W119 Q120 R121" name="ช่วง1"/>
  </protectedRanges>
  <mergeCells count="245">
    <mergeCell ref="A35:S35"/>
    <mergeCell ref="T35:U35"/>
    <mergeCell ref="V35:W35"/>
    <mergeCell ref="X35:Z35"/>
    <mergeCell ref="B31:G31"/>
    <mergeCell ref="V33:W33"/>
    <mergeCell ref="T33:U33"/>
    <mergeCell ref="Q33:S33"/>
    <mergeCell ref="N33:P33"/>
    <mergeCell ref="K33:M33"/>
    <mergeCell ref="H33:J33"/>
    <mergeCell ref="Q30:S30"/>
    <mergeCell ref="N30:P30"/>
    <mergeCell ref="K30:M30"/>
    <mergeCell ref="H30:J30"/>
    <mergeCell ref="V31:W31"/>
    <mergeCell ref="T31:U31"/>
    <mergeCell ref="K31:M31"/>
    <mergeCell ref="H31:J31"/>
    <mergeCell ref="Q32:S32"/>
    <mergeCell ref="N32:P32"/>
    <mergeCell ref="K32:M32"/>
    <mergeCell ref="H32:J32"/>
    <mergeCell ref="Q28:S28"/>
    <mergeCell ref="N28:P28"/>
    <mergeCell ref="K28:M28"/>
    <mergeCell ref="H28:J28"/>
    <mergeCell ref="V29:W29"/>
    <mergeCell ref="T29:U29"/>
    <mergeCell ref="N29:P29"/>
    <mergeCell ref="K29:M29"/>
    <mergeCell ref="H29:J29"/>
    <mergeCell ref="V28:W28"/>
    <mergeCell ref="T28:U28"/>
    <mergeCell ref="K26:M26"/>
    <mergeCell ref="H26:J26"/>
    <mergeCell ref="V27:W27"/>
    <mergeCell ref="T27:U27"/>
    <mergeCell ref="Q27:S27"/>
    <mergeCell ref="N27:P27"/>
    <mergeCell ref="K27:M27"/>
    <mergeCell ref="H27:J27"/>
    <mergeCell ref="V26:W26"/>
    <mergeCell ref="B16:J16"/>
    <mergeCell ref="B64:G64"/>
    <mergeCell ref="H64:P64"/>
    <mergeCell ref="B24:G24"/>
    <mergeCell ref="Q64:X64"/>
    <mergeCell ref="Y64:Z64"/>
    <mergeCell ref="B62:G62"/>
    <mergeCell ref="H62:P62"/>
    <mergeCell ref="B32:G32"/>
    <mergeCell ref="B33:G33"/>
    <mergeCell ref="B29:G29"/>
    <mergeCell ref="B28:G28"/>
    <mergeCell ref="B25:G25"/>
    <mergeCell ref="V24:W24"/>
    <mergeCell ref="T24:U24"/>
    <mergeCell ref="K24:M24"/>
    <mergeCell ref="H24:J24"/>
    <mergeCell ref="V25:W25"/>
    <mergeCell ref="T25:U25"/>
    <mergeCell ref="Q25:S25"/>
    <mergeCell ref="N25:P25"/>
    <mergeCell ref="K25:M25"/>
    <mergeCell ref="H25:J25"/>
    <mergeCell ref="T26:U26"/>
    <mergeCell ref="B78:H87"/>
    <mergeCell ref="J78:Q87"/>
    <mergeCell ref="S78:Y87"/>
    <mergeCell ref="B88:H89"/>
    <mergeCell ref="J88:Q89"/>
    <mergeCell ref="S88:Y89"/>
    <mergeCell ref="B66:G66"/>
    <mergeCell ref="H66:P66"/>
    <mergeCell ref="Q66:X66"/>
    <mergeCell ref="Y66:Z66"/>
    <mergeCell ref="B70:Y74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B104:H113"/>
    <mergeCell ref="J104:Q113"/>
    <mergeCell ref="S104:Y113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T22:U22"/>
    <mergeCell ref="V22:W22"/>
    <mergeCell ref="X22:Z22"/>
    <mergeCell ref="B38:L38"/>
    <mergeCell ref="A45:Z45"/>
    <mergeCell ref="B46:L46"/>
    <mergeCell ref="M46:X46"/>
    <mergeCell ref="Y46:Z46"/>
    <mergeCell ref="B47:L47"/>
    <mergeCell ref="M47:X47"/>
    <mergeCell ref="Y47:Z47"/>
    <mergeCell ref="B43:L43"/>
    <mergeCell ref="M43:X43"/>
    <mergeCell ref="Y43:Z43"/>
    <mergeCell ref="B44:L44"/>
    <mergeCell ref="Y44:Z44"/>
    <mergeCell ref="M41:X41"/>
    <mergeCell ref="Y41:Z41"/>
    <mergeCell ref="B42:L42"/>
    <mergeCell ref="M42:X42"/>
    <mergeCell ref="Y42:Z42"/>
    <mergeCell ref="B41:L41"/>
    <mergeCell ref="Q26:S26"/>
    <mergeCell ref="N26:P26"/>
    <mergeCell ref="A36:Z36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7:R17"/>
    <mergeCell ref="A18:P18"/>
    <mergeCell ref="Q18:R18"/>
    <mergeCell ref="V18:X18"/>
    <mergeCell ref="Q16:R16"/>
    <mergeCell ref="Q15:R15"/>
    <mergeCell ref="Q14:R14"/>
    <mergeCell ref="M44:X44"/>
    <mergeCell ref="B65:G65"/>
    <mergeCell ref="H65:P65"/>
    <mergeCell ref="Q65:X65"/>
    <mergeCell ref="Y65:Z65"/>
    <mergeCell ref="M38:X38"/>
    <mergeCell ref="Y38:Z38"/>
    <mergeCell ref="A39:Z39"/>
    <mergeCell ref="B40:L40"/>
    <mergeCell ref="M40:X40"/>
    <mergeCell ref="Y40:Z40"/>
    <mergeCell ref="B50:L50"/>
    <mergeCell ref="M50:X50"/>
    <mergeCell ref="Y50:Z50"/>
    <mergeCell ref="A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A12:Z12"/>
    <mergeCell ref="B34:G34"/>
    <mergeCell ref="H34:J34"/>
    <mergeCell ref="K34:M34"/>
    <mergeCell ref="N34:P34"/>
    <mergeCell ref="Q34:S34"/>
    <mergeCell ref="T34:U34"/>
    <mergeCell ref="V34:W34"/>
    <mergeCell ref="T30:U30"/>
    <mergeCell ref="V30:W30"/>
    <mergeCell ref="T32:U32"/>
    <mergeCell ref="V32:W32"/>
    <mergeCell ref="K17:M17"/>
    <mergeCell ref="B17:J17"/>
    <mergeCell ref="K13:M13"/>
    <mergeCell ref="K14:M14"/>
    <mergeCell ref="K15:M15"/>
    <mergeCell ref="K16:M16"/>
    <mergeCell ref="B13:J13"/>
    <mergeCell ref="B14:J14"/>
    <mergeCell ref="B15:J15"/>
    <mergeCell ref="N13:P13"/>
    <mergeCell ref="N14:P14"/>
    <mergeCell ref="N15:P15"/>
    <mergeCell ref="Y13:Z17"/>
    <mergeCell ref="A23:Z23"/>
    <mergeCell ref="B30:G30"/>
    <mergeCell ref="B27:G27"/>
    <mergeCell ref="X24:Z34"/>
    <mergeCell ref="Q24:S24"/>
    <mergeCell ref="N24:P24"/>
    <mergeCell ref="S13:U17"/>
    <mergeCell ref="V13:X17"/>
    <mergeCell ref="B26:G26"/>
    <mergeCell ref="N16:P16"/>
    <mergeCell ref="Q13:R13"/>
    <mergeCell ref="Q29:S29"/>
    <mergeCell ref="S18:U18"/>
    <mergeCell ref="N17:P17"/>
    <mergeCell ref="Q31:S31"/>
    <mergeCell ref="N31:P31"/>
    <mergeCell ref="Y18:Z18"/>
    <mergeCell ref="A19:Z19"/>
    <mergeCell ref="B22:G22"/>
    <mergeCell ref="H22:J22"/>
    <mergeCell ref="K22:M22"/>
    <mergeCell ref="N22:P22"/>
    <mergeCell ref="Q22:S22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168FA3D2-EFAA-44F2-ABDF-5695BA8CFC89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4:K34 N24:N34 Q24:Q34" xr:uid="{F2412638-B7E9-4686-A900-D556023B8A3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5" manualBreakCount="5">
    <brk id="18" max="25" man="1"/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011D-D282-41C8-B5F5-AAB293617DE1}">
  <sheetPr>
    <tabColor rgb="FF00B0F0"/>
  </sheetPr>
  <dimension ref="A1:Z122"/>
  <sheetViews>
    <sheetView view="pageBreakPreview" topLeftCell="D19" zoomScale="70" zoomScaleNormal="100" zoomScaleSheetLayoutView="70" workbookViewId="0">
      <selection activeCell="A23" sqref="A23:Z2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99" t="s">
        <v>71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99" t="s">
        <v>70</v>
      </c>
      <c r="K2" s="99"/>
      <c r="L2" s="99"/>
      <c r="M2" s="99"/>
      <c r="N2" s="99"/>
      <c r="O2" s="99"/>
      <c r="P2" s="99"/>
      <c r="Q2" s="99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99" t="s">
        <v>87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21" customHeight="1" x14ac:dyDescent="0.25">
      <c r="A4" s="99" t="s">
        <v>72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69</v>
      </c>
      <c r="L7" s="6"/>
      <c r="M7" s="100"/>
      <c r="N7" s="101"/>
      <c r="O7" s="101"/>
      <c r="P7" s="102"/>
    </row>
    <row r="8" spans="1:26" ht="21" customHeight="1" x14ac:dyDescent="0.25">
      <c r="A8" s="5" t="s">
        <v>14</v>
      </c>
      <c r="G8" s="6"/>
      <c r="H8" s="100"/>
      <c r="I8" s="101"/>
      <c r="J8" s="102"/>
    </row>
    <row r="9" spans="1:26" ht="9" customHeight="1" x14ac:dyDescent="0.25"/>
    <row r="10" spans="1:26" s="4" customFormat="1" ht="30" customHeight="1" x14ac:dyDescent="0.25">
      <c r="A10" s="103" t="s">
        <v>6</v>
      </c>
      <c r="B10" s="103" t="s">
        <v>10</v>
      </c>
      <c r="C10" s="103"/>
      <c r="D10" s="103"/>
      <c r="E10" s="103"/>
      <c r="F10" s="103"/>
      <c r="G10" s="103"/>
      <c r="H10" s="103"/>
      <c r="I10" s="103"/>
      <c r="J10" s="103"/>
      <c r="K10" s="103" t="s">
        <v>11</v>
      </c>
      <c r="L10" s="103"/>
      <c r="M10" s="103"/>
      <c r="N10" s="103"/>
      <c r="O10" s="103"/>
      <c r="P10" s="103"/>
      <c r="Q10" s="103"/>
      <c r="R10" s="103"/>
      <c r="S10" s="103" t="s">
        <v>5</v>
      </c>
      <c r="T10" s="103"/>
      <c r="U10" s="103"/>
      <c r="V10" s="103"/>
      <c r="W10" s="103"/>
      <c r="X10" s="103"/>
      <c r="Y10" s="103"/>
      <c r="Z10" s="103"/>
    </row>
    <row r="11" spans="1:26" s="4" customFormat="1" ht="30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 t="s">
        <v>2</v>
      </c>
      <c r="L11" s="103"/>
      <c r="M11" s="103"/>
      <c r="N11" s="103" t="s">
        <v>3</v>
      </c>
      <c r="O11" s="103"/>
      <c r="P11" s="103"/>
      <c r="Q11" s="103" t="s">
        <v>4</v>
      </c>
      <c r="R11" s="103"/>
      <c r="S11" s="103" t="s">
        <v>2</v>
      </c>
      <c r="T11" s="103"/>
      <c r="U11" s="103"/>
      <c r="V11" s="103" t="s">
        <v>3</v>
      </c>
      <c r="W11" s="103"/>
      <c r="X11" s="103"/>
      <c r="Y11" s="103" t="s">
        <v>4</v>
      </c>
      <c r="Z11" s="103"/>
    </row>
    <row r="12" spans="1:26" s="7" customFormat="1" ht="24" customHeight="1" x14ac:dyDescent="0.25">
      <c r="A12" s="74" t="s">
        <v>73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s="4" customFormat="1" ht="24" customHeight="1" x14ac:dyDescent="0.25">
      <c r="A13" s="21">
        <v>1</v>
      </c>
      <c r="B13" s="83" t="s">
        <v>61</v>
      </c>
      <c r="C13" s="83"/>
      <c r="D13" s="83"/>
      <c r="E13" s="83"/>
      <c r="F13" s="83"/>
      <c r="G13" s="83"/>
      <c r="H13" s="83"/>
      <c r="I13" s="83"/>
      <c r="J13" s="83"/>
      <c r="K13" s="81">
        <v>200</v>
      </c>
      <c r="L13" s="81"/>
      <c r="M13" s="81"/>
      <c r="N13" s="68">
        <f>Q28</f>
        <v>0</v>
      </c>
      <c r="O13" s="68"/>
      <c r="P13" s="68"/>
      <c r="Q13" s="69">
        <f>V24/T24*100</f>
        <v>0</v>
      </c>
      <c r="R13" s="69"/>
      <c r="S13" s="49">
        <v>218000</v>
      </c>
      <c r="T13" s="50"/>
      <c r="U13" s="51"/>
      <c r="V13" s="58"/>
      <c r="W13" s="59"/>
      <c r="X13" s="60"/>
      <c r="Y13" s="31">
        <f>V13/S13*100</f>
        <v>0</v>
      </c>
      <c r="Z13" s="32"/>
    </row>
    <row r="14" spans="1:26" ht="24" customHeight="1" x14ac:dyDescent="0.25">
      <c r="A14" s="21">
        <v>2</v>
      </c>
      <c r="B14" s="83" t="s">
        <v>74</v>
      </c>
      <c r="C14" s="83"/>
      <c r="D14" s="83"/>
      <c r="E14" s="83"/>
      <c r="F14" s="83"/>
      <c r="G14" s="83"/>
      <c r="H14" s="83"/>
      <c r="I14" s="83"/>
      <c r="J14" s="83"/>
      <c r="K14" s="81">
        <v>4</v>
      </c>
      <c r="L14" s="81"/>
      <c r="M14" s="81"/>
      <c r="N14" s="68">
        <f>Q30</f>
        <v>0</v>
      </c>
      <c r="O14" s="68"/>
      <c r="P14" s="68"/>
      <c r="Q14" s="69">
        <f>V29/T29*100</f>
        <v>0</v>
      </c>
      <c r="R14" s="69"/>
      <c r="S14" s="52"/>
      <c r="T14" s="53"/>
      <c r="U14" s="54"/>
      <c r="V14" s="61"/>
      <c r="W14" s="62"/>
      <c r="X14" s="63"/>
      <c r="Y14" s="33"/>
      <c r="Z14" s="34"/>
    </row>
    <row r="15" spans="1:26" ht="24" customHeight="1" x14ac:dyDescent="0.25">
      <c r="A15" s="21">
        <v>3</v>
      </c>
      <c r="B15" s="83" t="s">
        <v>75</v>
      </c>
      <c r="C15" s="83"/>
      <c r="D15" s="83"/>
      <c r="E15" s="83"/>
      <c r="F15" s="83"/>
      <c r="G15" s="83"/>
      <c r="H15" s="83"/>
      <c r="I15" s="83"/>
      <c r="J15" s="83"/>
      <c r="K15" s="81">
        <v>200</v>
      </c>
      <c r="L15" s="81"/>
      <c r="M15" s="81"/>
      <c r="N15" s="68">
        <f>Q32</f>
        <v>0</v>
      </c>
      <c r="O15" s="68"/>
      <c r="P15" s="68"/>
      <c r="Q15" s="69">
        <f>V31/T31*100</f>
        <v>0</v>
      </c>
      <c r="R15" s="69"/>
      <c r="S15" s="52"/>
      <c r="T15" s="53"/>
      <c r="U15" s="54"/>
      <c r="V15" s="61"/>
      <c r="W15" s="62"/>
      <c r="X15" s="63"/>
      <c r="Y15" s="33"/>
      <c r="Z15" s="34"/>
    </row>
    <row r="16" spans="1:26" ht="24" customHeight="1" x14ac:dyDescent="0.25">
      <c r="A16" s="21">
        <v>4</v>
      </c>
      <c r="B16" s="83" t="s">
        <v>76</v>
      </c>
      <c r="C16" s="83"/>
      <c r="D16" s="83"/>
      <c r="E16" s="83"/>
      <c r="F16" s="83"/>
      <c r="G16" s="83"/>
      <c r="H16" s="83"/>
      <c r="I16" s="83"/>
      <c r="J16" s="83"/>
      <c r="K16" s="81">
        <v>80</v>
      </c>
      <c r="L16" s="81"/>
      <c r="M16" s="81"/>
      <c r="N16" s="68">
        <f>Q33</f>
        <v>0</v>
      </c>
      <c r="O16" s="68"/>
      <c r="P16" s="68"/>
      <c r="Q16" s="69">
        <f>V33/T33*100</f>
        <v>0</v>
      </c>
      <c r="R16" s="69"/>
      <c r="S16" s="52"/>
      <c r="T16" s="53"/>
      <c r="U16" s="54"/>
      <c r="V16" s="61"/>
      <c r="W16" s="62"/>
      <c r="X16" s="63"/>
      <c r="Y16" s="33"/>
      <c r="Z16" s="34"/>
    </row>
    <row r="17" spans="1:26" ht="24" customHeight="1" x14ac:dyDescent="0.25">
      <c r="A17" s="21">
        <v>5</v>
      </c>
      <c r="B17" s="83" t="s">
        <v>77</v>
      </c>
      <c r="C17" s="83"/>
      <c r="D17" s="83"/>
      <c r="E17" s="83"/>
      <c r="F17" s="83"/>
      <c r="G17" s="83"/>
      <c r="H17" s="83"/>
      <c r="I17" s="83"/>
      <c r="J17" s="83"/>
      <c r="K17" s="82">
        <v>4</v>
      </c>
      <c r="L17" s="82"/>
      <c r="M17" s="82"/>
      <c r="N17" s="68">
        <f>Q34</f>
        <v>0</v>
      </c>
      <c r="O17" s="68"/>
      <c r="P17" s="68"/>
      <c r="Q17" s="69">
        <f>V34/T34*100</f>
        <v>0</v>
      </c>
      <c r="R17" s="69"/>
      <c r="S17" s="55"/>
      <c r="T17" s="56"/>
      <c r="U17" s="57"/>
      <c r="V17" s="64"/>
      <c r="W17" s="65"/>
      <c r="X17" s="66"/>
      <c r="Y17" s="35"/>
      <c r="Z17" s="36"/>
    </row>
    <row r="18" spans="1:26" ht="24" customHeight="1" x14ac:dyDescent="0.25">
      <c r="A18" s="104" t="s">
        <v>15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5">
        <f>V35</f>
        <v>0</v>
      </c>
      <c r="R18" s="105"/>
      <c r="S18" s="70">
        <f>SUM(S13)</f>
        <v>218000</v>
      </c>
      <c r="T18" s="70"/>
      <c r="U18" s="70"/>
      <c r="V18" s="70">
        <f>SUM(V13)</f>
        <v>0</v>
      </c>
      <c r="W18" s="70"/>
      <c r="X18" s="70"/>
      <c r="Y18" s="71">
        <f>V18/S18*100</f>
        <v>0</v>
      </c>
      <c r="Z18" s="71"/>
    </row>
    <row r="19" spans="1:26" ht="9.9499999999999993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24" customHeight="1" x14ac:dyDescent="0.25">
      <c r="A20" s="16" t="s">
        <v>62</v>
      </c>
      <c r="H20" s="8"/>
      <c r="I20" s="9"/>
      <c r="J20" s="9"/>
      <c r="K20" s="9"/>
      <c r="L20" s="9"/>
      <c r="M20" s="9"/>
    </row>
    <row r="21" spans="1:26" ht="9.9499999999999993" customHeight="1" x14ac:dyDescent="0.25">
      <c r="A21" s="2"/>
      <c r="H21" s="10"/>
      <c r="I21" s="10"/>
      <c r="J21" s="10"/>
      <c r="K21" s="10"/>
      <c r="L21" s="10"/>
      <c r="M21" s="10"/>
    </row>
    <row r="22" spans="1:26" ht="72" customHeight="1" x14ac:dyDescent="0.25">
      <c r="A22" s="22" t="s">
        <v>6</v>
      </c>
      <c r="B22" s="73" t="s">
        <v>12</v>
      </c>
      <c r="C22" s="73"/>
      <c r="D22" s="73"/>
      <c r="E22" s="73"/>
      <c r="F22" s="73"/>
      <c r="G22" s="73"/>
      <c r="H22" s="73" t="s">
        <v>16</v>
      </c>
      <c r="I22" s="73"/>
      <c r="J22" s="73"/>
      <c r="K22" s="73" t="s">
        <v>13</v>
      </c>
      <c r="L22" s="73"/>
      <c r="M22" s="73"/>
      <c r="N22" s="73" t="s">
        <v>17</v>
      </c>
      <c r="O22" s="73"/>
      <c r="P22" s="73"/>
      <c r="Q22" s="73" t="s">
        <v>18</v>
      </c>
      <c r="R22" s="73"/>
      <c r="S22" s="73"/>
      <c r="T22" s="73" t="s">
        <v>19</v>
      </c>
      <c r="U22" s="73"/>
      <c r="V22" s="106" t="s">
        <v>7</v>
      </c>
      <c r="W22" s="106"/>
      <c r="X22" s="73" t="s">
        <v>8</v>
      </c>
      <c r="Y22" s="73"/>
      <c r="Z22" s="73"/>
    </row>
    <row r="23" spans="1:26" ht="24" customHeight="1" x14ac:dyDescent="0.25">
      <c r="A23" s="37" t="s">
        <v>73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s="15" customFormat="1" ht="24" customHeight="1" x14ac:dyDescent="0.25">
      <c r="A24" s="24">
        <v>1</v>
      </c>
      <c r="B24" s="154" t="s">
        <v>84</v>
      </c>
      <c r="C24" s="154"/>
      <c r="D24" s="154"/>
      <c r="E24" s="154"/>
      <c r="F24" s="154"/>
      <c r="G24" s="154"/>
      <c r="H24" s="157">
        <v>200</v>
      </c>
      <c r="I24" s="158"/>
      <c r="J24" s="158"/>
      <c r="K24" s="48">
        <f>K28</f>
        <v>0</v>
      </c>
      <c r="L24" s="48"/>
      <c r="M24" s="48"/>
      <c r="N24" s="48">
        <f t="shared" ref="N24" si="0">N28</f>
        <v>0</v>
      </c>
      <c r="O24" s="48"/>
      <c r="P24" s="48"/>
      <c r="Q24" s="48">
        <f t="shared" ref="Q24" si="1">Q28</f>
        <v>0</v>
      </c>
      <c r="R24" s="48"/>
      <c r="S24" s="48"/>
      <c r="T24" s="156">
        <v>50</v>
      </c>
      <c r="U24" s="156"/>
      <c r="V24" s="155">
        <f>SUM(V25:W28)</f>
        <v>0</v>
      </c>
      <c r="W24" s="155"/>
      <c r="X24" s="39"/>
      <c r="Y24" s="40"/>
      <c r="Z24" s="41"/>
    </row>
    <row r="25" spans="1:26" ht="24" customHeight="1" x14ac:dyDescent="0.25">
      <c r="A25" s="23">
        <v>1.1000000000000001</v>
      </c>
      <c r="B25" s="67" t="s">
        <v>78</v>
      </c>
      <c r="C25" s="67"/>
      <c r="D25" s="67"/>
      <c r="E25" s="67"/>
      <c r="F25" s="67"/>
      <c r="G25" s="67"/>
      <c r="H25" s="108">
        <v>200</v>
      </c>
      <c r="I25" s="109"/>
      <c r="J25" s="109"/>
      <c r="K25" s="68"/>
      <c r="L25" s="68"/>
      <c r="M25" s="68"/>
      <c r="N25" s="68"/>
      <c r="O25" s="68"/>
      <c r="P25" s="68"/>
      <c r="Q25" s="68"/>
      <c r="R25" s="68"/>
      <c r="S25" s="68"/>
      <c r="T25" s="81">
        <v>20</v>
      </c>
      <c r="U25" s="81"/>
      <c r="V25" s="69">
        <f>(T25*((K25*0)+(N25*50)+(Q25*100)))/(H25*100)</f>
        <v>0</v>
      </c>
      <c r="W25" s="69"/>
      <c r="X25" s="42"/>
      <c r="Y25" s="43"/>
      <c r="Z25" s="44"/>
    </row>
    <row r="26" spans="1:26" ht="24" customHeight="1" x14ac:dyDescent="0.25">
      <c r="A26" s="23">
        <v>1.2</v>
      </c>
      <c r="B26" s="67" t="s">
        <v>79</v>
      </c>
      <c r="C26" s="67"/>
      <c r="D26" s="67"/>
      <c r="E26" s="67"/>
      <c r="F26" s="67"/>
      <c r="G26" s="67"/>
      <c r="H26" s="108">
        <v>200</v>
      </c>
      <c r="I26" s="109"/>
      <c r="J26" s="109"/>
      <c r="K26" s="68"/>
      <c r="L26" s="68"/>
      <c r="M26" s="68"/>
      <c r="N26" s="68"/>
      <c r="O26" s="68"/>
      <c r="P26" s="68"/>
      <c r="Q26" s="68"/>
      <c r="R26" s="68"/>
      <c r="S26" s="68"/>
      <c r="T26" s="81">
        <v>10</v>
      </c>
      <c r="U26" s="81"/>
      <c r="V26" s="69">
        <f>(T26*((K26*0)+(N26*50)+(Q26*100)))/(H26*100)</f>
        <v>0</v>
      </c>
      <c r="W26" s="69"/>
      <c r="X26" s="42"/>
      <c r="Y26" s="43"/>
      <c r="Z26" s="44"/>
    </row>
    <row r="27" spans="1:26" ht="48" customHeight="1" x14ac:dyDescent="0.25">
      <c r="A27" s="23">
        <v>1.3</v>
      </c>
      <c r="B27" s="38" t="s">
        <v>80</v>
      </c>
      <c r="C27" s="38"/>
      <c r="D27" s="38"/>
      <c r="E27" s="38"/>
      <c r="F27" s="38"/>
      <c r="G27" s="38"/>
      <c r="H27" s="108">
        <v>200</v>
      </c>
      <c r="I27" s="109"/>
      <c r="J27" s="109"/>
      <c r="K27" s="68"/>
      <c r="L27" s="68"/>
      <c r="M27" s="68"/>
      <c r="N27" s="68"/>
      <c r="O27" s="68"/>
      <c r="P27" s="68"/>
      <c r="Q27" s="68"/>
      <c r="R27" s="68"/>
      <c r="S27" s="68"/>
      <c r="T27" s="81">
        <v>15</v>
      </c>
      <c r="U27" s="81"/>
      <c r="V27" s="69">
        <f>(T27*((K27*0)+(N27*50)+(Q27*100)))/(H27*100)</f>
        <v>0</v>
      </c>
      <c r="W27" s="69"/>
      <c r="X27" s="42"/>
      <c r="Y27" s="43"/>
      <c r="Z27" s="44"/>
    </row>
    <row r="28" spans="1:26" ht="24" customHeight="1" x14ac:dyDescent="0.25">
      <c r="A28" s="23">
        <v>1.4</v>
      </c>
      <c r="B28" s="67" t="s">
        <v>81</v>
      </c>
      <c r="C28" s="67"/>
      <c r="D28" s="67"/>
      <c r="E28" s="67"/>
      <c r="F28" s="67"/>
      <c r="G28" s="67"/>
      <c r="H28" s="108">
        <v>200</v>
      </c>
      <c r="I28" s="109"/>
      <c r="J28" s="109"/>
      <c r="K28" s="68"/>
      <c r="L28" s="68"/>
      <c r="M28" s="68"/>
      <c r="N28" s="68"/>
      <c r="O28" s="68"/>
      <c r="P28" s="68"/>
      <c r="Q28" s="68"/>
      <c r="R28" s="68"/>
      <c r="S28" s="68"/>
      <c r="T28" s="81">
        <v>5</v>
      </c>
      <c r="U28" s="81"/>
      <c r="V28" s="69">
        <f>(T28*((K28*0)+(N28*50)+(Q28*100)))/(H28*100)</f>
        <v>0</v>
      </c>
      <c r="W28" s="69"/>
      <c r="X28" s="42"/>
      <c r="Y28" s="43"/>
      <c r="Z28" s="44"/>
    </row>
    <row r="29" spans="1:26" s="15" customFormat="1" ht="24" customHeight="1" x14ac:dyDescent="0.25">
      <c r="A29" s="24">
        <v>2</v>
      </c>
      <c r="B29" s="154" t="s">
        <v>74</v>
      </c>
      <c r="C29" s="154"/>
      <c r="D29" s="154"/>
      <c r="E29" s="154"/>
      <c r="F29" s="154"/>
      <c r="G29" s="154"/>
      <c r="H29" s="157">
        <v>4</v>
      </c>
      <c r="I29" s="158"/>
      <c r="J29" s="158"/>
      <c r="K29" s="48">
        <f>K30</f>
        <v>0</v>
      </c>
      <c r="L29" s="48"/>
      <c r="M29" s="48"/>
      <c r="N29" s="48">
        <f t="shared" ref="N29" si="2">N30</f>
        <v>0</v>
      </c>
      <c r="O29" s="48"/>
      <c r="P29" s="48"/>
      <c r="Q29" s="48">
        <f t="shared" ref="Q29" si="3">Q30</f>
        <v>0</v>
      </c>
      <c r="R29" s="48"/>
      <c r="S29" s="48"/>
      <c r="T29" s="156">
        <v>15</v>
      </c>
      <c r="U29" s="156"/>
      <c r="V29" s="155">
        <f>SUM(V30)</f>
        <v>0</v>
      </c>
      <c r="W29" s="155"/>
      <c r="X29" s="42"/>
      <c r="Y29" s="43"/>
      <c r="Z29" s="44"/>
    </row>
    <row r="30" spans="1:26" ht="48" customHeight="1" x14ac:dyDescent="0.25">
      <c r="A30" s="23">
        <v>2.1</v>
      </c>
      <c r="B30" s="38" t="s">
        <v>82</v>
      </c>
      <c r="C30" s="38"/>
      <c r="D30" s="38"/>
      <c r="E30" s="38"/>
      <c r="F30" s="38"/>
      <c r="G30" s="38"/>
      <c r="H30" s="108">
        <v>4</v>
      </c>
      <c r="I30" s="109"/>
      <c r="J30" s="109"/>
      <c r="K30" s="68"/>
      <c r="L30" s="68"/>
      <c r="M30" s="68"/>
      <c r="N30" s="68"/>
      <c r="O30" s="68"/>
      <c r="P30" s="68"/>
      <c r="Q30" s="68"/>
      <c r="R30" s="68"/>
      <c r="S30" s="68"/>
      <c r="T30" s="81">
        <v>15</v>
      </c>
      <c r="U30" s="81"/>
      <c r="V30" s="69">
        <f>(T30*((K30*0)+(N30*50)+(Q30*100)))/(H30*100)</f>
        <v>0</v>
      </c>
      <c r="W30" s="69"/>
      <c r="X30" s="42"/>
      <c r="Y30" s="43"/>
      <c r="Z30" s="44"/>
    </row>
    <row r="31" spans="1:26" s="15" customFormat="1" ht="24" customHeight="1" x14ac:dyDescent="0.25">
      <c r="A31" s="24">
        <v>3</v>
      </c>
      <c r="B31" s="169" t="s">
        <v>75</v>
      </c>
      <c r="C31" s="169"/>
      <c r="D31" s="169"/>
      <c r="E31" s="169"/>
      <c r="F31" s="169"/>
      <c r="G31" s="169"/>
      <c r="H31" s="157">
        <v>200</v>
      </c>
      <c r="I31" s="158"/>
      <c r="J31" s="158"/>
      <c r="K31" s="48">
        <f>K32</f>
        <v>0</v>
      </c>
      <c r="L31" s="48"/>
      <c r="M31" s="48"/>
      <c r="N31" s="48">
        <f t="shared" ref="N31" si="4">N32</f>
        <v>0</v>
      </c>
      <c r="O31" s="48"/>
      <c r="P31" s="48"/>
      <c r="Q31" s="48">
        <f t="shared" ref="Q31" si="5">Q32</f>
        <v>0</v>
      </c>
      <c r="R31" s="48"/>
      <c r="S31" s="48"/>
      <c r="T31" s="156">
        <v>15</v>
      </c>
      <c r="U31" s="156"/>
      <c r="V31" s="155">
        <f>SUM(V32)</f>
        <v>0</v>
      </c>
      <c r="W31" s="155"/>
      <c r="X31" s="42"/>
      <c r="Y31" s="43"/>
      <c r="Z31" s="44"/>
    </row>
    <row r="32" spans="1:26" s="26" customFormat="1" ht="48" customHeight="1" x14ac:dyDescent="0.25">
      <c r="A32" s="25">
        <v>3.1</v>
      </c>
      <c r="B32" s="38" t="s">
        <v>83</v>
      </c>
      <c r="C32" s="38"/>
      <c r="D32" s="38"/>
      <c r="E32" s="38"/>
      <c r="F32" s="38"/>
      <c r="G32" s="38"/>
      <c r="H32" s="108">
        <v>200</v>
      </c>
      <c r="I32" s="109"/>
      <c r="J32" s="109"/>
      <c r="K32" s="68"/>
      <c r="L32" s="68"/>
      <c r="M32" s="68"/>
      <c r="N32" s="68"/>
      <c r="O32" s="68"/>
      <c r="P32" s="68"/>
      <c r="Q32" s="68"/>
      <c r="R32" s="68"/>
      <c r="S32" s="68"/>
      <c r="T32" s="81">
        <v>15</v>
      </c>
      <c r="U32" s="81"/>
      <c r="V32" s="69">
        <f>(T32*((K32*0)+(N32*50)+(Q32*100)))/(H32*100)</f>
        <v>0</v>
      </c>
      <c r="W32" s="69"/>
      <c r="X32" s="42"/>
      <c r="Y32" s="43"/>
      <c r="Z32" s="44"/>
    </row>
    <row r="33" spans="1:26" s="28" customFormat="1" ht="24" customHeight="1" x14ac:dyDescent="0.25">
      <c r="A33" s="27">
        <v>4</v>
      </c>
      <c r="B33" s="75" t="s">
        <v>76</v>
      </c>
      <c r="C33" s="75"/>
      <c r="D33" s="75"/>
      <c r="E33" s="75"/>
      <c r="F33" s="75"/>
      <c r="G33" s="75"/>
      <c r="H33" s="76">
        <v>80</v>
      </c>
      <c r="I33" s="77"/>
      <c r="J33" s="77"/>
      <c r="K33" s="78"/>
      <c r="L33" s="78"/>
      <c r="M33" s="78"/>
      <c r="N33" s="78"/>
      <c r="O33" s="78"/>
      <c r="P33" s="78"/>
      <c r="Q33" s="78"/>
      <c r="R33" s="78"/>
      <c r="S33" s="78"/>
      <c r="T33" s="79">
        <v>10</v>
      </c>
      <c r="U33" s="79"/>
      <c r="V33" s="80">
        <f t="shared" ref="V33:V34" si="6">(T33*((K33*0)+(N33*50)+(Q33*100)))/(H33*100)</f>
        <v>0</v>
      </c>
      <c r="W33" s="80"/>
      <c r="X33" s="42"/>
      <c r="Y33" s="43"/>
      <c r="Z33" s="44"/>
    </row>
    <row r="34" spans="1:26" s="29" customFormat="1" ht="24" customHeight="1" x14ac:dyDescent="0.25">
      <c r="A34" s="27">
        <v>5</v>
      </c>
      <c r="B34" s="75" t="s">
        <v>77</v>
      </c>
      <c r="C34" s="75"/>
      <c r="D34" s="75"/>
      <c r="E34" s="75"/>
      <c r="F34" s="75"/>
      <c r="G34" s="75"/>
      <c r="H34" s="76">
        <v>4</v>
      </c>
      <c r="I34" s="77"/>
      <c r="J34" s="77"/>
      <c r="K34" s="78"/>
      <c r="L34" s="78"/>
      <c r="M34" s="78"/>
      <c r="N34" s="78"/>
      <c r="O34" s="78"/>
      <c r="P34" s="78"/>
      <c r="Q34" s="78"/>
      <c r="R34" s="78"/>
      <c r="S34" s="78"/>
      <c r="T34" s="79">
        <v>10</v>
      </c>
      <c r="U34" s="79"/>
      <c r="V34" s="80">
        <f t="shared" si="6"/>
        <v>0</v>
      </c>
      <c r="W34" s="80"/>
      <c r="X34" s="45"/>
      <c r="Y34" s="46"/>
      <c r="Z34" s="47"/>
    </row>
    <row r="35" spans="1:26" ht="24" customHeight="1" x14ac:dyDescent="0.25">
      <c r="A35" s="159" t="s">
        <v>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1"/>
      <c r="T35" s="162">
        <f>SUM(T24,T29,T31,T33,T34)</f>
        <v>100</v>
      </c>
      <c r="U35" s="163"/>
      <c r="V35" s="164">
        <f>SUM(V24,V29,V31,V33,V34)</f>
        <v>0</v>
      </c>
      <c r="W35" s="165"/>
      <c r="X35" s="166"/>
      <c r="Y35" s="167"/>
      <c r="Z35" s="168"/>
    </row>
    <row r="36" spans="1:26" ht="9.9499999999999993" customHeight="1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6</v>
      </c>
      <c r="B38" s="107" t="s">
        <v>20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89" t="s">
        <v>21</v>
      </c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1"/>
      <c r="Y38" s="92" t="s">
        <v>22</v>
      </c>
      <c r="Z38" s="92"/>
    </row>
    <row r="39" spans="1:26" ht="24" customHeight="1" x14ac:dyDescent="0.25">
      <c r="A39" s="93" t="s">
        <v>23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  <row r="40" spans="1:26" s="11" customFormat="1" ht="48" customHeight="1" x14ac:dyDescent="0.25">
      <c r="A40" s="14" t="str">
        <f>IF(B40&lt;&gt;"","2.1.1","")</f>
        <v/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6"/>
      <c r="Y40" s="97"/>
      <c r="Z40" s="97"/>
    </row>
    <row r="41" spans="1:26" ht="48" customHeight="1" x14ac:dyDescent="0.25">
      <c r="A41" s="14" t="str">
        <f>IF(B41&lt;&gt;"","2.1.2","")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97"/>
      <c r="Z41" s="97"/>
    </row>
    <row r="42" spans="1:26" ht="48" customHeight="1" x14ac:dyDescent="0.25">
      <c r="A42" s="14" t="str">
        <f>IF(B42&lt;&gt;"","2.1.3","")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97"/>
      <c r="Z42" s="97"/>
    </row>
    <row r="43" spans="1:26" ht="48" customHeight="1" x14ac:dyDescent="0.25">
      <c r="A43" s="14" t="str">
        <f>IF(B43&lt;&gt;"","2.1.4","")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97"/>
      <c r="Z43" s="97"/>
    </row>
    <row r="44" spans="1:26" ht="48" customHeight="1" x14ac:dyDescent="0.25">
      <c r="A44" s="14" t="str">
        <f>IF(B44&lt;&gt;"","2.1.5","")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24" customHeight="1" x14ac:dyDescent="0.25">
      <c r="A45" s="93" t="s">
        <v>24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5"/>
    </row>
    <row r="46" spans="1:26" ht="48" customHeight="1" x14ac:dyDescent="0.25">
      <c r="A46" s="14" t="str">
        <f>IF(B46&lt;&gt;"","2.2.1","")</f>
        <v/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97"/>
      <c r="Z46" s="97"/>
    </row>
    <row r="47" spans="1:26" ht="48" customHeight="1" x14ac:dyDescent="0.25">
      <c r="A47" s="14" t="str">
        <f>IF(B47&lt;&gt;"","2.2.2","")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97"/>
      <c r="Z47" s="97"/>
    </row>
    <row r="48" spans="1:26" ht="48" customHeight="1" x14ac:dyDescent="0.25">
      <c r="A48" s="14" t="str">
        <f>IF(B48&lt;&gt;"","2.2.3","")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97"/>
      <c r="Z48" s="97"/>
    </row>
    <row r="49" spans="1:26" ht="48" customHeight="1" x14ac:dyDescent="0.25">
      <c r="A49" s="14" t="str">
        <f>IF(B49&lt;&gt;"","2.2.4","")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97"/>
      <c r="Z49" s="97"/>
    </row>
    <row r="50" spans="1:26" ht="48" customHeight="1" x14ac:dyDescent="0.25">
      <c r="A50" s="14" t="str">
        <f>IF(B50&lt;&gt;"","2.2.5","")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97"/>
      <c r="Z50" s="97"/>
    </row>
    <row r="51" spans="1:26" ht="24" customHeight="1" x14ac:dyDescent="0.25">
      <c r="A51" s="93" t="s">
        <v>25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5"/>
    </row>
    <row r="52" spans="1:26" ht="48" customHeight="1" x14ac:dyDescent="0.25">
      <c r="A52" s="14" t="str">
        <f>IF(B52&lt;&gt;"","2.3.1","")</f>
        <v/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97"/>
      <c r="Z52" s="97"/>
    </row>
    <row r="53" spans="1:26" ht="48" customHeight="1" x14ac:dyDescent="0.25">
      <c r="A53" s="14" t="str">
        <f>IF(B53&lt;&gt;"","2.3.2","")</f>
        <v/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97"/>
      <c r="Z53" s="97"/>
    </row>
    <row r="54" spans="1:26" ht="48" customHeight="1" x14ac:dyDescent="0.25">
      <c r="A54" s="14" t="str">
        <f>IF(B54&lt;&gt;"","2.3.3","")</f>
        <v/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97"/>
      <c r="Z54" s="97"/>
    </row>
    <row r="55" spans="1:26" ht="48" customHeight="1" x14ac:dyDescent="0.25">
      <c r="A55" s="14" t="str">
        <f>IF(B55&lt;&gt;"","2.3.4","")</f>
        <v/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97"/>
      <c r="Z55" s="97"/>
    </row>
    <row r="56" spans="1:26" ht="48" customHeight="1" x14ac:dyDescent="0.25">
      <c r="A56" s="14" t="str">
        <f>IF(B56&lt;&gt;"","2.3.5","")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97"/>
      <c r="Z56" s="97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ht="60" customHeight="1" x14ac:dyDescent="0.25">
      <c r="A60" s="13" t="s">
        <v>6</v>
      </c>
      <c r="B60" s="107" t="s">
        <v>26</v>
      </c>
      <c r="C60" s="107"/>
      <c r="D60" s="107"/>
      <c r="E60" s="107"/>
      <c r="F60" s="107"/>
      <c r="G60" s="107"/>
      <c r="H60" s="107" t="s">
        <v>21</v>
      </c>
      <c r="I60" s="107"/>
      <c r="J60" s="107"/>
      <c r="K60" s="107"/>
      <c r="L60" s="107"/>
      <c r="M60" s="107"/>
      <c r="N60" s="107"/>
      <c r="O60" s="107"/>
      <c r="P60" s="107"/>
      <c r="Q60" s="89" t="s">
        <v>27</v>
      </c>
      <c r="R60" s="90"/>
      <c r="S60" s="90"/>
      <c r="T60" s="90"/>
      <c r="U60" s="90"/>
      <c r="V60" s="90"/>
      <c r="W60" s="90"/>
      <c r="X60" s="91"/>
      <c r="Y60" s="92" t="s">
        <v>22</v>
      </c>
      <c r="Z60" s="92"/>
    </row>
    <row r="61" spans="1:26" ht="72" customHeight="1" x14ac:dyDescent="0.25">
      <c r="A61" s="14" t="str">
        <f>IF(B61&lt;&gt;"","3.1","")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84"/>
      <c r="R61" s="85"/>
      <c r="S61" s="85"/>
      <c r="T61" s="85"/>
      <c r="U61" s="85"/>
      <c r="V61" s="85"/>
      <c r="W61" s="85"/>
      <c r="X61" s="86"/>
      <c r="Y61" s="97"/>
      <c r="Z61" s="97"/>
    </row>
    <row r="62" spans="1:26" ht="72" customHeight="1" x14ac:dyDescent="0.25">
      <c r="A62" s="14" t="str">
        <f>IF(B62&lt;&gt;"","3.2","")</f>
        <v/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84"/>
      <c r="R62" s="85"/>
      <c r="S62" s="85"/>
      <c r="T62" s="85"/>
      <c r="U62" s="85"/>
      <c r="V62" s="85"/>
      <c r="W62" s="85"/>
      <c r="X62" s="86"/>
      <c r="Y62" s="97"/>
      <c r="Z62" s="97"/>
    </row>
    <row r="63" spans="1:26" ht="72" customHeight="1" x14ac:dyDescent="0.25">
      <c r="A63" s="14" t="str">
        <f>IF(B63&lt;&gt;"","3.3","")</f>
        <v/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84"/>
      <c r="R63" s="85"/>
      <c r="S63" s="85"/>
      <c r="T63" s="85"/>
      <c r="U63" s="85"/>
      <c r="V63" s="85"/>
      <c r="W63" s="85"/>
      <c r="X63" s="86"/>
      <c r="Y63" s="97"/>
      <c r="Z63" s="97"/>
    </row>
    <row r="64" spans="1:26" ht="72" customHeight="1" x14ac:dyDescent="0.25">
      <c r="A64" s="14" t="str">
        <f>IF(B64&lt;&gt;"","3.4","")</f>
        <v/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84"/>
      <c r="R64" s="85"/>
      <c r="S64" s="85"/>
      <c r="T64" s="85"/>
      <c r="U64" s="85"/>
      <c r="V64" s="85"/>
      <c r="W64" s="85"/>
      <c r="X64" s="86"/>
      <c r="Y64" s="97"/>
      <c r="Z64" s="97"/>
    </row>
    <row r="65" spans="1:26" ht="72" customHeight="1" x14ac:dyDescent="0.25">
      <c r="A65" s="14" t="str">
        <f>IF(B65&lt;&gt;"","3.5","")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4" t="str">
        <f>IF(B66&lt;&gt;"","3.6","")</f>
        <v/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84"/>
      <c r="R66" s="85"/>
      <c r="S66" s="85"/>
      <c r="T66" s="85"/>
      <c r="U66" s="85"/>
      <c r="V66" s="85"/>
      <c r="W66" s="85"/>
      <c r="X66" s="86"/>
      <c r="Y66" s="97"/>
      <c r="Z66" s="97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7"/>
    </row>
    <row r="71" spans="1:26" ht="48" customHeight="1" x14ac:dyDescent="0.25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50"/>
    </row>
    <row r="72" spans="1:26" ht="48" customHeight="1" x14ac:dyDescent="0.25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50"/>
    </row>
    <row r="73" spans="1:26" ht="48" customHeight="1" x14ac:dyDescent="0.25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50"/>
    </row>
    <row r="74" spans="1:26" ht="48" customHeight="1" x14ac:dyDescent="0.25">
      <c r="B74" s="151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3"/>
    </row>
    <row r="75" spans="1:26" ht="9.9499999999999993" customHeight="1" x14ac:dyDescent="0.25">
      <c r="A75" s="2"/>
    </row>
    <row r="76" spans="1:26" ht="24" customHeight="1" x14ac:dyDescent="0.25">
      <c r="A76" s="2" t="s">
        <v>85</v>
      </c>
    </row>
    <row r="77" spans="1:26" ht="9.9499999999999993" customHeight="1" x14ac:dyDescent="0.25"/>
    <row r="78" spans="1:26" ht="24" customHeight="1" x14ac:dyDescent="0.25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29"/>
      <c r="T78" s="130"/>
      <c r="U78" s="130"/>
      <c r="V78" s="130"/>
      <c r="W78" s="130"/>
      <c r="X78" s="130"/>
      <c r="Y78" s="131"/>
    </row>
    <row r="79" spans="1:26" ht="24" customHeight="1" x14ac:dyDescent="0.25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32"/>
      <c r="T79" s="133"/>
      <c r="U79" s="133"/>
      <c r="V79" s="133"/>
      <c r="W79" s="133"/>
      <c r="X79" s="133"/>
      <c r="Y79" s="134"/>
    </row>
    <row r="80" spans="1:26" ht="24" customHeight="1" x14ac:dyDescent="0.25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32"/>
      <c r="T80" s="133"/>
      <c r="U80" s="133"/>
      <c r="V80" s="133"/>
      <c r="W80" s="133"/>
      <c r="X80" s="133"/>
      <c r="Y80" s="134"/>
    </row>
    <row r="81" spans="2:25" ht="24" customHeight="1" x14ac:dyDescent="0.25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32"/>
      <c r="T81" s="133"/>
      <c r="U81" s="133"/>
      <c r="V81" s="133"/>
      <c r="W81" s="133"/>
      <c r="X81" s="133"/>
      <c r="Y81" s="134"/>
    </row>
    <row r="82" spans="2:25" ht="24" customHeight="1" x14ac:dyDescent="0.25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32"/>
      <c r="T82" s="133"/>
      <c r="U82" s="133"/>
      <c r="V82" s="133"/>
      <c r="W82" s="133"/>
      <c r="X82" s="133"/>
      <c r="Y82" s="134"/>
    </row>
    <row r="83" spans="2:25" ht="24" customHeight="1" x14ac:dyDescent="0.25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32"/>
      <c r="T83" s="133"/>
      <c r="U83" s="133"/>
      <c r="V83" s="133"/>
      <c r="W83" s="133"/>
      <c r="X83" s="133"/>
      <c r="Y83" s="134"/>
    </row>
    <row r="84" spans="2:25" ht="24" customHeight="1" x14ac:dyDescent="0.25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32"/>
      <c r="T84" s="133"/>
      <c r="U84" s="133"/>
      <c r="V84" s="133"/>
      <c r="W84" s="133"/>
      <c r="X84" s="133"/>
      <c r="Y84" s="134"/>
    </row>
    <row r="85" spans="2:25" ht="24" customHeight="1" x14ac:dyDescent="0.25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32"/>
      <c r="T85" s="133"/>
      <c r="U85" s="133"/>
      <c r="V85" s="133"/>
      <c r="W85" s="133"/>
      <c r="X85" s="133"/>
      <c r="Y85" s="134"/>
    </row>
    <row r="86" spans="2:25" ht="24" customHeight="1" x14ac:dyDescent="0.25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32"/>
      <c r="T86" s="133"/>
      <c r="U86" s="133"/>
      <c r="V86" s="133"/>
      <c r="W86" s="133"/>
      <c r="X86" s="133"/>
      <c r="Y86" s="134"/>
    </row>
    <row r="87" spans="2:25" ht="24" customHeight="1" x14ac:dyDescent="0.25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35"/>
      <c r="T87" s="136"/>
      <c r="U87" s="136"/>
      <c r="V87" s="136"/>
      <c r="W87" s="136"/>
      <c r="X87" s="136"/>
      <c r="Y87" s="137"/>
    </row>
    <row r="88" spans="2:25" ht="48" customHeight="1" x14ac:dyDescent="0.25">
      <c r="B88" s="144"/>
      <c r="C88" s="144"/>
      <c r="D88" s="144"/>
      <c r="E88" s="144"/>
      <c r="F88" s="144"/>
      <c r="G88" s="144"/>
      <c r="H88" s="144"/>
      <c r="J88" s="138"/>
      <c r="K88" s="139"/>
      <c r="L88" s="139"/>
      <c r="M88" s="139"/>
      <c r="N88" s="139"/>
      <c r="O88" s="139"/>
      <c r="P88" s="139"/>
      <c r="Q88" s="140"/>
      <c r="S88" s="138"/>
      <c r="T88" s="139"/>
      <c r="U88" s="139"/>
      <c r="V88" s="139"/>
      <c r="W88" s="139"/>
      <c r="X88" s="139"/>
      <c r="Y88" s="140"/>
    </row>
    <row r="89" spans="2:25" ht="48" customHeight="1" x14ac:dyDescent="0.25">
      <c r="B89" s="144"/>
      <c r="C89" s="144"/>
      <c r="D89" s="144"/>
      <c r="E89" s="144"/>
      <c r="F89" s="144"/>
      <c r="G89" s="144"/>
      <c r="H89" s="144"/>
      <c r="J89" s="141"/>
      <c r="K89" s="142"/>
      <c r="L89" s="142"/>
      <c r="M89" s="142"/>
      <c r="N89" s="142"/>
      <c r="O89" s="142"/>
      <c r="P89" s="142"/>
      <c r="Q89" s="143"/>
      <c r="S89" s="141"/>
      <c r="T89" s="142"/>
      <c r="U89" s="142"/>
      <c r="V89" s="142"/>
      <c r="W89" s="142"/>
      <c r="X89" s="142"/>
      <c r="Y89" s="143"/>
    </row>
    <row r="91" spans="2:25" ht="21" customHeight="1" x14ac:dyDescent="0.25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29"/>
      <c r="T91" s="130"/>
      <c r="U91" s="130"/>
      <c r="V91" s="130"/>
      <c r="W91" s="130"/>
      <c r="X91" s="130"/>
      <c r="Y91" s="131"/>
    </row>
    <row r="92" spans="2:25" ht="21" customHeight="1" x14ac:dyDescent="0.25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32"/>
      <c r="T92" s="133"/>
      <c r="U92" s="133"/>
      <c r="V92" s="133"/>
      <c r="W92" s="133"/>
      <c r="X92" s="133"/>
      <c r="Y92" s="134"/>
    </row>
    <row r="93" spans="2:25" ht="21" customHeight="1" x14ac:dyDescent="0.25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32"/>
      <c r="T93" s="133"/>
      <c r="U93" s="133"/>
      <c r="V93" s="133"/>
      <c r="W93" s="133"/>
      <c r="X93" s="133"/>
      <c r="Y93" s="134"/>
    </row>
    <row r="94" spans="2:25" ht="24" customHeight="1" x14ac:dyDescent="0.25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32"/>
      <c r="T94" s="133"/>
      <c r="U94" s="133"/>
      <c r="V94" s="133"/>
      <c r="W94" s="133"/>
      <c r="X94" s="133"/>
      <c r="Y94" s="134"/>
    </row>
    <row r="95" spans="2:25" ht="24" customHeight="1" x14ac:dyDescent="0.25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32"/>
      <c r="T95" s="133"/>
      <c r="U95" s="133"/>
      <c r="V95" s="133"/>
      <c r="W95" s="133"/>
      <c r="X95" s="133"/>
      <c r="Y95" s="134"/>
    </row>
    <row r="96" spans="2:25" ht="24" customHeight="1" x14ac:dyDescent="0.25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32"/>
      <c r="T96" s="133"/>
      <c r="U96" s="133"/>
      <c r="V96" s="133"/>
      <c r="W96" s="133"/>
      <c r="X96" s="133"/>
      <c r="Y96" s="134"/>
    </row>
    <row r="97" spans="2:25" x14ac:dyDescent="0.25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32"/>
      <c r="T97" s="133"/>
      <c r="U97" s="133"/>
      <c r="V97" s="133"/>
      <c r="W97" s="133"/>
      <c r="X97" s="133"/>
      <c r="Y97" s="134"/>
    </row>
    <row r="98" spans="2:25" x14ac:dyDescent="0.25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32"/>
      <c r="T98" s="133"/>
      <c r="U98" s="133"/>
      <c r="V98" s="133"/>
      <c r="W98" s="133"/>
      <c r="X98" s="133"/>
      <c r="Y98" s="134"/>
    </row>
    <row r="99" spans="2:25" x14ac:dyDescent="0.25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32"/>
      <c r="T99" s="133"/>
      <c r="U99" s="133"/>
      <c r="V99" s="133"/>
      <c r="W99" s="133"/>
      <c r="X99" s="133"/>
      <c r="Y99" s="134"/>
    </row>
    <row r="100" spans="2:25" x14ac:dyDescent="0.25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35"/>
      <c r="T100" s="136"/>
      <c r="U100" s="136"/>
      <c r="V100" s="136"/>
      <c r="W100" s="136"/>
      <c r="X100" s="136"/>
      <c r="Y100" s="137"/>
    </row>
    <row r="101" spans="2:25" ht="48" customHeight="1" x14ac:dyDescent="0.25">
      <c r="B101" s="97"/>
      <c r="C101" s="97"/>
      <c r="D101" s="97"/>
      <c r="E101" s="97"/>
      <c r="F101" s="97"/>
      <c r="G101" s="97"/>
      <c r="H101" s="97"/>
      <c r="J101" s="138"/>
      <c r="K101" s="139"/>
      <c r="L101" s="139"/>
      <c r="M101" s="139"/>
      <c r="N101" s="139"/>
      <c r="O101" s="139"/>
      <c r="P101" s="139"/>
      <c r="Q101" s="140"/>
      <c r="S101" s="116"/>
      <c r="T101" s="117"/>
      <c r="U101" s="117"/>
      <c r="V101" s="117"/>
      <c r="W101" s="117"/>
      <c r="X101" s="117"/>
      <c r="Y101" s="118"/>
    </row>
    <row r="102" spans="2:25" ht="48" customHeight="1" x14ac:dyDescent="0.25">
      <c r="B102" s="97"/>
      <c r="C102" s="97"/>
      <c r="D102" s="97"/>
      <c r="E102" s="97"/>
      <c r="F102" s="97"/>
      <c r="G102" s="97"/>
      <c r="H102" s="97"/>
      <c r="J102" s="141"/>
      <c r="K102" s="142"/>
      <c r="L102" s="142"/>
      <c r="M102" s="142"/>
      <c r="N102" s="142"/>
      <c r="O102" s="142"/>
      <c r="P102" s="142"/>
      <c r="Q102" s="143"/>
      <c r="S102" s="119"/>
      <c r="T102" s="120"/>
      <c r="U102" s="120"/>
      <c r="V102" s="120"/>
      <c r="W102" s="120"/>
      <c r="X102" s="120"/>
      <c r="Y102" s="121"/>
    </row>
    <row r="104" spans="2:25" x14ac:dyDescent="0.25">
      <c r="B104" s="129"/>
      <c r="C104" s="130"/>
      <c r="D104" s="130"/>
      <c r="E104" s="130"/>
      <c r="F104" s="130"/>
      <c r="G104" s="130"/>
      <c r="H104" s="131"/>
      <c r="J104" s="129"/>
      <c r="K104" s="130"/>
      <c r="L104" s="130"/>
      <c r="M104" s="130"/>
      <c r="N104" s="130"/>
      <c r="O104" s="130"/>
      <c r="P104" s="130"/>
      <c r="Q104" s="131"/>
      <c r="S104" s="129"/>
      <c r="T104" s="130"/>
      <c r="U104" s="130"/>
      <c r="V104" s="130"/>
      <c r="W104" s="130"/>
      <c r="X104" s="130"/>
      <c r="Y104" s="131"/>
    </row>
    <row r="105" spans="2:25" x14ac:dyDescent="0.25">
      <c r="B105" s="132"/>
      <c r="C105" s="133"/>
      <c r="D105" s="133"/>
      <c r="E105" s="133"/>
      <c r="F105" s="133"/>
      <c r="G105" s="133"/>
      <c r="H105" s="134"/>
      <c r="J105" s="132"/>
      <c r="K105" s="133"/>
      <c r="L105" s="133"/>
      <c r="M105" s="133"/>
      <c r="N105" s="133"/>
      <c r="O105" s="133"/>
      <c r="P105" s="133"/>
      <c r="Q105" s="134"/>
      <c r="S105" s="132"/>
      <c r="T105" s="133"/>
      <c r="U105" s="133"/>
      <c r="V105" s="133"/>
      <c r="W105" s="133"/>
      <c r="X105" s="133"/>
      <c r="Y105" s="134"/>
    </row>
    <row r="106" spans="2:25" x14ac:dyDescent="0.25">
      <c r="B106" s="132"/>
      <c r="C106" s="133"/>
      <c r="D106" s="133"/>
      <c r="E106" s="133"/>
      <c r="F106" s="133"/>
      <c r="G106" s="133"/>
      <c r="H106" s="134"/>
      <c r="J106" s="132"/>
      <c r="K106" s="133"/>
      <c r="L106" s="133"/>
      <c r="M106" s="133"/>
      <c r="N106" s="133"/>
      <c r="O106" s="133"/>
      <c r="P106" s="133"/>
      <c r="Q106" s="134"/>
      <c r="S106" s="132"/>
      <c r="T106" s="133"/>
      <c r="U106" s="133"/>
      <c r="V106" s="133"/>
      <c r="W106" s="133"/>
      <c r="X106" s="133"/>
      <c r="Y106" s="134"/>
    </row>
    <row r="107" spans="2:25" x14ac:dyDescent="0.25">
      <c r="B107" s="132"/>
      <c r="C107" s="133"/>
      <c r="D107" s="133"/>
      <c r="E107" s="133"/>
      <c r="F107" s="133"/>
      <c r="G107" s="133"/>
      <c r="H107" s="134"/>
      <c r="J107" s="132"/>
      <c r="K107" s="133"/>
      <c r="L107" s="133"/>
      <c r="M107" s="133"/>
      <c r="N107" s="133"/>
      <c r="O107" s="133"/>
      <c r="P107" s="133"/>
      <c r="Q107" s="134"/>
      <c r="S107" s="132"/>
      <c r="T107" s="133"/>
      <c r="U107" s="133"/>
      <c r="V107" s="133"/>
      <c r="W107" s="133"/>
      <c r="X107" s="133"/>
      <c r="Y107" s="134"/>
    </row>
    <row r="108" spans="2:25" x14ac:dyDescent="0.25">
      <c r="B108" s="132"/>
      <c r="C108" s="133"/>
      <c r="D108" s="133"/>
      <c r="E108" s="133"/>
      <c r="F108" s="133"/>
      <c r="G108" s="133"/>
      <c r="H108" s="134"/>
      <c r="J108" s="132"/>
      <c r="K108" s="133"/>
      <c r="L108" s="133"/>
      <c r="M108" s="133"/>
      <c r="N108" s="133"/>
      <c r="O108" s="133"/>
      <c r="P108" s="133"/>
      <c r="Q108" s="134"/>
      <c r="S108" s="132"/>
      <c r="T108" s="133"/>
      <c r="U108" s="133"/>
      <c r="V108" s="133"/>
      <c r="W108" s="133"/>
      <c r="X108" s="133"/>
      <c r="Y108" s="134"/>
    </row>
    <row r="109" spans="2:25" x14ac:dyDescent="0.25">
      <c r="B109" s="132"/>
      <c r="C109" s="133"/>
      <c r="D109" s="133"/>
      <c r="E109" s="133"/>
      <c r="F109" s="133"/>
      <c r="G109" s="133"/>
      <c r="H109" s="134"/>
      <c r="J109" s="132"/>
      <c r="K109" s="133"/>
      <c r="L109" s="133"/>
      <c r="M109" s="133"/>
      <c r="N109" s="133"/>
      <c r="O109" s="133"/>
      <c r="P109" s="133"/>
      <c r="Q109" s="134"/>
      <c r="S109" s="132"/>
      <c r="T109" s="133"/>
      <c r="U109" s="133"/>
      <c r="V109" s="133"/>
      <c r="W109" s="133"/>
      <c r="X109" s="133"/>
      <c r="Y109" s="134"/>
    </row>
    <row r="110" spans="2:25" x14ac:dyDescent="0.25">
      <c r="B110" s="132"/>
      <c r="C110" s="133"/>
      <c r="D110" s="133"/>
      <c r="E110" s="133"/>
      <c r="F110" s="133"/>
      <c r="G110" s="133"/>
      <c r="H110" s="134"/>
      <c r="J110" s="132"/>
      <c r="K110" s="133"/>
      <c r="L110" s="133"/>
      <c r="M110" s="133"/>
      <c r="N110" s="133"/>
      <c r="O110" s="133"/>
      <c r="P110" s="133"/>
      <c r="Q110" s="134"/>
      <c r="S110" s="132"/>
      <c r="T110" s="133"/>
      <c r="U110" s="133"/>
      <c r="V110" s="133"/>
      <c r="W110" s="133"/>
      <c r="X110" s="133"/>
      <c r="Y110" s="134"/>
    </row>
    <row r="111" spans="2:25" x14ac:dyDescent="0.25">
      <c r="B111" s="132"/>
      <c r="C111" s="133"/>
      <c r="D111" s="133"/>
      <c r="E111" s="133"/>
      <c r="F111" s="133"/>
      <c r="G111" s="133"/>
      <c r="H111" s="134"/>
      <c r="J111" s="132"/>
      <c r="K111" s="133"/>
      <c r="L111" s="133"/>
      <c r="M111" s="133"/>
      <c r="N111" s="133"/>
      <c r="O111" s="133"/>
      <c r="P111" s="133"/>
      <c r="Q111" s="134"/>
      <c r="S111" s="132"/>
      <c r="T111" s="133"/>
      <c r="U111" s="133"/>
      <c r="V111" s="133"/>
      <c r="W111" s="133"/>
      <c r="X111" s="133"/>
      <c r="Y111" s="134"/>
    </row>
    <row r="112" spans="2:25" x14ac:dyDescent="0.25">
      <c r="B112" s="132"/>
      <c r="C112" s="133"/>
      <c r="D112" s="133"/>
      <c r="E112" s="133"/>
      <c r="F112" s="133"/>
      <c r="G112" s="133"/>
      <c r="H112" s="134"/>
      <c r="J112" s="132"/>
      <c r="K112" s="133"/>
      <c r="L112" s="133"/>
      <c r="M112" s="133"/>
      <c r="N112" s="133"/>
      <c r="O112" s="133"/>
      <c r="P112" s="133"/>
      <c r="Q112" s="134"/>
      <c r="S112" s="132"/>
      <c r="T112" s="133"/>
      <c r="U112" s="133"/>
      <c r="V112" s="133"/>
      <c r="W112" s="133"/>
      <c r="X112" s="133"/>
      <c r="Y112" s="134"/>
    </row>
    <row r="113" spans="2:25" x14ac:dyDescent="0.25">
      <c r="B113" s="135"/>
      <c r="C113" s="136"/>
      <c r="D113" s="136"/>
      <c r="E113" s="136"/>
      <c r="F113" s="136"/>
      <c r="G113" s="136"/>
      <c r="H113" s="137"/>
      <c r="J113" s="135"/>
      <c r="K113" s="136"/>
      <c r="L113" s="136"/>
      <c r="M113" s="136"/>
      <c r="N113" s="136"/>
      <c r="O113" s="136"/>
      <c r="P113" s="136"/>
      <c r="Q113" s="137"/>
      <c r="S113" s="135"/>
      <c r="T113" s="136"/>
      <c r="U113" s="136"/>
      <c r="V113" s="136"/>
      <c r="W113" s="136"/>
      <c r="X113" s="136"/>
      <c r="Y113" s="137"/>
    </row>
    <row r="114" spans="2:25" ht="48" customHeight="1" x14ac:dyDescent="0.25">
      <c r="B114" s="116"/>
      <c r="C114" s="117"/>
      <c r="D114" s="117"/>
      <c r="E114" s="117"/>
      <c r="F114" s="117"/>
      <c r="G114" s="117"/>
      <c r="H114" s="118"/>
      <c r="J114" s="122"/>
      <c r="K114" s="123"/>
      <c r="L114" s="123"/>
      <c r="M114" s="123"/>
      <c r="N114" s="123"/>
      <c r="O114" s="123"/>
      <c r="P114" s="123"/>
      <c r="Q114" s="124"/>
      <c r="S114" s="116"/>
      <c r="T114" s="117"/>
      <c r="U114" s="117"/>
      <c r="V114" s="117"/>
      <c r="W114" s="117"/>
      <c r="X114" s="117"/>
      <c r="Y114" s="118"/>
    </row>
    <row r="115" spans="2:25" ht="48" customHeight="1" x14ac:dyDescent="0.25">
      <c r="B115" s="119"/>
      <c r="C115" s="120"/>
      <c r="D115" s="120"/>
      <c r="E115" s="120"/>
      <c r="F115" s="120"/>
      <c r="G115" s="120"/>
      <c r="H115" s="121"/>
      <c r="J115" s="125"/>
      <c r="K115" s="126"/>
      <c r="L115" s="126"/>
      <c r="M115" s="126"/>
      <c r="N115" s="126"/>
      <c r="O115" s="126"/>
      <c r="P115" s="126"/>
      <c r="Q115" s="127"/>
      <c r="S115" s="119"/>
      <c r="T115" s="120"/>
      <c r="U115" s="120"/>
      <c r="V115" s="120"/>
      <c r="W115" s="120"/>
      <c r="X115" s="120"/>
      <c r="Y115" s="121"/>
    </row>
    <row r="118" spans="2:25" x14ac:dyDescent="0.25">
      <c r="E118" s="12" t="s">
        <v>28</v>
      </c>
      <c r="F118" s="113"/>
      <c r="G118" s="113"/>
      <c r="H118" s="113"/>
      <c r="I118" s="113"/>
      <c r="J118" s="113"/>
      <c r="Q118" s="12" t="s">
        <v>29</v>
      </c>
      <c r="R118" s="113"/>
      <c r="S118" s="113"/>
      <c r="T118" s="113"/>
      <c r="U118" s="113"/>
      <c r="V118" s="113"/>
      <c r="W118" s="113"/>
    </row>
    <row r="119" spans="2:25" ht="23.25" x14ac:dyDescent="0.25">
      <c r="E119" s="12" t="s">
        <v>30</v>
      </c>
      <c r="F119" s="114"/>
      <c r="G119" s="114"/>
      <c r="H119" s="114"/>
      <c r="I119" s="114"/>
      <c r="J119" s="114"/>
      <c r="K119" s="2" t="s">
        <v>31</v>
      </c>
      <c r="Q119" s="12" t="s">
        <v>30</v>
      </c>
      <c r="R119" s="113"/>
      <c r="S119" s="113"/>
      <c r="T119" s="113"/>
      <c r="U119" s="113"/>
      <c r="V119" s="113"/>
      <c r="W119" s="113"/>
      <c r="X119" s="2" t="s">
        <v>31</v>
      </c>
    </row>
    <row r="120" spans="2:25" ht="23.25" x14ac:dyDescent="0.25">
      <c r="E120" s="12" t="s">
        <v>32</v>
      </c>
      <c r="F120" s="114"/>
      <c r="G120" s="114"/>
      <c r="H120" s="114"/>
      <c r="I120" s="114"/>
      <c r="J120" s="114"/>
      <c r="Q120" s="115"/>
      <c r="R120" s="115"/>
      <c r="S120" s="115"/>
      <c r="T120" s="115"/>
      <c r="U120" s="115"/>
      <c r="V120" s="115"/>
      <c r="W120" s="115"/>
      <c r="X120" s="115"/>
    </row>
    <row r="121" spans="2:25" ht="23.25" x14ac:dyDescent="0.25">
      <c r="E121" s="12" t="s">
        <v>33</v>
      </c>
      <c r="F121" s="110"/>
      <c r="G121" s="110"/>
      <c r="H121" s="110"/>
      <c r="I121" s="110"/>
      <c r="J121" s="110"/>
      <c r="Q121" s="12" t="s">
        <v>33</v>
      </c>
      <c r="R121" s="111"/>
      <c r="S121" s="111"/>
      <c r="T121" s="111"/>
      <c r="U121" s="111"/>
      <c r="V121" s="111"/>
      <c r="W121" s="111"/>
    </row>
    <row r="122" spans="2:25" ht="23.25" x14ac:dyDescent="0.25">
      <c r="E122" s="12" t="s">
        <v>34</v>
      </c>
      <c r="F122" s="112"/>
      <c r="G122" s="112"/>
      <c r="H122" s="112"/>
      <c r="I122" s="112"/>
      <c r="J122" s="112"/>
    </row>
  </sheetData>
  <sheetProtection formatCells="0" formatRows="0"/>
  <protectedRanges>
    <protectedRange sqref="M7 H8 R121 F118:F122 B40:Z44 B46:Z50 B52:Z56 B61:Z66 B70 B78 B88 J78 J88 S78 S88 B91 B101 J91 J101 S91 S101 B104 B114 J104 J114 S104 S114 R118:R119 Q120 K23:S34" name="ช่วง1"/>
  </protectedRanges>
  <mergeCells count="245"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A45:Z45"/>
    <mergeCell ref="B46:L46"/>
    <mergeCell ref="M46:X46"/>
    <mergeCell ref="Y46:Z46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4:Z34"/>
    <mergeCell ref="B25:G25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H25:J25"/>
    <mergeCell ref="K25:M25"/>
    <mergeCell ref="N25:P25"/>
    <mergeCell ref="Q25:S25"/>
    <mergeCell ref="T25:U25"/>
    <mergeCell ref="V25:W25"/>
    <mergeCell ref="B26:G26"/>
    <mergeCell ref="H26:J26"/>
    <mergeCell ref="V22:W22"/>
    <mergeCell ref="K26:M26"/>
    <mergeCell ref="N26:P26"/>
    <mergeCell ref="Q26:S26"/>
    <mergeCell ref="T26:U26"/>
    <mergeCell ref="V26:W26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2">
    <dataValidation type="whole" operator="greaterThanOrEqual" allowBlank="1" showInputMessage="1" showErrorMessage="1" error="กรุณากรอกข้อมูลเป็นตัวเลข" sqref="K24:K34 N24:N34 Q24:Q34" xr:uid="{AD5C4AC5-1B31-4DBF-B57E-0783B71BD874}">
      <formula1>0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4E220C0D-2749-4917-8189-C80320B41E7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5" manualBreakCount="5">
    <brk id="18" max="25" man="1"/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7DCB365-9ADB-4D10-A0CC-0E3A59E64555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D1185656-2C4A-4F65-90E5-0942394E515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CB54542F-9507-4839-B955-0E818C195121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40B0E471-40AD-424F-B5F4-8DE01586101D}">
          <x14:formula1>
            <xm:f>LIST!$E$2:$E$9</xm:f>
          </x14:formula1>
          <xm:sqref>B52:L56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66F4-8DDE-4029-872F-46041233B518}">
  <sheetPr>
    <tabColor rgb="FFFFC000"/>
  </sheetPr>
  <dimension ref="A1:Z122"/>
  <sheetViews>
    <sheetView view="pageBreakPreview" zoomScale="70" zoomScaleNormal="100" zoomScaleSheetLayoutView="70" workbookViewId="0">
      <selection activeCell="A23" sqref="A23:Z23"/>
    </sheetView>
  </sheetViews>
  <sheetFormatPr defaultColWidth="8.7109375" defaultRowHeight="21" x14ac:dyDescent="0.25"/>
  <cols>
    <col min="1" max="1" width="8.7109375" style="3"/>
    <col min="2" max="3" width="8.7109375" style="2" customWidth="1"/>
    <col min="4" max="4" width="8.7109375" style="2"/>
    <col min="5" max="7" width="8.71093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99" t="s">
        <v>71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99" t="s">
        <v>70</v>
      </c>
      <c r="K2" s="99"/>
      <c r="L2" s="99"/>
      <c r="M2" s="99"/>
      <c r="N2" s="99"/>
      <c r="O2" s="99"/>
      <c r="P2" s="99"/>
      <c r="Q2" s="99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99" t="s">
        <v>86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21" customHeight="1" x14ac:dyDescent="0.25">
      <c r="A4" s="99" t="s">
        <v>72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69</v>
      </c>
      <c r="L7" s="6"/>
      <c r="M7" s="100"/>
      <c r="N7" s="101"/>
      <c r="O7" s="101"/>
      <c r="P7" s="102"/>
    </row>
    <row r="8" spans="1:26" ht="21" customHeight="1" x14ac:dyDescent="0.25">
      <c r="A8" s="5" t="s">
        <v>14</v>
      </c>
      <c r="G8" s="6"/>
      <c r="H8" s="100"/>
      <c r="I8" s="101"/>
      <c r="J8" s="102"/>
    </row>
    <row r="9" spans="1:26" ht="9" customHeight="1" x14ac:dyDescent="0.25"/>
    <row r="10" spans="1:26" s="4" customFormat="1" ht="30" customHeight="1" x14ac:dyDescent="0.25">
      <c r="A10" s="103" t="s">
        <v>6</v>
      </c>
      <c r="B10" s="103" t="s">
        <v>10</v>
      </c>
      <c r="C10" s="103"/>
      <c r="D10" s="103"/>
      <c r="E10" s="103"/>
      <c r="F10" s="103"/>
      <c r="G10" s="103"/>
      <c r="H10" s="103"/>
      <c r="I10" s="103"/>
      <c r="J10" s="103"/>
      <c r="K10" s="103" t="s">
        <v>11</v>
      </c>
      <c r="L10" s="103"/>
      <c r="M10" s="103"/>
      <c r="N10" s="103"/>
      <c r="O10" s="103"/>
      <c r="P10" s="103"/>
      <c r="Q10" s="103"/>
      <c r="R10" s="103"/>
      <c r="S10" s="103" t="s">
        <v>5</v>
      </c>
      <c r="T10" s="103"/>
      <c r="U10" s="103"/>
      <c r="V10" s="103"/>
      <c r="W10" s="103"/>
      <c r="X10" s="103"/>
      <c r="Y10" s="103"/>
      <c r="Z10" s="103"/>
    </row>
    <row r="11" spans="1:26" s="4" customFormat="1" ht="30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 t="s">
        <v>2</v>
      </c>
      <c r="L11" s="103"/>
      <c r="M11" s="103"/>
      <c r="N11" s="103" t="s">
        <v>3</v>
      </c>
      <c r="O11" s="103"/>
      <c r="P11" s="103"/>
      <c r="Q11" s="103" t="s">
        <v>4</v>
      </c>
      <c r="R11" s="103"/>
      <c r="S11" s="103" t="s">
        <v>2</v>
      </c>
      <c r="T11" s="103"/>
      <c r="U11" s="103"/>
      <c r="V11" s="103" t="s">
        <v>3</v>
      </c>
      <c r="W11" s="103"/>
      <c r="X11" s="103"/>
      <c r="Y11" s="103" t="s">
        <v>4</v>
      </c>
      <c r="Z11" s="103"/>
    </row>
    <row r="12" spans="1:26" s="7" customFormat="1" ht="24" customHeight="1" x14ac:dyDescent="0.25">
      <c r="A12" s="74" t="s">
        <v>73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s="4" customFormat="1" ht="24" customHeight="1" x14ac:dyDescent="0.25">
      <c r="A13" s="21">
        <v>1</v>
      </c>
      <c r="B13" s="83" t="s">
        <v>61</v>
      </c>
      <c r="C13" s="83"/>
      <c r="D13" s="83"/>
      <c r="E13" s="83"/>
      <c r="F13" s="83"/>
      <c r="G13" s="83"/>
      <c r="H13" s="83"/>
      <c r="I13" s="83"/>
      <c r="J13" s="83"/>
      <c r="K13" s="81">
        <v>300</v>
      </c>
      <c r="L13" s="81"/>
      <c r="M13" s="81"/>
      <c r="N13" s="68">
        <f>Q28</f>
        <v>0</v>
      </c>
      <c r="O13" s="68"/>
      <c r="P13" s="68"/>
      <c r="Q13" s="69">
        <f>V24/T24*100</f>
        <v>0</v>
      </c>
      <c r="R13" s="69"/>
      <c r="S13" s="49">
        <v>327000</v>
      </c>
      <c r="T13" s="50"/>
      <c r="U13" s="51"/>
      <c r="V13" s="58"/>
      <c r="W13" s="59"/>
      <c r="X13" s="60"/>
      <c r="Y13" s="31">
        <f>V13/S13*100</f>
        <v>0</v>
      </c>
      <c r="Z13" s="32"/>
    </row>
    <row r="14" spans="1:26" ht="24" customHeight="1" x14ac:dyDescent="0.25">
      <c r="A14" s="21">
        <v>2</v>
      </c>
      <c r="B14" s="83" t="s">
        <v>74</v>
      </c>
      <c r="C14" s="83"/>
      <c r="D14" s="83"/>
      <c r="E14" s="83"/>
      <c r="F14" s="83"/>
      <c r="G14" s="83"/>
      <c r="H14" s="83"/>
      <c r="I14" s="83"/>
      <c r="J14" s="83"/>
      <c r="K14" s="81">
        <v>6</v>
      </c>
      <c r="L14" s="81"/>
      <c r="M14" s="81"/>
      <c r="N14" s="68">
        <f>Q30</f>
        <v>0</v>
      </c>
      <c r="O14" s="68"/>
      <c r="P14" s="68"/>
      <c r="Q14" s="69">
        <f>V29/T29*100</f>
        <v>0</v>
      </c>
      <c r="R14" s="69"/>
      <c r="S14" s="52"/>
      <c r="T14" s="53"/>
      <c r="U14" s="54"/>
      <c r="V14" s="61"/>
      <c r="W14" s="62"/>
      <c r="X14" s="63"/>
      <c r="Y14" s="33"/>
      <c r="Z14" s="34"/>
    </row>
    <row r="15" spans="1:26" ht="24" customHeight="1" x14ac:dyDescent="0.25">
      <c r="A15" s="21">
        <v>3</v>
      </c>
      <c r="B15" s="83" t="s">
        <v>75</v>
      </c>
      <c r="C15" s="83"/>
      <c r="D15" s="83"/>
      <c r="E15" s="83"/>
      <c r="F15" s="83"/>
      <c r="G15" s="83"/>
      <c r="H15" s="83"/>
      <c r="I15" s="83"/>
      <c r="J15" s="83"/>
      <c r="K15" s="81">
        <v>300</v>
      </c>
      <c r="L15" s="81"/>
      <c r="M15" s="81"/>
      <c r="N15" s="68">
        <f>Q32</f>
        <v>0</v>
      </c>
      <c r="O15" s="68"/>
      <c r="P15" s="68"/>
      <c r="Q15" s="69">
        <f>V31/T31*100</f>
        <v>0</v>
      </c>
      <c r="R15" s="69"/>
      <c r="S15" s="52"/>
      <c r="T15" s="53"/>
      <c r="U15" s="54"/>
      <c r="V15" s="61"/>
      <c r="W15" s="62"/>
      <c r="X15" s="63"/>
      <c r="Y15" s="33"/>
      <c r="Z15" s="34"/>
    </row>
    <row r="16" spans="1:26" ht="24" customHeight="1" x14ac:dyDescent="0.25">
      <c r="A16" s="21">
        <v>4</v>
      </c>
      <c r="B16" s="83" t="s">
        <v>76</v>
      </c>
      <c r="C16" s="83"/>
      <c r="D16" s="83"/>
      <c r="E16" s="83"/>
      <c r="F16" s="83"/>
      <c r="G16" s="83"/>
      <c r="H16" s="83"/>
      <c r="I16" s="83"/>
      <c r="J16" s="83"/>
      <c r="K16" s="81">
        <v>80</v>
      </c>
      <c r="L16" s="81"/>
      <c r="M16" s="81"/>
      <c r="N16" s="68">
        <f>Q33</f>
        <v>0</v>
      </c>
      <c r="O16" s="68"/>
      <c r="P16" s="68"/>
      <c r="Q16" s="69">
        <f>V33/T33*100</f>
        <v>0</v>
      </c>
      <c r="R16" s="69"/>
      <c r="S16" s="52"/>
      <c r="T16" s="53"/>
      <c r="U16" s="54"/>
      <c r="V16" s="61"/>
      <c r="W16" s="62"/>
      <c r="X16" s="63"/>
      <c r="Y16" s="33"/>
      <c r="Z16" s="34"/>
    </row>
    <row r="17" spans="1:26" ht="24" customHeight="1" x14ac:dyDescent="0.25">
      <c r="A17" s="21">
        <v>5</v>
      </c>
      <c r="B17" s="83" t="s">
        <v>77</v>
      </c>
      <c r="C17" s="83"/>
      <c r="D17" s="83"/>
      <c r="E17" s="83"/>
      <c r="F17" s="83"/>
      <c r="G17" s="83"/>
      <c r="H17" s="83"/>
      <c r="I17" s="83"/>
      <c r="J17" s="83"/>
      <c r="K17" s="82">
        <v>6</v>
      </c>
      <c r="L17" s="82"/>
      <c r="M17" s="82"/>
      <c r="N17" s="68">
        <f>Q34</f>
        <v>0</v>
      </c>
      <c r="O17" s="68"/>
      <c r="P17" s="68"/>
      <c r="Q17" s="69">
        <f>V34/T34*100</f>
        <v>0</v>
      </c>
      <c r="R17" s="69"/>
      <c r="S17" s="55"/>
      <c r="T17" s="56"/>
      <c r="U17" s="57"/>
      <c r="V17" s="64"/>
      <c r="W17" s="65"/>
      <c r="X17" s="66"/>
      <c r="Y17" s="35"/>
      <c r="Z17" s="36"/>
    </row>
    <row r="18" spans="1:26" ht="24" customHeight="1" x14ac:dyDescent="0.25">
      <c r="A18" s="104" t="s">
        <v>15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5">
        <f>V35</f>
        <v>0</v>
      </c>
      <c r="R18" s="105"/>
      <c r="S18" s="70">
        <f>SUM(S13)</f>
        <v>327000</v>
      </c>
      <c r="T18" s="70"/>
      <c r="U18" s="70"/>
      <c r="V18" s="70">
        <f>SUM(V13)</f>
        <v>0</v>
      </c>
      <c r="W18" s="70"/>
      <c r="X18" s="70"/>
      <c r="Y18" s="71">
        <f>V18/S18*100</f>
        <v>0</v>
      </c>
      <c r="Z18" s="71"/>
    </row>
    <row r="19" spans="1:26" ht="9.9499999999999993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24" customHeight="1" x14ac:dyDescent="0.25">
      <c r="A20" s="16" t="s">
        <v>62</v>
      </c>
      <c r="H20" s="8"/>
      <c r="I20" s="9"/>
      <c r="J20" s="9"/>
      <c r="K20" s="9"/>
      <c r="L20" s="9"/>
      <c r="M20" s="9"/>
    </row>
    <row r="21" spans="1:26" ht="9.9499999999999993" customHeight="1" x14ac:dyDescent="0.25">
      <c r="A21" s="2"/>
      <c r="H21" s="10"/>
      <c r="I21" s="10"/>
      <c r="J21" s="10"/>
      <c r="K21" s="10"/>
      <c r="L21" s="10"/>
      <c r="M21" s="10"/>
    </row>
    <row r="22" spans="1:26" ht="72" customHeight="1" x14ac:dyDescent="0.25">
      <c r="A22" s="22" t="s">
        <v>6</v>
      </c>
      <c r="B22" s="73" t="s">
        <v>12</v>
      </c>
      <c r="C22" s="73"/>
      <c r="D22" s="73"/>
      <c r="E22" s="73"/>
      <c r="F22" s="73"/>
      <c r="G22" s="73"/>
      <c r="H22" s="73" t="s">
        <v>16</v>
      </c>
      <c r="I22" s="73"/>
      <c r="J22" s="73"/>
      <c r="K22" s="73" t="s">
        <v>13</v>
      </c>
      <c r="L22" s="73"/>
      <c r="M22" s="73"/>
      <c r="N22" s="73" t="s">
        <v>17</v>
      </c>
      <c r="O22" s="73"/>
      <c r="P22" s="73"/>
      <c r="Q22" s="73" t="s">
        <v>18</v>
      </c>
      <c r="R22" s="73"/>
      <c r="S22" s="73"/>
      <c r="T22" s="73" t="s">
        <v>19</v>
      </c>
      <c r="U22" s="73"/>
      <c r="V22" s="106" t="s">
        <v>7</v>
      </c>
      <c r="W22" s="106"/>
      <c r="X22" s="73" t="s">
        <v>8</v>
      </c>
      <c r="Y22" s="73"/>
      <c r="Z22" s="73"/>
    </row>
    <row r="23" spans="1:26" ht="24" customHeight="1" x14ac:dyDescent="0.25">
      <c r="A23" s="37" t="s">
        <v>73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s="15" customFormat="1" ht="24" customHeight="1" x14ac:dyDescent="0.25">
      <c r="A24" s="24">
        <v>1</v>
      </c>
      <c r="B24" s="154" t="s">
        <v>84</v>
      </c>
      <c r="C24" s="154"/>
      <c r="D24" s="154"/>
      <c r="E24" s="154"/>
      <c r="F24" s="154"/>
      <c r="G24" s="154"/>
      <c r="H24" s="157">
        <v>300</v>
      </c>
      <c r="I24" s="158"/>
      <c r="J24" s="158"/>
      <c r="K24" s="48">
        <f>K28</f>
        <v>0</v>
      </c>
      <c r="L24" s="48"/>
      <c r="M24" s="48"/>
      <c r="N24" s="48">
        <f t="shared" ref="N24" si="0">N28</f>
        <v>0</v>
      </c>
      <c r="O24" s="48"/>
      <c r="P24" s="48"/>
      <c r="Q24" s="48">
        <f t="shared" ref="Q24" si="1">Q28</f>
        <v>0</v>
      </c>
      <c r="R24" s="48"/>
      <c r="S24" s="48"/>
      <c r="T24" s="156">
        <v>50</v>
      </c>
      <c r="U24" s="156"/>
      <c r="V24" s="155">
        <f>SUM(V25:W28)</f>
        <v>0</v>
      </c>
      <c r="W24" s="155"/>
      <c r="X24" s="39"/>
      <c r="Y24" s="40"/>
      <c r="Z24" s="41"/>
    </row>
    <row r="25" spans="1:26" ht="24" customHeight="1" x14ac:dyDescent="0.25">
      <c r="A25" s="23">
        <v>1.1000000000000001</v>
      </c>
      <c r="B25" s="67" t="s">
        <v>78</v>
      </c>
      <c r="C25" s="67"/>
      <c r="D25" s="67"/>
      <c r="E25" s="67"/>
      <c r="F25" s="67"/>
      <c r="G25" s="67"/>
      <c r="H25" s="108">
        <v>300</v>
      </c>
      <c r="I25" s="109"/>
      <c r="J25" s="109"/>
      <c r="K25" s="68"/>
      <c r="L25" s="68"/>
      <c r="M25" s="68"/>
      <c r="N25" s="68"/>
      <c r="O25" s="68"/>
      <c r="P25" s="68"/>
      <c r="Q25" s="68"/>
      <c r="R25" s="68"/>
      <c r="S25" s="68"/>
      <c r="T25" s="81">
        <v>20</v>
      </c>
      <c r="U25" s="81"/>
      <c r="V25" s="69">
        <f>(T25*((K25*0)+(N25*50)+(Q25*100)))/(H25*100)</f>
        <v>0</v>
      </c>
      <c r="W25" s="69"/>
      <c r="X25" s="42"/>
      <c r="Y25" s="43"/>
      <c r="Z25" s="44"/>
    </row>
    <row r="26" spans="1:26" ht="24" customHeight="1" x14ac:dyDescent="0.25">
      <c r="A26" s="23">
        <v>1.2</v>
      </c>
      <c r="B26" s="67" t="s">
        <v>79</v>
      </c>
      <c r="C26" s="67"/>
      <c r="D26" s="67"/>
      <c r="E26" s="67"/>
      <c r="F26" s="67"/>
      <c r="G26" s="67"/>
      <c r="H26" s="108">
        <v>300</v>
      </c>
      <c r="I26" s="109"/>
      <c r="J26" s="109"/>
      <c r="K26" s="68"/>
      <c r="L26" s="68"/>
      <c r="M26" s="68"/>
      <c r="N26" s="68"/>
      <c r="O26" s="68"/>
      <c r="P26" s="68"/>
      <c r="Q26" s="68"/>
      <c r="R26" s="68"/>
      <c r="S26" s="68"/>
      <c r="T26" s="81">
        <v>10</v>
      </c>
      <c r="U26" s="81"/>
      <c r="V26" s="69">
        <f>(T26*((K26*0)+(N26*50)+(Q26*100)))/(H26*100)</f>
        <v>0</v>
      </c>
      <c r="W26" s="69"/>
      <c r="X26" s="42"/>
      <c r="Y26" s="43"/>
      <c r="Z26" s="44"/>
    </row>
    <row r="27" spans="1:26" ht="48" customHeight="1" x14ac:dyDescent="0.25">
      <c r="A27" s="23">
        <v>1.3</v>
      </c>
      <c r="B27" s="38" t="s">
        <v>80</v>
      </c>
      <c r="C27" s="38"/>
      <c r="D27" s="38"/>
      <c r="E27" s="38"/>
      <c r="F27" s="38"/>
      <c r="G27" s="38"/>
      <c r="H27" s="108">
        <v>300</v>
      </c>
      <c r="I27" s="109"/>
      <c r="J27" s="109"/>
      <c r="K27" s="68"/>
      <c r="L27" s="68"/>
      <c r="M27" s="68"/>
      <c r="N27" s="68"/>
      <c r="O27" s="68"/>
      <c r="P27" s="68"/>
      <c r="Q27" s="68"/>
      <c r="R27" s="68"/>
      <c r="S27" s="68"/>
      <c r="T27" s="81">
        <v>15</v>
      </c>
      <c r="U27" s="81"/>
      <c r="V27" s="69">
        <f>(T27*((K27*0)+(N27*50)+(Q27*100)))/(H27*100)</f>
        <v>0</v>
      </c>
      <c r="W27" s="69"/>
      <c r="X27" s="42"/>
      <c r="Y27" s="43"/>
      <c r="Z27" s="44"/>
    </row>
    <row r="28" spans="1:26" ht="24" customHeight="1" x14ac:dyDescent="0.25">
      <c r="A28" s="23">
        <v>1.4</v>
      </c>
      <c r="B28" s="67" t="s">
        <v>81</v>
      </c>
      <c r="C28" s="67"/>
      <c r="D28" s="67"/>
      <c r="E28" s="67"/>
      <c r="F28" s="67"/>
      <c r="G28" s="67"/>
      <c r="H28" s="108">
        <v>300</v>
      </c>
      <c r="I28" s="109"/>
      <c r="J28" s="109"/>
      <c r="K28" s="68"/>
      <c r="L28" s="68"/>
      <c r="M28" s="68"/>
      <c r="N28" s="68"/>
      <c r="O28" s="68"/>
      <c r="P28" s="68"/>
      <c r="Q28" s="68"/>
      <c r="R28" s="68"/>
      <c r="S28" s="68"/>
      <c r="T28" s="81">
        <v>5</v>
      </c>
      <c r="U28" s="81"/>
      <c r="V28" s="69">
        <f>(T28*((K28*0)+(N28*50)+(Q28*100)))/(H28*100)</f>
        <v>0</v>
      </c>
      <c r="W28" s="69"/>
      <c r="X28" s="42"/>
      <c r="Y28" s="43"/>
      <c r="Z28" s="44"/>
    </row>
    <row r="29" spans="1:26" s="15" customFormat="1" ht="24" customHeight="1" x14ac:dyDescent="0.25">
      <c r="A29" s="24">
        <v>2</v>
      </c>
      <c r="B29" s="154" t="s">
        <v>74</v>
      </c>
      <c r="C29" s="154"/>
      <c r="D29" s="154"/>
      <c r="E29" s="154"/>
      <c r="F29" s="154"/>
      <c r="G29" s="154"/>
      <c r="H29" s="157">
        <v>6</v>
      </c>
      <c r="I29" s="158"/>
      <c r="J29" s="158"/>
      <c r="K29" s="48">
        <f>K30</f>
        <v>0</v>
      </c>
      <c r="L29" s="48"/>
      <c r="M29" s="48"/>
      <c r="N29" s="48">
        <f t="shared" ref="N29" si="2">N30</f>
        <v>0</v>
      </c>
      <c r="O29" s="48"/>
      <c r="P29" s="48"/>
      <c r="Q29" s="48">
        <f t="shared" ref="Q29" si="3">Q30</f>
        <v>0</v>
      </c>
      <c r="R29" s="48"/>
      <c r="S29" s="48"/>
      <c r="T29" s="156">
        <v>15</v>
      </c>
      <c r="U29" s="156"/>
      <c r="V29" s="155">
        <f>SUM(V30)</f>
        <v>0</v>
      </c>
      <c r="W29" s="155"/>
      <c r="X29" s="42"/>
      <c r="Y29" s="43"/>
      <c r="Z29" s="44"/>
    </row>
    <row r="30" spans="1:26" ht="48" customHeight="1" x14ac:dyDescent="0.25">
      <c r="A30" s="23">
        <v>2.1</v>
      </c>
      <c r="B30" s="38" t="s">
        <v>82</v>
      </c>
      <c r="C30" s="38"/>
      <c r="D30" s="38"/>
      <c r="E30" s="38"/>
      <c r="F30" s="38"/>
      <c r="G30" s="38"/>
      <c r="H30" s="108">
        <v>6</v>
      </c>
      <c r="I30" s="109"/>
      <c r="J30" s="109"/>
      <c r="K30" s="68"/>
      <c r="L30" s="68"/>
      <c r="M30" s="68"/>
      <c r="N30" s="68"/>
      <c r="O30" s="68"/>
      <c r="P30" s="68"/>
      <c r="Q30" s="68"/>
      <c r="R30" s="68"/>
      <c r="S30" s="68"/>
      <c r="T30" s="81">
        <v>15</v>
      </c>
      <c r="U30" s="81"/>
      <c r="V30" s="69">
        <f>(T30*((K30*0)+(N30*50)+(Q30*100)))/(H30*100)</f>
        <v>0</v>
      </c>
      <c r="W30" s="69"/>
      <c r="X30" s="42"/>
      <c r="Y30" s="43"/>
      <c r="Z30" s="44"/>
    </row>
    <row r="31" spans="1:26" s="15" customFormat="1" ht="24" customHeight="1" x14ac:dyDescent="0.25">
      <c r="A31" s="24">
        <v>3</v>
      </c>
      <c r="B31" s="169" t="s">
        <v>75</v>
      </c>
      <c r="C31" s="169"/>
      <c r="D31" s="169"/>
      <c r="E31" s="169"/>
      <c r="F31" s="169"/>
      <c r="G31" s="169"/>
      <c r="H31" s="157">
        <v>300</v>
      </c>
      <c r="I31" s="158"/>
      <c r="J31" s="158"/>
      <c r="K31" s="48">
        <f>K32</f>
        <v>0</v>
      </c>
      <c r="L31" s="48"/>
      <c r="M31" s="48"/>
      <c r="N31" s="48">
        <f t="shared" ref="N31" si="4">N32</f>
        <v>0</v>
      </c>
      <c r="O31" s="48"/>
      <c r="P31" s="48"/>
      <c r="Q31" s="48">
        <f t="shared" ref="Q31" si="5">Q32</f>
        <v>0</v>
      </c>
      <c r="R31" s="48"/>
      <c r="S31" s="48"/>
      <c r="T31" s="156">
        <v>15</v>
      </c>
      <c r="U31" s="156"/>
      <c r="V31" s="155">
        <f>SUM(V32)</f>
        <v>0</v>
      </c>
      <c r="W31" s="155"/>
      <c r="X31" s="42"/>
      <c r="Y31" s="43"/>
      <c r="Z31" s="44"/>
    </row>
    <row r="32" spans="1:26" s="26" customFormat="1" ht="48" customHeight="1" x14ac:dyDescent="0.25">
      <c r="A32" s="25">
        <v>3.1</v>
      </c>
      <c r="B32" s="38" t="s">
        <v>83</v>
      </c>
      <c r="C32" s="38"/>
      <c r="D32" s="38"/>
      <c r="E32" s="38"/>
      <c r="F32" s="38"/>
      <c r="G32" s="38"/>
      <c r="H32" s="108">
        <v>300</v>
      </c>
      <c r="I32" s="109"/>
      <c r="J32" s="109"/>
      <c r="K32" s="68"/>
      <c r="L32" s="68"/>
      <c r="M32" s="68"/>
      <c r="N32" s="68"/>
      <c r="O32" s="68"/>
      <c r="P32" s="68"/>
      <c r="Q32" s="68"/>
      <c r="R32" s="68"/>
      <c r="S32" s="68"/>
      <c r="T32" s="81">
        <v>15</v>
      </c>
      <c r="U32" s="81"/>
      <c r="V32" s="69">
        <f>(T32*((K32*0)+(N32*50)+(Q32*100)))/(H32*100)</f>
        <v>0</v>
      </c>
      <c r="W32" s="69"/>
      <c r="X32" s="42"/>
      <c r="Y32" s="43"/>
      <c r="Z32" s="44"/>
    </row>
    <row r="33" spans="1:26" s="28" customFormat="1" ht="24" customHeight="1" x14ac:dyDescent="0.25">
      <c r="A33" s="27">
        <v>4</v>
      </c>
      <c r="B33" s="75" t="s">
        <v>76</v>
      </c>
      <c r="C33" s="75"/>
      <c r="D33" s="75"/>
      <c r="E33" s="75"/>
      <c r="F33" s="75"/>
      <c r="G33" s="75"/>
      <c r="H33" s="76">
        <v>80</v>
      </c>
      <c r="I33" s="77"/>
      <c r="J33" s="77"/>
      <c r="K33" s="78"/>
      <c r="L33" s="78"/>
      <c r="M33" s="78"/>
      <c r="N33" s="78"/>
      <c r="O33" s="78"/>
      <c r="P33" s="78"/>
      <c r="Q33" s="78"/>
      <c r="R33" s="78"/>
      <c r="S33" s="78"/>
      <c r="T33" s="79">
        <v>10</v>
      </c>
      <c r="U33" s="79"/>
      <c r="V33" s="80">
        <f t="shared" ref="V33:V34" si="6">(T33*((K33*0)+(N33*50)+(Q33*100)))/(H33*100)</f>
        <v>0</v>
      </c>
      <c r="W33" s="80"/>
      <c r="X33" s="42"/>
      <c r="Y33" s="43"/>
      <c r="Z33" s="44"/>
    </row>
    <row r="34" spans="1:26" s="29" customFormat="1" ht="24" customHeight="1" x14ac:dyDescent="0.25">
      <c r="A34" s="27">
        <v>5</v>
      </c>
      <c r="B34" s="75" t="s">
        <v>77</v>
      </c>
      <c r="C34" s="75"/>
      <c r="D34" s="75"/>
      <c r="E34" s="75"/>
      <c r="F34" s="75"/>
      <c r="G34" s="75"/>
      <c r="H34" s="76">
        <v>6</v>
      </c>
      <c r="I34" s="77"/>
      <c r="J34" s="77"/>
      <c r="K34" s="78"/>
      <c r="L34" s="78"/>
      <c r="M34" s="78"/>
      <c r="N34" s="78"/>
      <c r="O34" s="78"/>
      <c r="P34" s="78"/>
      <c r="Q34" s="78"/>
      <c r="R34" s="78"/>
      <c r="S34" s="78"/>
      <c r="T34" s="79">
        <v>10</v>
      </c>
      <c r="U34" s="79"/>
      <c r="V34" s="80">
        <f t="shared" si="6"/>
        <v>0</v>
      </c>
      <c r="W34" s="80"/>
      <c r="X34" s="45"/>
      <c r="Y34" s="46"/>
      <c r="Z34" s="47"/>
    </row>
    <row r="35" spans="1:26" ht="24" customHeight="1" x14ac:dyDescent="0.25">
      <c r="A35" s="159" t="s">
        <v>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1"/>
      <c r="T35" s="162">
        <f>SUM(T24,T29,T31,T33,T34)</f>
        <v>100</v>
      </c>
      <c r="U35" s="163"/>
      <c r="V35" s="164">
        <f>SUM(V24,V29,V31,V33,V34)</f>
        <v>0</v>
      </c>
      <c r="W35" s="165"/>
      <c r="X35" s="166"/>
      <c r="Y35" s="167"/>
      <c r="Z35" s="168"/>
    </row>
    <row r="36" spans="1:26" ht="9.9499999999999993" customHeight="1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6</v>
      </c>
      <c r="B38" s="107" t="s">
        <v>20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89" t="s">
        <v>21</v>
      </c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1"/>
      <c r="Y38" s="92" t="s">
        <v>22</v>
      </c>
      <c r="Z38" s="92"/>
    </row>
    <row r="39" spans="1:26" ht="24" customHeight="1" x14ac:dyDescent="0.25">
      <c r="A39" s="93" t="s">
        <v>23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  <row r="40" spans="1:26" s="11" customFormat="1" ht="48" customHeight="1" x14ac:dyDescent="0.25">
      <c r="A40" s="14" t="str">
        <f>IF(B40&lt;&gt;"","2.1.1","")</f>
        <v/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6"/>
      <c r="Y40" s="97"/>
      <c r="Z40" s="97"/>
    </row>
    <row r="41" spans="1:26" ht="48" customHeight="1" x14ac:dyDescent="0.25">
      <c r="A41" s="14" t="str">
        <f>IF(B41&lt;&gt;"","2.1.2","")</f>
        <v/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97"/>
      <c r="Z41" s="97"/>
    </row>
    <row r="42" spans="1:26" ht="48" customHeight="1" x14ac:dyDescent="0.25">
      <c r="A42" s="14" t="str">
        <f>IF(B42&lt;&gt;"","2.1.3","")</f>
        <v/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97"/>
      <c r="Z42" s="97"/>
    </row>
    <row r="43" spans="1:26" ht="48" customHeight="1" x14ac:dyDescent="0.25">
      <c r="A43" s="14" t="str">
        <f>IF(B43&lt;&gt;"","2.1.4","")</f>
        <v/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97"/>
      <c r="Z43" s="97"/>
    </row>
    <row r="44" spans="1:26" ht="48" customHeight="1" x14ac:dyDescent="0.25">
      <c r="A44" s="14" t="str">
        <f>IF(B44&lt;&gt;"","2.1.5","")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24" customHeight="1" x14ac:dyDescent="0.25">
      <c r="A45" s="93" t="s">
        <v>24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5"/>
    </row>
    <row r="46" spans="1:26" ht="48" customHeight="1" x14ac:dyDescent="0.25">
      <c r="A46" s="14" t="str">
        <f>IF(B46&lt;&gt;"","2.2.1","")</f>
        <v/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97"/>
      <c r="Z46" s="97"/>
    </row>
    <row r="47" spans="1:26" ht="48" customHeight="1" x14ac:dyDescent="0.25">
      <c r="A47" s="14" t="str">
        <f>IF(B47&lt;&gt;"","2.2.2","")</f>
        <v/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97"/>
      <c r="Z47" s="97"/>
    </row>
    <row r="48" spans="1:26" ht="48" customHeight="1" x14ac:dyDescent="0.25">
      <c r="A48" s="14" t="str">
        <f>IF(B48&lt;&gt;"","2.2.3","")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97"/>
      <c r="Z48" s="97"/>
    </row>
    <row r="49" spans="1:26" ht="48" customHeight="1" x14ac:dyDescent="0.25">
      <c r="A49" s="14" t="str">
        <f>IF(B49&lt;&gt;"","2.2.4","")</f>
        <v/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97"/>
      <c r="Z49" s="97"/>
    </row>
    <row r="50" spans="1:26" ht="48" customHeight="1" x14ac:dyDescent="0.25">
      <c r="A50" s="14" t="str">
        <f>IF(B50&lt;&gt;"","2.2.5","")</f>
        <v/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97"/>
      <c r="Z50" s="97"/>
    </row>
    <row r="51" spans="1:26" ht="24" customHeight="1" x14ac:dyDescent="0.25">
      <c r="A51" s="93" t="s">
        <v>25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5"/>
    </row>
    <row r="52" spans="1:26" ht="48" customHeight="1" x14ac:dyDescent="0.25">
      <c r="A52" s="14" t="str">
        <f>IF(B52&lt;&gt;"","2.3.1","")</f>
        <v/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97"/>
      <c r="Z52" s="97"/>
    </row>
    <row r="53" spans="1:26" ht="48" customHeight="1" x14ac:dyDescent="0.25">
      <c r="A53" s="14" t="str">
        <f>IF(B53&lt;&gt;"","2.3.2","")</f>
        <v/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97"/>
      <c r="Z53" s="97"/>
    </row>
    <row r="54" spans="1:26" ht="48" customHeight="1" x14ac:dyDescent="0.25">
      <c r="A54" s="14" t="str">
        <f>IF(B54&lt;&gt;"","2.3.3","")</f>
        <v/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97"/>
      <c r="Z54" s="97"/>
    </row>
    <row r="55" spans="1:26" ht="48" customHeight="1" x14ac:dyDescent="0.25">
      <c r="A55" s="14" t="str">
        <f>IF(B55&lt;&gt;"","2.3.4","")</f>
        <v/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97"/>
      <c r="Z55" s="97"/>
    </row>
    <row r="56" spans="1:26" ht="48" customHeight="1" x14ac:dyDescent="0.25">
      <c r="A56" s="14" t="str">
        <f>IF(B56&lt;&gt;"","2.3.5","")</f>
        <v/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97"/>
      <c r="Z56" s="97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ht="60" customHeight="1" x14ac:dyDescent="0.25">
      <c r="A60" s="13" t="s">
        <v>6</v>
      </c>
      <c r="B60" s="107" t="s">
        <v>26</v>
      </c>
      <c r="C60" s="107"/>
      <c r="D60" s="107"/>
      <c r="E60" s="107"/>
      <c r="F60" s="107"/>
      <c r="G60" s="107"/>
      <c r="H60" s="107" t="s">
        <v>21</v>
      </c>
      <c r="I60" s="107"/>
      <c r="J60" s="107"/>
      <c r="K60" s="107"/>
      <c r="L60" s="107"/>
      <c r="M60" s="107"/>
      <c r="N60" s="107"/>
      <c r="O60" s="107"/>
      <c r="P60" s="107"/>
      <c r="Q60" s="89" t="s">
        <v>27</v>
      </c>
      <c r="R60" s="90"/>
      <c r="S60" s="90"/>
      <c r="T60" s="90"/>
      <c r="U60" s="90"/>
      <c r="V60" s="90"/>
      <c r="W60" s="90"/>
      <c r="X60" s="91"/>
      <c r="Y60" s="92" t="s">
        <v>22</v>
      </c>
      <c r="Z60" s="92"/>
    </row>
    <row r="61" spans="1:26" ht="72" customHeight="1" x14ac:dyDescent="0.25">
      <c r="A61" s="14" t="str">
        <f>IF(B61&lt;&gt;"","3.1","")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84"/>
      <c r="R61" s="85"/>
      <c r="S61" s="85"/>
      <c r="T61" s="85"/>
      <c r="U61" s="85"/>
      <c r="V61" s="85"/>
      <c r="W61" s="85"/>
      <c r="X61" s="86"/>
      <c r="Y61" s="97"/>
      <c r="Z61" s="97"/>
    </row>
    <row r="62" spans="1:26" ht="72" customHeight="1" x14ac:dyDescent="0.25">
      <c r="A62" s="14" t="str">
        <f>IF(B62&lt;&gt;"","3.2","")</f>
        <v/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84"/>
      <c r="R62" s="85"/>
      <c r="S62" s="85"/>
      <c r="T62" s="85"/>
      <c r="U62" s="85"/>
      <c r="V62" s="85"/>
      <c r="W62" s="85"/>
      <c r="X62" s="86"/>
      <c r="Y62" s="97"/>
      <c r="Z62" s="97"/>
    </row>
    <row r="63" spans="1:26" ht="72" customHeight="1" x14ac:dyDescent="0.25">
      <c r="A63" s="14" t="str">
        <f>IF(B63&lt;&gt;"","3.3","")</f>
        <v/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84"/>
      <c r="R63" s="85"/>
      <c r="S63" s="85"/>
      <c r="T63" s="85"/>
      <c r="U63" s="85"/>
      <c r="V63" s="85"/>
      <c r="W63" s="85"/>
      <c r="X63" s="86"/>
      <c r="Y63" s="97"/>
      <c r="Z63" s="97"/>
    </row>
    <row r="64" spans="1:26" ht="72" customHeight="1" x14ac:dyDescent="0.25">
      <c r="A64" s="14" t="str">
        <f>IF(B64&lt;&gt;"","3.4","")</f>
        <v/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84"/>
      <c r="R64" s="85"/>
      <c r="S64" s="85"/>
      <c r="T64" s="85"/>
      <c r="U64" s="85"/>
      <c r="V64" s="85"/>
      <c r="W64" s="85"/>
      <c r="X64" s="86"/>
      <c r="Y64" s="97"/>
      <c r="Z64" s="97"/>
    </row>
    <row r="65" spans="1:26" ht="72" customHeight="1" x14ac:dyDescent="0.25">
      <c r="A65" s="14" t="str">
        <f>IF(B65&lt;&gt;"","3.5","")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4" t="str">
        <f>IF(B66&lt;&gt;"","3.6","")</f>
        <v/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84"/>
      <c r="R66" s="85"/>
      <c r="S66" s="85"/>
      <c r="T66" s="85"/>
      <c r="U66" s="85"/>
      <c r="V66" s="85"/>
      <c r="W66" s="85"/>
      <c r="X66" s="86"/>
      <c r="Y66" s="97"/>
      <c r="Z66" s="97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7"/>
    </row>
    <row r="71" spans="1:26" ht="48" customHeight="1" x14ac:dyDescent="0.25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50"/>
    </row>
    <row r="72" spans="1:26" ht="48" customHeight="1" x14ac:dyDescent="0.25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50"/>
    </row>
    <row r="73" spans="1:26" ht="48" customHeight="1" x14ac:dyDescent="0.25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50"/>
    </row>
    <row r="74" spans="1:26" ht="48" customHeight="1" x14ac:dyDescent="0.25">
      <c r="B74" s="151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3"/>
    </row>
    <row r="75" spans="1:26" ht="9.9499999999999993" customHeight="1" x14ac:dyDescent="0.25">
      <c r="A75" s="2"/>
    </row>
    <row r="76" spans="1:26" ht="24" customHeight="1" x14ac:dyDescent="0.25">
      <c r="A76" s="2" t="s">
        <v>85</v>
      </c>
    </row>
    <row r="77" spans="1:26" ht="9.9499999999999993" customHeight="1" x14ac:dyDescent="0.25"/>
    <row r="78" spans="1:26" ht="24" customHeight="1" x14ac:dyDescent="0.25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29"/>
      <c r="T78" s="130"/>
      <c r="U78" s="130"/>
      <c r="V78" s="130"/>
      <c r="W78" s="130"/>
      <c r="X78" s="130"/>
      <c r="Y78" s="131"/>
    </row>
    <row r="79" spans="1:26" ht="24" customHeight="1" x14ac:dyDescent="0.25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32"/>
      <c r="T79" s="133"/>
      <c r="U79" s="133"/>
      <c r="V79" s="133"/>
      <c r="W79" s="133"/>
      <c r="X79" s="133"/>
      <c r="Y79" s="134"/>
    </row>
    <row r="80" spans="1:26" ht="24" customHeight="1" x14ac:dyDescent="0.25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32"/>
      <c r="T80" s="133"/>
      <c r="U80" s="133"/>
      <c r="V80" s="133"/>
      <c r="W80" s="133"/>
      <c r="X80" s="133"/>
      <c r="Y80" s="134"/>
    </row>
    <row r="81" spans="2:25" ht="24" customHeight="1" x14ac:dyDescent="0.25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32"/>
      <c r="T81" s="133"/>
      <c r="U81" s="133"/>
      <c r="V81" s="133"/>
      <c r="W81" s="133"/>
      <c r="X81" s="133"/>
      <c r="Y81" s="134"/>
    </row>
    <row r="82" spans="2:25" ht="24" customHeight="1" x14ac:dyDescent="0.25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32"/>
      <c r="T82" s="133"/>
      <c r="U82" s="133"/>
      <c r="V82" s="133"/>
      <c r="W82" s="133"/>
      <c r="X82" s="133"/>
      <c r="Y82" s="134"/>
    </row>
    <row r="83" spans="2:25" ht="24" customHeight="1" x14ac:dyDescent="0.25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32"/>
      <c r="T83" s="133"/>
      <c r="U83" s="133"/>
      <c r="V83" s="133"/>
      <c r="W83" s="133"/>
      <c r="X83" s="133"/>
      <c r="Y83" s="134"/>
    </row>
    <row r="84" spans="2:25" ht="24" customHeight="1" x14ac:dyDescent="0.25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32"/>
      <c r="T84" s="133"/>
      <c r="U84" s="133"/>
      <c r="V84" s="133"/>
      <c r="W84" s="133"/>
      <c r="X84" s="133"/>
      <c r="Y84" s="134"/>
    </row>
    <row r="85" spans="2:25" ht="24" customHeight="1" x14ac:dyDescent="0.25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32"/>
      <c r="T85" s="133"/>
      <c r="U85" s="133"/>
      <c r="V85" s="133"/>
      <c r="W85" s="133"/>
      <c r="X85" s="133"/>
      <c r="Y85" s="134"/>
    </row>
    <row r="86" spans="2:25" ht="24" customHeight="1" x14ac:dyDescent="0.25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32"/>
      <c r="T86" s="133"/>
      <c r="U86" s="133"/>
      <c r="V86" s="133"/>
      <c r="W86" s="133"/>
      <c r="X86" s="133"/>
      <c r="Y86" s="134"/>
    </row>
    <row r="87" spans="2:25" ht="24" customHeight="1" x14ac:dyDescent="0.25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35"/>
      <c r="T87" s="136"/>
      <c r="U87" s="136"/>
      <c r="V87" s="136"/>
      <c r="W87" s="136"/>
      <c r="X87" s="136"/>
      <c r="Y87" s="137"/>
    </row>
    <row r="88" spans="2:25" ht="48" customHeight="1" x14ac:dyDescent="0.25">
      <c r="B88" s="144"/>
      <c r="C88" s="144"/>
      <c r="D88" s="144"/>
      <c r="E88" s="144"/>
      <c r="F88" s="144"/>
      <c r="G88" s="144"/>
      <c r="H88" s="144"/>
      <c r="J88" s="138"/>
      <c r="K88" s="139"/>
      <c r="L88" s="139"/>
      <c r="M88" s="139"/>
      <c r="N88" s="139"/>
      <c r="O88" s="139"/>
      <c r="P88" s="139"/>
      <c r="Q88" s="140"/>
      <c r="S88" s="138"/>
      <c r="T88" s="139"/>
      <c r="U88" s="139"/>
      <c r="V88" s="139"/>
      <c r="W88" s="139"/>
      <c r="X88" s="139"/>
      <c r="Y88" s="140"/>
    </row>
    <row r="89" spans="2:25" ht="48" customHeight="1" x14ac:dyDescent="0.25">
      <c r="B89" s="144"/>
      <c r="C89" s="144"/>
      <c r="D89" s="144"/>
      <c r="E89" s="144"/>
      <c r="F89" s="144"/>
      <c r="G89" s="144"/>
      <c r="H89" s="144"/>
      <c r="J89" s="141"/>
      <c r="K89" s="142"/>
      <c r="L89" s="142"/>
      <c r="M89" s="142"/>
      <c r="N89" s="142"/>
      <c r="O89" s="142"/>
      <c r="P89" s="142"/>
      <c r="Q89" s="143"/>
      <c r="S89" s="141"/>
      <c r="T89" s="142"/>
      <c r="U89" s="142"/>
      <c r="V89" s="142"/>
      <c r="W89" s="142"/>
      <c r="X89" s="142"/>
      <c r="Y89" s="143"/>
    </row>
    <row r="91" spans="2:25" ht="21" customHeight="1" x14ac:dyDescent="0.25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29"/>
      <c r="T91" s="130"/>
      <c r="U91" s="130"/>
      <c r="V91" s="130"/>
      <c r="W91" s="130"/>
      <c r="X91" s="130"/>
      <c r="Y91" s="131"/>
    </row>
    <row r="92" spans="2:25" ht="21" customHeight="1" x14ac:dyDescent="0.25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32"/>
      <c r="T92" s="133"/>
      <c r="U92" s="133"/>
      <c r="V92" s="133"/>
      <c r="W92" s="133"/>
      <c r="X92" s="133"/>
      <c r="Y92" s="134"/>
    </row>
    <row r="93" spans="2:25" ht="21" customHeight="1" x14ac:dyDescent="0.25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32"/>
      <c r="T93" s="133"/>
      <c r="U93" s="133"/>
      <c r="V93" s="133"/>
      <c r="W93" s="133"/>
      <c r="X93" s="133"/>
      <c r="Y93" s="134"/>
    </row>
    <row r="94" spans="2:25" ht="24" customHeight="1" x14ac:dyDescent="0.25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32"/>
      <c r="T94" s="133"/>
      <c r="U94" s="133"/>
      <c r="V94" s="133"/>
      <c r="W94" s="133"/>
      <c r="X94" s="133"/>
      <c r="Y94" s="134"/>
    </row>
    <row r="95" spans="2:25" ht="24" customHeight="1" x14ac:dyDescent="0.25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32"/>
      <c r="T95" s="133"/>
      <c r="U95" s="133"/>
      <c r="V95" s="133"/>
      <c r="W95" s="133"/>
      <c r="X95" s="133"/>
      <c r="Y95" s="134"/>
    </row>
    <row r="96" spans="2:25" ht="24" customHeight="1" x14ac:dyDescent="0.25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32"/>
      <c r="T96" s="133"/>
      <c r="U96" s="133"/>
      <c r="V96" s="133"/>
      <c r="W96" s="133"/>
      <c r="X96" s="133"/>
      <c r="Y96" s="134"/>
    </row>
    <row r="97" spans="2:25" x14ac:dyDescent="0.25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32"/>
      <c r="T97" s="133"/>
      <c r="U97" s="133"/>
      <c r="V97" s="133"/>
      <c r="W97" s="133"/>
      <c r="X97" s="133"/>
      <c r="Y97" s="134"/>
    </row>
    <row r="98" spans="2:25" x14ac:dyDescent="0.25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32"/>
      <c r="T98" s="133"/>
      <c r="U98" s="133"/>
      <c r="V98" s="133"/>
      <c r="W98" s="133"/>
      <c r="X98" s="133"/>
      <c r="Y98" s="134"/>
    </row>
    <row r="99" spans="2:25" x14ac:dyDescent="0.25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32"/>
      <c r="T99" s="133"/>
      <c r="U99" s="133"/>
      <c r="V99" s="133"/>
      <c r="W99" s="133"/>
      <c r="X99" s="133"/>
      <c r="Y99" s="134"/>
    </row>
    <row r="100" spans="2:25" x14ac:dyDescent="0.25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35"/>
      <c r="T100" s="136"/>
      <c r="U100" s="136"/>
      <c r="V100" s="136"/>
      <c r="W100" s="136"/>
      <c r="X100" s="136"/>
      <c r="Y100" s="137"/>
    </row>
    <row r="101" spans="2:25" ht="48" customHeight="1" x14ac:dyDescent="0.25">
      <c r="B101" s="97"/>
      <c r="C101" s="97"/>
      <c r="D101" s="97"/>
      <c r="E101" s="97"/>
      <c r="F101" s="97"/>
      <c r="G101" s="97"/>
      <c r="H101" s="97"/>
      <c r="J101" s="138"/>
      <c r="K101" s="139"/>
      <c r="L101" s="139"/>
      <c r="M101" s="139"/>
      <c r="N101" s="139"/>
      <c r="O101" s="139"/>
      <c r="P101" s="139"/>
      <c r="Q101" s="140"/>
      <c r="S101" s="116"/>
      <c r="T101" s="117"/>
      <c r="U101" s="117"/>
      <c r="V101" s="117"/>
      <c r="W101" s="117"/>
      <c r="X101" s="117"/>
      <c r="Y101" s="118"/>
    </row>
    <row r="102" spans="2:25" ht="48" customHeight="1" x14ac:dyDescent="0.25">
      <c r="B102" s="97"/>
      <c r="C102" s="97"/>
      <c r="D102" s="97"/>
      <c r="E102" s="97"/>
      <c r="F102" s="97"/>
      <c r="G102" s="97"/>
      <c r="H102" s="97"/>
      <c r="J102" s="141"/>
      <c r="K102" s="142"/>
      <c r="L102" s="142"/>
      <c r="M102" s="142"/>
      <c r="N102" s="142"/>
      <c r="O102" s="142"/>
      <c r="P102" s="142"/>
      <c r="Q102" s="143"/>
      <c r="S102" s="119"/>
      <c r="T102" s="120"/>
      <c r="U102" s="120"/>
      <c r="V102" s="120"/>
      <c r="W102" s="120"/>
      <c r="X102" s="120"/>
      <c r="Y102" s="121"/>
    </row>
    <row r="104" spans="2:25" x14ac:dyDescent="0.25">
      <c r="B104" s="129"/>
      <c r="C104" s="130"/>
      <c r="D104" s="130"/>
      <c r="E104" s="130"/>
      <c r="F104" s="130"/>
      <c r="G104" s="130"/>
      <c r="H104" s="131"/>
      <c r="J104" s="129"/>
      <c r="K104" s="130"/>
      <c r="L104" s="130"/>
      <c r="M104" s="130"/>
      <c r="N104" s="130"/>
      <c r="O104" s="130"/>
      <c r="P104" s="130"/>
      <c r="Q104" s="131"/>
      <c r="S104" s="129"/>
      <c r="T104" s="130"/>
      <c r="U104" s="130"/>
      <c r="V104" s="130"/>
      <c r="W104" s="130"/>
      <c r="X104" s="130"/>
      <c r="Y104" s="131"/>
    </row>
    <row r="105" spans="2:25" x14ac:dyDescent="0.25">
      <c r="B105" s="132"/>
      <c r="C105" s="133"/>
      <c r="D105" s="133"/>
      <c r="E105" s="133"/>
      <c r="F105" s="133"/>
      <c r="G105" s="133"/>
      <c r="H105" s="134"/>
      <c r="J105" s="132"/>
      <c r="K105" s="133"/>
      <c r="L105" s="133"/>
      <c r="M105" s="133"/>
      <c r="N105" s="133"/>
      <c r="O105" s="133"/>
      <c r="P105" s="133"/>
      <c r="Q105" s="134"/>
      <c r="S105" s="132"/>
      <c r="T105" s="133"/>
      <c r="U105" s="133"/>
      <c r="V105" s="133"/>
      <c r="W105" s="133"/>
      <c r="X105" s="133"/>
      <c r="Y105" s="134"/>
    </row>
    <row r="106" spans="2:25" x14ac:dyDescent="0.25">
      <c r="B106" s="132"/>
      <c r="C106" s="133"/>
      <c r="D106" s="133"/>
      <c r="E106" s="133"/>
      <c r="F106" s="133"/>
      <c r="G106" s="133"/>
      <c r="H106" s="134"/>
      <c r="J106" s="132"/>
      <c r="K106" s="133"/>
      <c r="L106" s="133"/>
      <c r="M106" s="133"/>
      <c r="N106" s="133"/>
      <c r="O106" s="133"/>
      <c r="P106" s="133"/>
      <c r="Q106" s="134"/>
      <c r="S106" s="132"/>
      <c r="T106" s="133"/>
      <c r="U106" s="133"/>
      <c r="V106" s="133"/>
      <c r="W106" s="133"/>
      <c r="X106" s="133"/>
      <c r="Y106" s="134"/>
    </row>
    <row r="107" spans="2:25" x14ac:dyDescent="0.25">
      <c r="B107" s="132"/>
      <c r="C107" s="133"/>
      <c r="D107" s="133"/>
      <c r="E107" s="133"/>
      <c r="F107" s="133"/>
      <c r="G107" s="133"/>
      <c r="H107" s="134"/>
      <c r="J107" s="132"/>
      <c r="K107" s="133"/>
      <c r="L107" s="133"/>
      <c r="M107" s="133"/>
      <c r="N107" s="133"/>
      <c r="O107" s="133"/>
      <c r="P107" s="133"/>
      <c r="Q107" s="134"/>
      <c r="S107" s="132"/>
      <c r="T107" s="133"/>
      <c r="U107" s="133"/>
      <c r="V107" s="133"/>
      <c r="W107" s="133"/>
      <c r="X107" s="133"/>
      <c r="Y107" s="134"/>
    </row>
    <row r="108" spans="2:25" x14ac:dyDescent="0.25">
      <c r="B108" s="132"/>
      <c r="C108" s="133"/>
      <c r="D108" s="133"/>
      <c r="E108" s="133"/>
      <c r="F108" s="133"/>
      <c r="G108" s="133"/>
      <c r="H108" s="134"/>
      <c r="J108" s="132"/>
      <c r="K108" s="133"/>
      <c r="L108" s="133"/>
      <c r="M108" s="133"/>
      <c r="N108" s="133"/>
      <c r="O108" s="133"/>
      <c r="P108" s="133"/>
      <c r="Q108" s="134"/>
      <c r="S108" s="132"/>
      <c r="T108" s="133"/>
      <c r="U108" s="133"/>
      <c r="V108" s="133"/>
      <c r="W108" s="133"/>
      <c r="X108" s="133"/>
      <c r="Y108" s="134"/>
    </row>
    <row r="109" spans="2:25" x14ac:dyDescent="0.25">
      <c r="B109" s="132"/>
      <c r="C109" s="133"/>
      <c r="D109" s="133"/>
      <c r="E109" s="133"/>
      <c r="F109" s="133"/>
      <c r="G109" s="133"/>
      <c r="H109" s="134"/>
      <c r="J109" s="132"/>
      <c r="K109" s="133"/>
      <c r="L109" s="133"/>
      <c r="M109" s="133"/>
      <c r="N109" s="133"/>
      <c r="O109" s="133"/>
      <c r="P109" s="133"/>
      <c r="Q109" s="134"/>
      <c r="S109" s="132"/>
      <c r="T109" s="133"/>
      <c r="U109" s="133"/>
      <c r="V109" s="133"/>
      <c r="W109" s="133"/>
      <c r="X109" s="133"/>
      <c r="Y109" s="134"/>
    </row>
    <row r="110" spans="2:25" x14ac:dyDescent="0.25">
      <c r="B110" s="132"/>
      <c r="C110" s="133"/>
      <c r="D110" s="133"/>
      <c r="E110" s="133"/>
      <c r="F110" s="133"/>
      <c r="G110" s="133"/>
      <c r="H110" s="134"/>
      <c r="J110" s="132"/>
      <c r="K110" s="133"/>
      <c r="L110" s="133"/>
      <c r="M110" s="133"/>
      <c r="N110" s="133"/>
      <c r="O110" s="133"/>
      <c r="P110" s="133"/>
      <c r="Q110" s="134"/>
      <c r="S110" s="132"/>
      <c r="T110" s="133"/>
      <c r="U110" s="133"/>
      <c r="V110" s="133"/>
      <c r="W110" s="133"/>
      <c r="X110" s="133"/>
      <c r="Y110" s="134"/>
    </row>
    <row r="111" spans="2:25" x14ac:dyDescent="0.25">
      <c r="B111" s="132"/>
      <c r="C111" s="133"/>
      <c r="D111" s="133"/>
      <c r="E111" s="133"/>
      <c r="F111" s="133"/>
      <c r="G111" s="133"/>
      <c r="H111" s="134"/>
      <c r="J111" s="132"/>
      <c r="K111" s="133"/>
      <c r="L111" s="133"/>
      <c r="M111" s="133"/>
      <c r="N111" s="133"/>
      <c r="O111" s="133"/>
      <c r="P111" s="133"/>
      <c r="Q111" s="134"/>
      <c r="S111" s="132"/>
      <c r="T111" s="133"/>
      <c r="U111" s="133"/>
      <c r="V111" s="133"/>
      <c r="W111" s="133"/>
      <c r="X111" s="133"/>
      <c r="Y111" s="134"/>
    </row>
    <row r="112" spans="2:25" x14ac:dyDescent="0.25">
      <c r="B112" s="132"/>
      <c r="C112" s="133"/>
      <c r="D112" s="133"/>
      <c r="E112" s="133"/>
      <c r="F112" s="133"/>
      <c r="G112" s="133"/>
      <c r="H112" s="134"/>
      <c r="J112" s="132"/>
      <c r="K112" s="133"/>
      <c r="L112" s="133"/>
      <c r="M112" s="133"/>
      <c r="N112" s="133"/>
      <c r="O112" s="133"/>
      <c r="P112" s="133"/>
      <c r="Q112" s="134"/>
      <c r="S112" s="132"/>
      <c r="T112" s="133"/>
      <c r="U112" s="133"/>
      <c r="V112" s="133"/>
      <c r="W112" s="133"/>
      <c r="X112" s="133"/>
      <c r="Y112" s="134"/>
    </row>
    <row r="113" spans="2:25" x14ac:dyDescent="0.25">
      <c r="B113" s="135"/>
      <c r="C113" s="136"/>
      <c r="D113" s="136"/>
      <c r="E113" s="136"/>
      <c r="F113" s="136"/>
      <c r="G113" s="136"/>
      <c r="H113" s="137"/>
      <c r="J113" s="135"/>
      <c r="K113" s="136"/>
      <c r="L113" s="136"/>
      <c r="M113" s="136"/>
      <c r="N113" s="136"/>
      <c r="O113" s="136"/>
      <c r="P113" s="136"/>
      <c r="Q113" s="137"/>
      <c r="S113" s="135"/>
      <c r="T113" s="136"/>
      <c r="U113" s="136"/>
      <c r="V113" s="136"/>
      <c r="W113" s="136"/>
      <c r="X113" s="136"/>
      <c r="Y113" s="137"/>
    </row>
    <row r="114" spans="2:25" ht="48" customHeight="1" x14ac:dyDescent="0.25">
      <c r="B114" s="116"/>
      <c r="C114" s="117"/>
      <c r="D114" s="117"/>
      <c r="E114" s="117"/>
      <c r="F114" s="117"/>
      <c r="G114" s="117"/>
      <c r="H114" s="118"/>
      <c r="J114" s="122"/>
      <c r="K114" s="123"/>
      <c r="L114" s="123"/>
      <c r="M114" s="123"/>
      <c r="N114" s="123"/>
      <c r="O114" s="123"/>
      <c r="P114" s="123"/>
      <c r="Q114" s="124"/>
      <c r="S114" s="116"/>
      <c r="T114" s="117"/>
      <c r="U114" s="117"/>
      <c r="V114" s="117"/>
      <c r="W114" s="117"/>
      <c r="X114" s="117"/>
      <c r="Y114" s="118"/>
    </row>
    <row r="115" spans="2:25" ht="48" customHeight="1" x14ac:dyDescent="0.25">
      <c r="B115" s="119"/>
      <c r="C115" s="120"/>
      <c r="D115" s="120"/>
      <c r="E115" s="120"/>
      <c r="F115" s="120"/>
      <c r="G115" s="120"/>
      <c r="H115" s="121"/>
      <c r="J115" s="125"/>
      <c r="K115" s="126"/>
      <c r="L115" s="126"/>
      <c r="M115" s="126"/>
      <c r="N115" s="126"/>
      <c r="O115" s="126"/>
      <c r="P115" s="126"/>
      <c r="Q115" s="127"/>
      <c r="S115" s="119"/>
      <c r="T115" s="120"/>
      <c r="U115" s="120"/>
      <c r="V115" s="120"/>
      <c r="W115" s="120"/>
      <c r="X115" s="120"/>
      <c r="Y115" s="121"/>
    </row>
    <row r="118" spans="2:25" x14ac:dyDescent="0.25">
      <c r="E118" s="12" t="s">
        <v>28</v>
      </c>
      <c r="F118" s="113"/>
      <c r="G118" s="113"/>
      <c r="H118" s="113"/>
      <c r="I118" s="113"/>
      <c r="J118" s="113"/>
      <c r="Q118" s="12" t="s">
        <v>29</v>
      </c>
      <c r="R118" s="113"/>
      <c r="S118" s="113"/>
      <c r="T118" s="113"/>
      <c r="U118" s="113"/>
      <c r="V118" s="113"/>
      <c r="W118" s="113"/>
    </row>
    <row r="119" spans="2:25" ht="23.25" x14ac:dyDescent="0.25">
      <c r="E119" s="12" t="s">
        <v>30</v>
      </c>
      <c r="F119" s="114"/>
      <c r="G119" s="114"/>
      <c r="H119" s="114"/>
      <c r="I119" s="114"/>
      <c r="J119" s="114"/>
      <c r="K119" s="2" t="s">
        <v>31</v>
      </c>
      <c r="Q119" s="12" t="s">
        <v>30</v>
      </c>
      <c r="R119" s="113"/>
      <c r="S119" s="113"/>
      <c r="T119" s="113"/>
      <c r="U119" s="113"/>
      <c r="V119" s="113"/>
      <c r="W119" s="113"/>
      <c r="X119" s="2" t="s">
        <v>31</v>
      </c>
    </row>
    <row r="120" spans="2:25" ht="23.25" x14ac:dyDescent="0.25">
      <c r="E120" s="12" t="s">
        <v>32</v>
      </c>
      <c r="F120" s="114"/>
      <c r="G120" s="114"/>
      <c r="H120" s="114"/>
      <c r="I120" s="114"/>
      <c r="J120" s="114"/>
      <c r="Q120" s="115"/>
      <c r="R120" s="115"/>
      <c r="S120" s="115"/>
      <c r="T120" s="115"/>
      <c r="U120" s="115"/>
      <c r="V120" s="115"/>
      <c r="W120" s="115"/>
      <c r="X120" s="115"/>
    </row>
    <row r="121" spans="2:25" ht="23.25" x14ac:dyDescent="0.25">
      <c r="E121" s="12" t="s">
        <v>33</v>
      </c>
      <c r="F121" s="110"/>
      <c r="G121" s="110"/>
      <c r="H121" s="110"/>
      <c r="I121" s="110"/>
      <c r="J121" s="110"/>
      <c r="Q121" s="12" t="s">
        <v>33</v>
      </c>
      <c r="R121" s="111"/>
      <c r="S121" s="111"/>
      <c r="T121" s="111"/>
      <c r="U121" s="111"/>
      <c r="V121" s="111"/>
      <c r="W121" s="111"/>
    </row>
    <row r="122" spans="2:25" ht="23.25" x14ac:dyDescent="0.25">
      <c r="E122" s="12" t="s">
        <v>34</v>
      </c>
      <c r="F122" s="112"/>
      <c r="G122" s="112"/>
      <c r="H122" s="112"/>
      <c r="I122" s="112"/>
      <c r="J122" s="112"/>
    </row>
  </sheetData>
  <sheetProtection formatCells="0" formatRows="0"/>
  <protectedRanges>
    <protectedRange sqref="M7 H8 R121 F118:F122 B40:Z44 B46:Z50 B52:Z56 B61:Z66 B70 B78 B88 J78 J88 S78 S88 B91 B101 J91 J101 S91 S101 B104 B114 J104 J114 S104 S114 R118:R119 Q120 K23:S34" name="ช่วง1"/>
  </protectedRanges>
  <mergeCells count="245"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A45:Z45"/>
    <mergeCell ref="B46:L46"/>
    <mergeCell ref="M46:X46"/>
    <mergeCell ref="Y46:Z46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4:Z34"/>
    <mergeCell ref="B25:G25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H25:J25"/>
    <mergeCell ref="K25:M25"/>
    <mergeCell ref="N25:P25"/>
    <mergeCell ref="Q25:S25"/>
    <mergeCell ref="T25:U25"/>
    <mergeCell ref="V25:W25"/>
    <mergeCell ref="B26:G26"/>
    <mergeCell ref="H26:J26"/>
    <mergeCell ref="V22:W22"/>
    <mergeCell ref="K26:M26"/>
    <mergeCell ref="N26:P26"/>
    <mergeCell ref="Q26:S26"/>
    <mergeCell ref="T26:U26"/>
    <mergeCell ref="V26:W26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CA9DD6DE-B617-4CFB-B316-9422551E5AB4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4:K34 N24:N34 Q24:Q34" xr:uid="{C36FAE2C-971C-4ED0-B89A-CBB4158F913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5" manualBreakCount="5">
    <brk id="18" max="25" man="1"/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E9A2AAD-DFFA-45C4-9636-F6DEBD700B1F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A428F4DA-68C0-4350-B2EF-9A1F384CB69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1268F51B-70F5-469A-9D5D-635BF9865080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375115BB-4ECA-4757-945C-DB87E7B7230A}">
          <x14:formula1>
            <xm:f>LIST!$G$2:$G$10</xm:f>
          </x14:formula1>
          <xm:sqref>B61:B66 C61:G64 C66:G66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</vt:lpstr>
      <vt:lpstr>สจป.ที่ 1 (ชม)</vt:lpstr>
      <vt:lpstr>สจป.ที่ 4 สข.พล </vt:lpstr>
      <vt:lpstr>สจป.ที่ 10 (รบ)</vt:lpstr>
      <vt:lpstr>'สจป.ที่ 1 (ชม)'!Print_Area</vt:lpstr>
      <vt:lpstr>'สจป.ที่ 10 (รบ)'!Print_Area</vt:lpstr>
      <vt:lpstr>'สจป.ที่ 4 สข.พล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2024-05-28T07:36:56Z</cp:lastPrinted>
  <dcterms:created xsi:type="dcterms:W3CDTF">2021-11-29T04:23:48Z</dcterms:created>
  <dcterms:modified xsi:type="dcterms:W3CDTF">2024-06-04T03:19:07Z</dcterms:modified>
</cp:coreProperties>
</file>