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1. ก.ป้องกันและปราบปราม ฯ ปี 67\"/>
    </mc:Choice>
  </mc:AlternateContent>
  <xr:revisionPtr revIDLastSave="0" documentId="13_ncr:1_{EBDC8723-364C-49E4-B610-4BD8CFF60C5D}" xr6:coauthVersionLast="47" xr6:coauthVersionMax="47" xr10:uidLastSave="{00000000-0000-0000-0000-000000000000}"/>
  <workbookProtection workbookAlgorithmName="SHA-512" workbookHashValue="xwgprCLZDRK+mkhfUAHLpRN/X7C1AXru8VxR/d5ISovuyYUxSEDruHOCigNm/ZF9TTQPjAz78R6Ezq2TIg4VcA==" workbookSaltValue="2kxbXr4LPy75NTgBM0hxw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 (ชม)" sheetId="1" r:id="rId2"/>
    <sheet name="สจป.ที่ 1 สข.มฮ" sheetId="2" state="hidden" r:id="rId3"/>
    <sheet name="สจป.ที่ 3 (ลป)" sheetId="4" state="hidden" r:id="rId4"/>
    <sheet name="สจป.ที่ 2 (ชร)" sheetId="3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_FilterDatabase" localSheetId="1" hidden="1">'สจป.ที่ 1 (ชม)'!$Y$38:$Z$42</definedName>
    <definedName name="_xlnm.Print_Area" localSheetId="1">'สจป.ที่ 1 (ชม)'!$A$1:$Z$122</definedName>
    <definedName name="_xlnm.Print_Area" localSheetId="2">'สจป.ที่ 1 สข.มฮ'!$A$1:$Z$122</definedName>
    <definedName name="_xlnm.Print_Area" localSheetId="17">'สจป.ที่ 10 (รบ)'!$A$1:$Z$122</definedName>
    <definedName name="_xlnm.Print_Area" localSheetId="18">'สจป.ที่ 10 สข.พบ'!$A$1:$Z$122</definedName>
    <definedName name="_xlnm.Print_Area" localSheetId="19">'สจป.ที่ 11 (สฎ)'!$A$1:$Z$122</definedName>
    <definedName name="_xlnm.Print_Area" localSheetId="20">'สจป.ที่ 12 (นศ)'!$A$1:$Z$122</definedName>
    <definedName name="_xlnm.Print_Area" localSheetId="21">'สจป.ที่ 12 สข.กบ'!$A$1:$Z$122</definedName>
    <definedName name="_xlnm.Print_Area" localSheetId="22">'สจป.ที่ 13 (สข)'!$A$1:$Z$122</definedName>
    <definedName name="_xlnm.Print_Area" localSheetId="23">'สจป.ที่ 13 สข.นร'!$A$1:$Z$122</definedName>
    <definedName name="_xlnm.Print_Area" localSheetId="4">'สจป.ที่ 2 (ชร)'!$A$1:$Z$122</definedName>
    <definedName name="_xlnm.Print_Area" localSheetId="3">'สจป.ที่ 3 (ลป)'!$A$1:$Z$122</definedName>
    <definedName name="_xlnm.Print_Area" localSheetId="5">'สจป.ที่ 3 สข.พร'!$A$1:$Z$122</definedName>
    <definedName name="_xlnm.Print_Area" localSheetId="6">'สจป.ที่ 4 (ตก)'!$A$1:$Z$122</definedName>
    <definedName name="_xlnm.Print_Area" localSheetId="7">'สจป.ที่ 4 สข.นว'!$A$1:$Z$122</definedName>
    <definedName name="_xlnm.Print_Area" localSheetId="8">'สจป.ที่ 4 สข.พล'!$A$1:$Z$122</definedName>
    <definedName name="_xlnm.Print_Area" localSheetId="9">'สจป.ที่ 5 (สบ)'!$A$1:$Z$122</definedName>
    <definedName name="_xlnm.Print_Area" localSheetId="10">'สจป.ที่ 6 (อด)'!$A$1:$Z$122</definedName>
    <definedName name="_xlnm.Print_Area" localSheetId="11">'สจป.ที่ 6 สข.นพ'!$A$1:$Z$122</definedName>
    <definedName name="_xlnm.Print_Area" localSheetId="12">'สจป.ที่ 7 (ขก)'!$A$1:$Z$122</definedName>
    <definedName name="_xlnm.Print_Area" localSheetId="13">'สจป.ที่ 7 สข.อบ'!$A$1:$Z$122</definedName>
    <definedName name="_xlnm.Print_Area" localSheetId="14">'สจป.ที่ 8 (นม)'!$A$1:$Z$122</definedName>
    <definedName name="_xlnm.Print_Area" localSheetId="15">'สจป.ที่ 9 (ชบ)'!$A$1:$Z$122</definedName>
    <definedName name="_xlnm.Print_Area" localSheetId="16">'สจป.ที่ 9 สข.ปบ'!$A$1:$Z$122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" l="1"/>
  <c r="N31" i="1"/>
  <c r="K31" i="1"/>
  <c r="Q29" i="1"/>
  <c r="N29" i="1"/>
  <c r="K29" i="1"/>
  <c r="Q27" i="1"/>
  <c r="N27" i="1"/>
  <c r="K27" i="1"/>
  <c r="Q24" i="1"/>
  <c r="N24" i="1"/>
  <c r="K24" i="1"/>
  <c r="V26" i="1"/>
  <c r="V32" i="1"/>
  <c r="V31" i="1" s="1"/>
  <c r="V30" i="1"/>
  <c r="V29" i="1" s="1"/>
  <c r="V28" i="1"/>
  <c r="V27" i="1" s="1"/>
  <c r="V25" i="1"/>
  <c r="V24" i="1" s="1"/>
  <c r="V33" i="1" l="1"/>
  <c r="V18" i="2"/>
  <c r="K31" i="21" l="1"/>
  <c r="K31" i="10"/>
  <c r="V26" i="2"/>
  <c r="Q14" i="2" s="1"/>
  <c r="V26" i="3"/>
  <c r="V26" i="4"/>
  <c r="V26" i="5"/>
  <c r="Q14" i="5" s="1"/>
  <c r="V26" i="6"/>
  <c r="V26" i="7"/>
  <c r="Q14" i="7" s="1"/>
  <c r="V26" i="8"/>
  <c r="V26" i="9"/>
  <c r="V26" i="10"/>
  <c r="V26" i="11"/>
  <c r="Q14" i="11" s="1"/>
  <c r="V26" i="12"/>
  <c r="Q14" i="12" s="1"/>
  <c r="V26" i="13"/>
  <c r="Q14" i="13" s="1"/>
  <c r="V26" i="14"/>
  <c r="Q14" i="14" s="1"/>
  <c r="V26" i="15"/>
  <c r="V26" i="16"/>
  <c r="V26" i="17"/>
  <c r="V26" i="18"/>
  <c r="V26" i="19"/>
  <c r="V26" i="20"/>
  <c r="V26" i="21"/>
  <c r="V26" i="22"/>
  <c r="V26" i="23"/>
  <c r="Q14" i="23" s="1"/>
  <c r="Q27" i="2"/>
  <c r="Q27" i="3"/>
  <c r="Q27" i="4"/>
  <c r="Q27" i="5"/>
  <c r="Q27" i="6"/>
  <c r="Q27" i="7"/>
  <c r="Q27" i="8"/>
  <c r="Q27" i="9"/>
  <c r="Q27" i="10"/>
  <c r="Q27" i="11"/>
  <c r="Q27" i="12"/>
  <c r="Q27" i="13"/>
  <c r="Q27" i="14"/>
  <c r="Q27" i="15"/>
  <c r="Q27" i="16"/>
  <c r="Q27" i="17"/>
  <c r="Q27" i="18"/>
  <c r="Q27" i="19"/>
  <c r="Q27" i="20"/>
  <c r="Q27" i="21"/>
  <c r="Q27" i="22"/>
  <c r="Q27" i="23"/>
  <c r="N27" i="2"/>
  <c r="N27" i="3"/>
  <c r="N27" i="4"/>
  <c r="N27" i="5"/>
  <c r="N27" i="6"/>
  <c r="N27" i="7"/>
  <c r="N27" i="8"/>
  <c r="N27" i="9"/>
  <c r="N27" i="10"/>
  <c r="N27" i="11"/>
  <c r="N27" i="12"/>
  <c r="N27" i="13"/>
  <c r="N27" i="14"/>
  <c r="N27" i="15"/>
  <c r="N27" i="16"/>
  <c r="N27" i="17"/>
  <c r="N27" i="18"/>
  <c r="N27" i="19"/>
  <c r="N27" i="20"/>
  <c r="N27" i="21"/>
  <c r="N27" i="22"/>
  <c r="N27" i="23"/>
  <c r="K27" i="2"/>
  <c r="K27" i="3"/>
  <c r="K27" i="4"/>
  <c r="K27" i="5"/>
  <c r="K27" i="6"/>
  <c r="K27" i="7"/>
  <c r="K27" i="8"/>
  <c r="K27" i="9"/>
  <c r="K27" i="10"/>
  <c r="K27" i="11"/>
  <c r="K27" i="12"/>
  <c r="K27" i="13"/>
  <c r="K27" i="14"/>
  <c r="K27" i="15"/>
  <c r="K27" i="16"/>
  <c r="K27" i="17"/>
  <c r="K27" i="18"/>
  <c r="K27" i="19"/>
  <c r="K27" i="20"/>
  <c r="K27" i="21"/>
  <c r="K27" i="22"/>
  <c r="K27" i="23"/>
  <c r="T33" i="2"/>
  <c r="T33" i="3"/>
  <c r="T33" i="4"/>
  <c r="T33" i="5"/>
  <c r="T33" i="6"/>
  <c r="T33" i="7"/>
  <c r="T33" i="8"/>
  <c r="T33" i="9"/>
  <c r="T33" i="10"/>
  <c r="T33" i="11"/>
  <c r="T33" i="12"/>
  <c r="T33" i="13"/>
  <c r="T33" i="14"/>
  <c r="T33" i="15"/>
  <c r="T33" i="16"/>
  <c r="T33" i="17"/>
  <c r="T33" i="18"/>
  <c r="T33" i="19"/>
  <c r="T33" i="20"/>
  <c r="T33" i="21"/>
  <c r="T33" i="22"/>
  <c r="T33" i="23"/>
  <c r="T33" i="1"/>
  <c r="V32" i="2"/>
  <c r="V31" i="2" s="1"/>
  <c r="Q17" i="2" s="1"/>
  <c r="V32" i="3"/>
  <c r="V31" i="3" s="1"/>
  <c r="Q17" i="3" s="1"/>
  <c r="V32" i="4"/>
  <c r="V31" i="4" s="1"/>
  <c r="Q17" i="4" s="1"/>
  <c r="V32" i="5"/>
  <c r="V31" i="5" s="1"/>
  <c r="Q17" i="5" s="1"/>
  <c r="V32" i="6"/>
  <c r="V31" i="6" s="1"/>
  <c r="Q17" i="6" s="1"/>
  <c r="V32" i="7"/>
  <c r="V31" i="7" s="1"/>
  <c r="Q17" i="7" s="1"/>
  <c r="V32" i="8"/>
  <c r="V32" i="9"/>
  <c r="V31" i="9" s="1"/>
  <c r="Q17" i="9" s="1"/>
  <c r="V32" i="10"/>
  <c r="V31" i="10" s="1"/>
  <c r="Q17" i="10" s="1"/>
  <c r="V32" i="11"/>
  <c r="V31" i="11" s="1"/>
  <c r="Q17" i="11" s="1"/>
  <c r="V32" i="12"/>
  <c r="V31" i="12" s="1"/>
  <c r="Q17" i="12" s="1"/>
  <c r="V32" i="13"/>
  <c r="V31" i="13" s="1"/>
  <c r="Q17" i="13" s="1"/>
  <c r="V32" i="14"/>
  <c r="V31" i="14" s="1"/>
  <c r="Q17" i="14" s="1"/>
  <c r="V32" i="15"/>
  <c r="V31" i="15" s="1"/>
  <c r="Q17" i="15" s="1"/>
  <c r="V32" i="16"/>
  <c r="V31" i="16" s="1"/>
  <c r="Q17" i="16" s="1"/>
  <c r="V32" i="17"/>
  <c r="V31" i="17" s="1"/>
  <c r="Q17" i="17" s="1"/>
  <c r="V32" i="18"/>
  <c r="V31" i="18" s="1"/>
  <c r="Q17" i="18" s="1"/>
  <c r="V32" i="19"/>
  <c r="V32" i="20"/>
  <c r="V31" i="20" s="1"/>
  <c r="Q17" i="20" s="1"/>
  <c r="V32" i="21"/>
  <c r="V31" i="21" s="1"/>
  <c r="Q17" i="21" s="1"/>
  <c r="V32" i="22"/>
  <c r="V31" i="22" s="1"/>
  <c r="Q17" i="22" s="1"/>
  <c r="V32" i="23"/>
  <c r="V31" i="23" s="1"/>
  <c r="Q17" i="23" s="1"/>
  <c r="V31" i="8"/>
  <c r="Q17" i="8" s="1"/>
  <c r="V31" i="19"/>
  <c r="Q17" i="19" s="1"/>
  <c r="V30" i="2"/>
  <c r="V29" i="2" s="1"/>
  <c r="Q16" i="2" s="1"/>
  <c r="V30" i="3"/>
  <c r="V29" i="3" s="1"/>
  <c r="Q16" i="3" s="1"/>
  <c r="V30" i="4"/>
  <c r="V29" i="4" s="1"/>
  <c r="Q16" i="4" s="1"/>
  <c r="V30" i="5"/>
  <c r="V29" i="5" s="1"/>
  <c r="Q16" i="5" s="1"/>
  <c r="V30" i="6"/>
  <c r="V30" i="7"/>
  <c r="V29" i="7" s="1"/>
  <c r="Q16" i="7" s="1"/>
  <c r="V30" i="8"/>
  <c r="V29" i="8" s="1"/>
  <c r="Q16" i="8" s="1"/>
  <c r="V30" i="9"/>
  <c r="V29" i="9" s="1"/>
  <c r="Q16" i="9" s="1"/>
  <c r="V30" i="10"/>
  <c r="V29" i="10" s="1"/>
  <c r="Q16" i="10" s="1"/>
  <c r="V30" i="11"/>
  <c r="V29" i="11" s="1"/>
  <c r="Q16" i="11" s="1"/>
  <c r="V30" i="12"/>
  <c r="V29" i="12" s="1"/>
  <c r="Q16" i="12" s="1"/>
  <c r="V30" i="13"/>
  <c r="V29" i="13" s="1"/>
  <c r="Q16" i="13" s="1"/>
  <c r="V30" i="14"/>
  <c r="V29" i="14" s="1"/>
  <c r="Q16" i="14" s="1"/>
  <c r="V30" i="15"/>
  <c r="V29" i="15" s="1"/>
  <c r="Q16" i="15" s="1"/>
  <c r="V30" i="16"/>
  <c r="V29" i="16" s="1"/>
  <c r="Q16" i="16" s="1"/>
  <c r="V30" i="17"/>
  <c r="V29" i="17" s="1"/>
  <c r="Q16" i="17" s="1"/>
  <c r="V30" i="18"/>
  <c r="V30" i="19"/>
  <c r="V29" i="19" s="1"/>
  <c r="Q16" i="19" s="1"/>
  <c r="V30" i="20"/>
  <c r="V29" i="20" s="1"/>
  <c r="Q16" i="20" s="1"/>
  <c r="V30" i="21"/>
  <c r="V29" i="21" s="1"/>
  <c r="Q16" i="21" s="1"/>
  <c r="V30" i="22"/>
  <c r="V29" i="22" s="1"/>
  <c r="Q16" i="22" s="1"/>
  <c r="V30" i="23"/>
  <c r="V29" i="23" s="1"/>
  <c r="Q16" i="23" s="1"/>
  <c r="V29" i="6"/>
  <c r="Q16" i="6" s="1"/>
  <c r="V29" i="18"/>
  <c r="Q16" i="18" s="1"/>
  <c r="V28" i="2"/>
  <c r="V27" i="2" s="1"/>
  <c r="Q15" i="2" s="1"/>
  <c r="V28" i="3"/>
  <c r="V27" i="3" s="1"/>
  <c r="V28" i="4"/>
  <c r="V27" i="4" s="1"/>
  <c r="Q15" i="4" s="1"/>
  <c r="V28" i="5"/>
  <c r="V27" i="5" s="1"/>
  <c r="Q15" i="5" s="1"/>
  <c r="V28" i="6"/>
  <c r="V27" i="6" s="1"/>
  <c r="Q15" i="6" s="1"/>
  <c r="V28" i="7"/>
  <c r="V27" i="7" s="1"/>
  <c r="V28" i="8"/>
  <c r="V27" i="8" s="1"/>
  <c r="Q15" i="8" s="1"/>
  <c r="V28" i="9"/>
  <c r="V27" i="9" s="1"/>
  <c r="Q15" i="9" s="1"/>
  <c r="V28" i="10"/>
  <c r="V27" i="10" s="1"/>
  <c r="Q15" i="10" s="1"/>
  <c r="V28" i="11"/>
  <c r="V27" i="11" s="1"/>
  <c r="Q15" i="11" s="1"/>
  <c r="V28" i="12"/>
  <c r="V27" i="12" s="1"/>
  <c r="Q15" i="12" s="1"/>
  <c r="V28" i="13"/>
  <c r="V27" i="13" s="1"/>
  <c r="Q15" i="13" s="1"/>
  <c r="V28" i="14"/>
  <c r="V27" i="14" s="1"/>
  <c r="Q15" i="14" s="1"/>
  <c r="V28" i="15"/>
  <c r="V27" i="15" s="1"/>
  <c r="V28" i="16"/>
  <c r="V27" i="16" s="1"/>
  <c r="Q15" i="16" s="1"/>
  <c r="V28" i="17"/>
  <c r="V27" i="17" s="1"/>
  <c r="Q15" i="17" s="1"/>
  <c r="V28" i="18"/>
  <c r="V27" i="18" s="1"/>
  <c r="Q15" i="18" s="1"/>
  <c r="V28" i="19"/>
  <c r="V27" i="19" s="1"/>
  <c r="V28" i="20"/>
  <c r="V27" i="20" s="1"/>
  <c r="Q15" i="20" s="1"/>
  <c r="V28" i="21"/>
  <c r="V27" i="21" s="1"/>
  <c r="Q15" i="21" s="1"/>
  <c r="V28" i="22"/>
  <c r="V27" i="22" s="1"/>
  <c r="Q15" i="22" s="1"/>
  <c r="V28" i="23"/>
  <c r="V27" i="23" s="1"/>
  <c r="Q15" i="23" s="1"/>
  <c r="Q14" i="3"/>
  <c r="V25" i="2"/>
  <c r="V24" i="2" s="1"/>
  <c r="Q13" i="2" s="1"/>
  <c r="V25" i="3"/>
  <c r="V24" i="3" s="1"/>
  <c r="Q13" i="3" s="1"/>
  <c r="V25" i="4"/>
  <c r="V24" i="4" s="1"/>
  <c r="Q13" i="4" s="1"/>
  <c r="V25" i="5"/>
  <c r="V24" i="5" s="1"/>
  <c r="Q13" i="5" s="1"/>
  <c r="V25" i="6"/>
  <c r="V24" i="6" s="1"/>
  <c r="Q13" i="6" s="1"/>
  <c r="V25" i="7"/>
  <c r="V24" i="7" s="1"/>
  <c r="Q13" i="7" s="1"/>
  <c r="V25" i="8"/>
  <c r="V24" i="8" s="1"/>
  <c r="Q13" i="8" s="1"/>
  <c r="V25" i="9"/>
  <c r="V24" i="9" s="1"/>
  <c r="Q13" i="9" s="1"/>
  <c r="V25" i="10"/>
  <c r="V24" i="10" s="1"/>
  <c r="Q13" i="10" s="1"/>
  <c r="V25" i="11"/>
  <c r="V24" i="11" s="1"/>
  <c r="Q13" i="11" s="1"/>
  <c r="V25" i="12"/>
  <c r="V25" i="13"/>
  <c r="V25" i="14"/>
  <c r="V24" i="14" s="1"/>
  <c r="Q13" i="14" s="1"/>
  <c r="V25" i="15"/>
  <c r="V24" i="15" s="1"/>
  <c r="Q13" i="15" s="1"/>
  <c r="V25" i="16"/>
  <c r="V24" i="16" s="1"/>
  <c r="Q13" i="16" s="1"/>
  <c r="V25" i="17"/>
  <c r="V24" i="17" s="1"/>
  <c r="Q13" i="17" s="1"/>
  <c r="V25" i="18"/>
  <c r="V24" i="18" s="1"/>
  <c r="Q13" i="18" s="1"/>
  <c r="V25" i="19"/>
  <c r="V24" i="19" s="1"/>
  <c r="Q13" i="19" s="1"/>
  <c r="V25" i="20"/>
  <c r="V24" i="20" s="1"/>
  <c r="Q13" i="20" s="1"/>
  <c r="V25" i="21"/>
  <c r="V24" i="21" s="1"/>
  <c r="Q13" i="21" s="1"/>
  <c r="V25" i="22"/>
  <c r="V24" i="22" s="1"/>
  <c r="Q13" i="22" s="1"/>
  <c r="V25" i="23"/>
  <c r="V24" i="23" s="1"/>
  <c r="Q13" i="23" s="1"/>
  <c r="V24" i="12"/>
  <c r="Q13" i="12" s="1"/>
  <c r="V24" i="13"/>
  <c r="Q13" i="13" s="1"/>
  <c r="V18" i="3"/>
  <c r="V18" i="4"/>
  <c r="V18" i="5"/>
  <c r="V18" i="6"/>
  <c r="V18" i="7"/>
  <c r="V18" i="8"/>
  <c r="V18" i="9"/>
  <c r="V18" i="10"/>
  <c r="V18" i="11"/>
  <c r="V18" i="12"/>
  <c r="V18" i="13"/>
  <c r="V18" i="14"/>
  <c r="V18" i="15"/>
  <c r="V18" i="16"/>
  <c r="V18" i="17"/>
  <c r="V18" i="18"/>
  <c r="V18" i="19"/>
  <c r="V18" i="20"/>
  <c r="V18" i="21"/>
  <c r="V18" i="22"/>
  <c r="V18" i="23"/>
  <c r="Y13" i="3"/>
  <c r="Y18" i="3" s="1"/>
  <c r="Y13" i="4"/>
  <c r="Y18" i="4" s="1"/>
  <c r="Y13" i="5"/>
  <c r="Y18" i="5" s="1"/>
  <c r="Y13" i="6"/>
  <c r="Y18" i="6" s="1"/>
  <c r="Y13" i="7"/>
  <c r="Y18" i="7" s="1"/>
  <c r="Y13" i="8"/>
  <c r="Y18" i="8" s="1"/>
  <c r="Y13" i="9"/>
  <c r="Y18" i="9" s="1"/>
  <c r="Y13" i="10"/>
  <c r="Y18" i="10" s="1"/>
  <c r="Y13" i="11"/>
  <c r="Y18" i="11" s="1"/>
  <c r="Y13" i="12"/>
  <c r="Y18" i="12" s="1"/>
  <c r="Y13" i="13"/>
  <c r="Y18" i="13" s="1"/>
  <c r="Y13" i="14"/>
  <c r="Y18" i="14" s="1"/>
  <c r="Y13" i="15"/>
  <c r="Y18" i="15" s="1"/>
  <c r="Y13" i="16"/>
  <c r="Y18" i="16" s="1"/>
  <c r="Y13" i="17"/>
  <c r="Y18" i="17" s="1"/>
  <c r="Y13" i="18"/>
  <c r="Y18" i="18" s="1"/>
  <c r="Y13" i="19"/>
  <c r="Y18" i="19" s="1"/>
  <c r="Y13" i="20"/>
  <c r="Y18" i="20" s="1"/>
  <c r="Y13" i="21"/>
  <c r="Y18" i="21" s="1"/>
  <c r="Y13" i="22"/>
  <c r="Y18" i="22" s="1"/>
  <c r="Y13" i="23"/>
  <c r="Y18" i="23" s="1"/>
  <c r="Y13" i="2"/>
  <c r="Y18" i="2" s="1"/>
  <c r="S18" i="3"/>
  <c r="S18" i="4"/>
  <c r="S18" i="5"/>
  <c r="S18" i="6"/>
  <c r="S18" i="7"/>
  <c r="S18" i="8"/>
  <c r="S18" i="9"/>
  <c r="S18" i="10"/>
  <c r="S18" i="11"/>
  <c r="S18" i="12"/>
  <c r="S18" i="13"/>
  <c r="S18" i="14"/>
  <c r="S18" i="15"/>
  <c r="S18" i="16"/>
  <c r="S18" i="17"/>
  <c r="S18" i="18"/>
  <c r="S18" i="19"/>
  <c r="S18" i="20"/>
  <c r="S18" i="21"/>
  <c r="S18" i="22"/>
  <c r="S18" i="23"/>
  <c r="S18" i="2"/>
  <c r="N17" i="3"/>
  <c r="N17" i="4"/>
  <c r="N17" i="5"/>
  <c r="N17" i="6"/>
  <c r="N17" i="7"/>
  <c r="N17" i="8"/>
  <c r="N17" i="9"/>
  <c r="N17" i="10"/>
  <c r="N17" i="11"/>
  <c r="N17" i="12"/>
  <c r="N17" i="13"/>
  <c r="N17" i="14"/>
  <c r="N17" i="15"/>
  <c r="N17" i="16"/>
  <c r="N17" i="17"/>
  <c r="N17" i="18"/>
  <c r="N17" i="19"/>
  <c r="N17" i="20"/>
  <c r="N17" i="21"/>
  <c r="N17" i="22"/>
  <c r="N17" i="23"/>
  <c r="N17" i="2"/>
  <c r="N16" i="3"/>
  <c r="N16" i="4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2"/>
  <c r="N15" i="3"/>
  <c r="N15" i="4"/>
  <c r="N15" i="5"/>
  <c r="N15" i="6"/>
  <c r="N15" i="7"/>
  <c r="N15" i="8"/>
  <c r="N15" i="9"/>
  <c r="N15" i="10"/>
  <c r="N15" i="11"/>
  <c r="N15" i="12"/>
  <c r="N15" i="13"/>
  <c r="N15" i="14"/>
  <c r="N15" i="15"/>
  <c r="N15" i="16"/>
  <c r="N15" i="17"/>
  <c r="N15" i="18"/>
  <c r="N15" i="19"/>
  <c r="N15" i="20"/>
  <c r="N15" i="21"/>
  <c r="N15" i="22"/>
  <c r="N15" i="23"/>
  <c r="N15" i="2"/>
  <c r="N14" i="3"/>
  <c r="N14" i="4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2"/>
  <c r="Q15" i="15" l="1"/>
  <c r="Q15" i="3"/>
  <c r="V33" i="22"/>
  <c r="Q18" i="22" s="1"/>
  <c r="Q15" i="19"/>
  <c r="Q15" i="7"/>
  <c r="V33" i="10"/>
  <c r="V33" i="2"/>
  <c r="Q18" i="2" s="1"/>
  <c r="V33" i="21"/>
  <c r="Q18" i="21" s="1"/>
  <c r="V33" i="9"/>
  <c r="Q18" i="9" s="1"/>
  <c r="V33" i="20"/>
  <c r="Q18" i="20" s="1"/>
  <c r="V33" i="8"/>
  <c r="Q18" i="8" s="1"/>
  <c r="V33" i="19"/>
  <c r="Q18" i="19" s="1"/>
  <c r="V33" i="7"/>
  <c r="Q18" i="7" s="1"/>
  <c r="V33" i="18"/>
  <c r="Q18" i="18" s="1"/>
  <c r="V33" i="6"/>
  <c r="Q18" i="6" s="1"/>
  <c r="V33" i="17"/>
  <c r="Q18" i="17" s="1"/>
  <c r="V33" i="5"/>
  <c r="Q18" i="5" s="1"/>
  <c r="V33" i="16"/>
  <c r="Q18" i="16" s="1"/>
  <c r="V33" i="4"/>
  <c r="Q18" i="4" s="1"/>
  <c r="V33" i="15"/>
  <c r="Q18" i="15" s="1"/>
  <c r="V33" i="3"/>
  <c r="Q18" i="3" s="1"/>
  <c r="V33" i="14"/>
  <c r="Q18" i="14" s="1"/>
  <c r="V33" i="23"/>
  <c r="Q18" i="23" s="1"/>
  <c r="V33" i="11"/>
  <c r="Q18" i="11" s="1"/>
  <c r="Q14" i="17"/>
  <c r="Q14" i="19"/>
  <c r="Q14" i="15"/>
  <c r="Q14" i="22"/>
  <c r="Q14" i="21"/>
  <c r="Q14" i="10"/>
  <c r="Q14" i="9"/>
  <c r="Q14" i="20"/>
  <c r="Q14" i="8"/>
  <c r="Q14" i="18"/>
  <c r="Q14" i="6"/>
  <c r="V33" i="12"/>
  <c r="Q18" i="12" s="1"/>
  <c r="V33" i="13"/>
  <c r="Q18" i="13" s="1"/>
  <c r="Q14" i="16"/>
  <c r="Q14" i="4"/>
  <c r="Q17" i="1"/>
  <c r="Q16" i="1"/>
  <c r="Q15" i="1"/>
  <c r="Q18" i="10"/>
  <c r="Q13" i="1"/>
  <c r="Q31" i="2"/>
  <c r="N31" i="2"/>
  <c r="K31" i="2"/>
  <c r="Q29" i="2"/>
  <c r="N29" i="2"/>
  <c r="K29" i="2"/>
  <c r="Q24" i="2"/>
  <c r="N24" i="2"/>
  <c r="K24" i="2"/>
  <c r="Q14" i="1"/>
  <c r="N13" i="1" l="1"/>
  <c r="Y13" i="1" l="1"/>
  <c r="N17" i="1"/>
  <c r="N16" i="1"/>
  <c r="N15" i="1"/>
  <c r="N14" i="1"/>
  <c r="A64" i="2" l="1"/>
  <c r="A63" i="2"/>
  <c r="A62" i="2"/>
  <c r="A61" i="2"/>
  <c r="A60" i="2"/>
  <c r="A59" i="2"/>
  <c r="A54" i="2"/>
  <c r="A53" i="2"/>
  <c r="A52" i="2"/>
  <c r="A51" i="2"/>
  <c r="A50" i="2"/>
  <c r="A48" i="2"/>
  <c r="A47" i="2"/>
  <c r="A46" i="2"/>
  <c r="A45" i="2"/>
  <c r="A44" i="2"/>
  <c r="A42" i="2"/>
  <c r="A41" i="2"/>
  <c r="A40" i="2"/>
  <c r="A39" i="2"/>
  <c r="A38" i="2"/>
  <c r="A64" i="3"/>
  <c r="A63" i="3"/>
  <c r="A62" i="3"/>
  <c r="A61" i="3"/>
  <c r="A60" i="3"/>
  <c r="A59" i="3"/>
  <c r="A54" i="3"/>
  <c r="A53" i="3"/>
  <c r="A52" i="3"/>
  <c r="A51" i="3"/>
  <c r="A50" i="3"/>
  <c r="A48" i="3"/>
  <c r="A47" i="3"/>
  <c r="A46" i="3"/>
  <c r="A45" i="3"/>
  <c r="A44" i="3"/>
  <c r="A42" i="3"/>
  <c r="A41" i="3"/>
  <c r="A40" i="3"/>
  <c r="A39" i="3"/>
  <c r="A38" i="3"/>
  <c r="Q31" i="3"/>
  <c r="N31" i="3"/>
  <c r="K31" i="3"/>
  <c r="Q29" i="3"/>
  <c r="N29" i="3"/>
  <c r="K29" i="3"/>
  <c r="Q24" i="3"/>
  <c r="N24" i="3"/>
  <c r="K24" i="3"/>
  <c r="A64" i="4"/>
  <c r="A63" i="4"/>
  <c r="A62" i="4"/>
  <c r="A61" i="4"/>
  <c r="A60" i="4"/>
  <c r="A59" i="4"/>
  <c r="A54" i="4"/>
  <c r="A53" i="4"/>
  <c r="A52" i="4"/>
  <c r="A51" i="4"/>
  <c r="A50" i="4"/>
  <c r="A48" i="4"/>
  <c r="A47" i="4"/>
  <c r="A46" i="4"/>
  <c r="A45" i="4"/>
  <c r="A44" i="4"/>
  <c r="A42" i="4"/>
  <c r="A41" i="4"/>
  <c r="A40" i="4"/>
  <c r="A39" i="4"/>
  <c r="A38" i="4"/>
  <c r="Q31" i="4"/>
  <c r="N31" i="4"/>
  <c r="K31" i="4"/>
  <c r="Q29" i="4"/>
  <c r="N29" i="4"/>
  <c r="K29" i="4"/>
  <c r="Q24" i="4"/>
  <c r="N24" i="4"/>
  <c r="K24" i="4"/>
  <c r="A64" i="5"/>
  <c r="A63" i="5"/>
  <c r="A62" i="5"/>
  <c r="A61" i="5"/>
  <c r="A60" i="5"/>
  <c r="A59" i="5"/>
  <c r="A54" i="5"/>
  <c r="A53" i="5"/>
  <c r="A52" i="5"/>
  <c r="A51" i="5"/>
  <c r="A50" i="5"/>
  <c r="A48" i="5"/>
  <c r="A47" i="5"/>
  <c r="A46" i="5"/>
  <c r="A45" i="5"/>
  <c r="A44" i="5"/>
  <c r="A42" i="5"/>
  <c r="A41" i="5"/>
  <c r="A40" i="5"/>
  <c r="A39" i="5"/>
  <c r="A38" i="5"/>
  <c r="Q31" i="5"/>
  <c r="N31" i="5"/>
  <c r="K31" i="5"/>
  <c r="Q29" i="5"/>
  <c r="N29" i="5"/>
  <c r="K29" i="5"/>
  <c r="Q24" i="5"/>
  <c r="N24" i="5"/>
  <c r="K24" i="5"/>
  <c r="A64" i="6"/>
  <c r="A63" i="6"/>
  <c r="A62" i="6"/>
  <c r="A61" i="6"/>
  <c r="A60" i="6"/>
  <c r="A59" i="6"/>
  <c r="A54" i="6"/>
  <c r="A53" i="6"/>
  <c r="A52" i="6"/>
  <c r="A51" i="6"/>
  <c r="A50" i="6"/>
  <c r="A48" i="6"/>
  <c r="A47" i="6"/>
  <c r="A46" i="6"/>
  <c r="A45" i="6"/>
  <c r="A44" i="6"/>
  <c r="A42" i="6"/>
  <c r="A41" i="6"/>
  <c r="A40" i="6"/>
  <c r="A39" i="6"/>
  <c r="A38" i="6"/>
  <c r="Q31" i="6"/>
  <c r="N31" i="6"/>
  <c r="K31" i="6"/>
  <c r="Q29" i="6"/>
  <c r="N29" i="6"/>
  <c r="K29" i="6"/>
  <c r="Q24" i="6"/>
  <c r="N24" i="6"/>
  <c r="K24" i="6"/>
  <c r="A64" i="7"/>
  <c r="A63" i="7"/>
  <c r="A62" i="7"/>
  <c r="A61" i="7"/>
  <c r="A60" i="7"/>
  <c r="A59" i="7"/>
  <c r="A54" i="7"/>
  <c r="A53" i="7"/>
  <c r="A52" i="7"/>
  <c r="A51" i="7"/>
  <c r="A50" i="7"/>
  <c r="A48" i="7"/>
  <c r="A47" i="7"/>
  <c r="A46" i="7"/>
  <c r="A45" i="7"/>
  <c r="A44" i="7"/>
  <c r="A42" i="7"/>
  <c r="A41" i="7"/>
  <c r="A40" i="7"/>
  <c r="A39" i="7"/>
  <c r="A38" i="7"/>
  <c r="Q31" i="7"/>
  <c r="N31" i="7"/>
  <c r="K31" i="7"/>
  <c r="Q29" i="7"/>
  <c r="N29" i="7"/>
  <c r="K29" i="7"/>
  <c r="Q24" i="7"/>
  <c r="N24" i="7"/>
  <c r="K24" i="7"/>
  <c r="A64" i="8"/>
  <c r="A63" i="8"/>
  <c r="A62" i="8"/>
  <c r="A61" i="8"/>
  <c r="A60" i="8"/>
  <c r="A59" i="8"/>
  <c r="A54" i="8"/>
  <c r="A53" i="8"/>
  <c r="A52" i="8"/>
  <c r="A51" i="8"/>
  <c r="A50" i="8"/>
  <c r="A48" i="8"/>
  <c r="A47" i="8"/>
  <c r="A46" i="8"/>
  <c r="A45" i="8"/>
  <c r="A44" i="8"/>
  <c r="A42" i="8"/>
  <c r="A41" i="8"/>
  <c r="A40" i="8"/>
  <c r="A39" i="8"/>
  <c r="A38" i="8"/>
  <c r="Q31" i="8"/>
  <c r="N31" i="8"/>
  <c r="K31" i="8"/>
  <c r="Q29" i="8"/>
  <c r="N29" i="8"/>
  <c r="K29" i="8"/>
  <c r="Q24" i="8"/>
  <c r="N24" i="8"/>
  <c r="K24" i="8"/>
  <c r="A64" i="9"/>
  <c r="A63" i="9"/>
  <c r="A62" i="9"/>
  <c r="A61" i="9"/>
  <c r="A60" i="9"/>
  <c r="A59" i="9"/>
  <c r="A54" i="9"/>
  <c r="A53" i="9"/>
  <c r="A52" i="9"/>
  <c r="A51" i="9"/>
  <c r="A50" i="9"/>
  <c r="A48" i="9"/>
  <c r="A47" i="9"/>
  <c r="A46" i="9"/>
  <c r="A45" i="9"/>
  <c r="A44" i="9"/>
  <c r="A42" i="9"/>
  <c r="A41" i="9"/>
  <c r="A40" i="9"/>
  <c r="A39" i="9"/>
  <c r="A38" i="9"/>
  <c r="Q31" i="9"/>
  <c r="N31" i="9"/>
  <c r="K31" i="9"/>
  <c r="Q29" i="9"/>
  <c r="N29" i="9"/>
  <c r="K29" i="9"/>
  <c r="Q24" i="9"/>
  <c r="N24" i="9"/>
  <c r="K24" i="9"/>
  <c r="A64" i="10"/>
  <c r="A63" i="10"/>
  <c r="A62" i="10"/>
  <c r="A61" i="10"/>
  <c r="A60" i="10"/>
  <c r="A59" i="10"/>
  <c r="A54" i="10"/>
  <c r="A53" i="10"/>
  <c r="A52" i="10"/>
  <c r="A51" i="10"/>
  <c r="A50" i="10"/>
  <c r="A48" i="10"/>
  <c r="A47" i="10"/>
  <c r="A46" i="10"/>
  <c r="A45" i="10"/>
  <c r="A44" i="10"/>
  <c r="A42" i="10"/>
  <c r="A41" i="10"/>
  <c r="A40" i="10"/>
  <c r="A39" i="10"/>
  <c r="A38" i="10"/>
  <c r="Q31" i="10"/>
  <c r="N31" i="10"/>
  <c r="Q29" i="10"/>
  <c r="N29" i="10"/>
  <c r="K29" i="10"/>
  <c r="Q24" i="10"/>
  <c r="N24" i="10"/>
  <c r="K24" i="10"/>
  <c r="A64" i="11"/>
  <c r="A63" i="11"/>
  <c r="A62" i="11"/>
  <c r="A61" i="11"/>
  <c r="A60" i="11"/>
  <c r="A59" i="11"/>
  <c r="A54" i="11"/>
  <c r="A53" i="11"/>
  <c r="A52" i="11"/>
  <c r="A51" i="11"/>
  <c r="A50" i="11"/>
  <c r="A48" i="11"/>
  <c r="A47" i="11"/>
  <c r="A46" i="11"/>
  <c r="A45" i="11"/>
  <c r="A44" i="11"/>
  <c r="A42" i="11"/>
  <c r="A41" i="11"/>
  <c r="A40" i="11"/>
  <c r="A39" i="11"/>
  <c r="A38" i="11"/>
  <c r="Q31" i="11"/>
  <c r="N31" i="11"/>
  <c r="K31" i="11"/>
  <c r="Q29" i="11"/>
  <c r="N29" i="11"/>
  <c r="K29" i="11"/>
  <c r="Q24" i="11"/>
  <c r="N24" i="11"/>
  <c r="K24" i="11"/>
  <c r="A64" i="12"/>
  <c r="A63" i="12"/>
  <c r="A62" i="12"/>
  <c r="A61" i="12"/>
  <c r="A60" i="12"/>
  <c r="A59" i="12"/>
  <c r="A54" i="12"/>
  <c r="A53" i="12"/>
  <c r="A52" i="12"/>
  <c r="A51" i="12"/>
  <c r="A50" i="12"/>
  <c r="A48" i="12"/>
  <c r="A47" i="12"/>
  <c r="A46" i="12"/>
  <c r="A45" i="12"/>
  <c r="A44" i="12"/>
  <c r="A42" i="12"/>
  <c r="A41" i="12"/>
  <c r="A40" i="12"/>
  <c r="A39" i="12"/>
  <c r="A38" i="12"/>
  <c r="Q31" i="12"/>
  <c r="N31" i="12"/>
  <c r="K31" i="12"/>
  <c r="Q29" i="12"/>
  <c r="N29" i="12"/>
  <c r="K29" i="12"/>
  <c r="Q24" i="12"/>
  <c r="N24" i="12"/>
  <c r="K24" i="12"/>
  <c r="A64" i="13"/>
  <c r="A63" i="13"/>
  <c r="A62" i="13"/>
  <c r="A61" i="13"/>
  <c r="A60" i="13"/>
  <c r="A59" i="13"/>
  <c r="A54" i="13"/>
  <c r="A53" i="13"/>
  <c r="A52" i="13"/>
  <c r="A51" i="13"/>
  <c r="A50" i="13"/>
  <c r="A48" i="13"/>
  <c r="A47" i="13"/>
  <c r="A46" i="13"/>
  <c r="A45" i="13"/>
  <c r="A44" i="13"/>
  <c r="A42" i="13"/>
  <c r="A41" i="13"/>
  <c r="A40" i="13"/>
  <c r="A39" i="13"/>
  <c r="A38" i="13"/>
  <c r="Q31" i="13"/>
  <c r="N31" i="13"/>
  <c r="K31" i="13"/>
  <c r="Q29" i="13"/>
  <c r="N29" i="13"/>
  <c r="K29" i="13"/>
  <c r="Q24" i="13"/>
  <c r="N24" i="13"/>
  <c r="K24" i="13"/>
  <c r="A64" i="14"/>
  <c r="A63" i="14"/>
  <c r="A62" i="14"/>
  <c r="A61" i="14"/>
  <c r="A60" i="14"/>
  <c r="A59" i="14"/>
  <c r="A54" i="14"/>
  <c r="A53" i="14"/>
  <c r="A52" i="14"/>
  <c r="A51" i="14"/>
  <c r="A50" i="14"/>
  <c r="A48" i="14"/>
  <c r="A47" i="14"/>
  <c r="A46" i="14"/>
  <c r="A45" i="14"/>
  <c r="A44" i="14"/>
  <c r="A42" i="14"/>
  <c r="A41" i="14"/>
  <c r="A40" i="14"/>
  <c r="A39" i="14"/>
  <c r="A38" i="14"/>
  <c r="Q31" i="14"/>
  <c r="N31" i="14"/>
  <c r="K31" i="14"/>
  <c r="Q29" i="14"/>
  <c r="N29" i="14"/>
  <c r="K29" i="14"/>
  <c r="Q24" i="14"/>
  <c r="N24" i="14"/>
  <c r="K24" i="14"/>
  <c r="A64" i="15"/>
  <c r="A63" i="15"/>
  <c r="A62" i="15"/>
  <c r="A61" i="15"/>
  <c r="A60" i="15"/>
  <c r="A59" i="15"/>
  <c r="A54" i="15"/>
  <c r="A53" i="15"/>
  <c r="A52" i="15"/>
  <c r="A51" i="15"/>
  <c r="A50" i="15"/>
  <c r="A48" i="15"/>
  <c r="A47" i="15"/>
  <c r="A46" i="15"/>
  <c r="A45" i="15"/>
  <c r="A44" i="15"/>
  <c r="A42" i="15"/>
  <c r="A41" i="15"/>
  <c r="A40" i="15"/>
  <c r="A39" i="15"/>
  <c r="A38" i="15"/>
  <c r="Q31" i="15"/>
  <c r="N31" i="15"/>
  <c r="K31" i="15"/>
  <c r="Q29" i="15"/>
  <c r="N29" i="15"/>
  <c r="K29" i="15"/>
  <c r="Q24" i="15"/>
  <c r="N24" i="15"/>
  <c r="K24" i="15"/>
  <c r="A64" i="16"/>
  <c r="A63" i="16"/>
  <c r="A62" i="16"/>
  <c r="A61" i="16"/>
  <c r="A60" i="16"/>
  <c r="A59" i="16"/>
  <c r="A54" i="16"/>
  <c r="A53" i="16"/>
  <c r="A52" i="16"/>
  <c r="A51" i="16"/>
  <c r="A50" i="16"/>
  <c r="A48" i="16"/>
  <c r="A47" i="16"/>
  <c r="A46" i="16"/>
  <c r="A45" i="16"/>
  <c r="A44" i="16"/>
  <c r="A42" i="16"/>
  <c r="A41" i="16"/>
  <c r="A40" i="16"/>
  <c r="A39" i="16"/>
  <c r="A38" i="16"/>
  <c r="Q31" i="16"/>
  <c r="N31" i="16"/>
  <c r="K31" i="16"/>
  <c r="Q29" i="16"/>
  <c r="N29" i="16"/>
  <c r="K29" i="16"/>
  <c r="Q24" i="16"/>
  <c r="N24" i="16"/>
  <c r="K24" i="16"/>
  <c r="A64" i="17"/>
  <c r="A63" i="17"/>
  <c r="A62" i="17"/>
  <c r="A61" i="17"/>
  <c r="A60" i="17"/>
  <c r="A59" i="17"/>
  <c r="A54" i="17"/>
  <c r="A53" i="17"/>
  <c r="A52" i="17"/>
  <c r="A51" i="17"/>
  <c r="A50" i="17"/>
  <c r="A48" i="17"/>
  <c r="A47" i="17"/>
  <c r="A46" i="17"/>
  <c r="A45" i="17"/>
  <c r="A44" i="17"/>
  <c r="A42" i="17"/>
  <c r="A41" i="17"/>
  <c r="A40" i="17"/>
  <c r="A39" i="17"/>
  <c r="A38" i="17"/>
  <c r="Q31" i="17"/>
  <c r="N31" i="17"/>
  <c r="K31" i="17"/>
  <c r="Q29" i="17"/>
  <c r="N29" i="17"/>
  <c r="K29" i="17"/>
  <c r="Q24" i="17"/>
  <c r="N24" i="17"/>
  <c r="K24" i="17"/>
  <c r="A64" i="18"/>
  <c r="A63" i="18"/>
  <c r="A62" i="18"/>
  <c r="A61" i="18"/>
  <c r="A60" i="18"/>
  <c r="A59" i="18"/>
  <c r="A54" i="18"/>
  <c r="A53" i="18"/>
  <c r="A52" i="18"/>
  <c r="A51" i="18"/>
  <c r="A50" i="18"/>
  <c r="A48" i="18"/>
  <c r="A47" i="18"/>
  <c r="A46" i="18"/>
  <c r="A45" i="18"/>
  <c r="A44" i="18"/>
  <c r="A42" i="18"/>
  <c r="A41" i="18"/>
  <c r="A40" i="18"/>
  <c r="A39" i="18"/>
  <c r="A38" i="18"/>
  <c r="Q31" i="18"/>
  <c r="N31" i="18"/>
  <c r="K31" i="18"/>
  <c r="Q29" i="18"/>
  <c r="N29" i="18"/>
  <c r="K29" i="18"/>
  <c r="Q24" i="18"/>
  <c r="N24" i="18"/>
  <c r="K24" i="18"/>
  <c r="A64" i="19"/>
  <c r="A63" i="19"/>
  <c r="A62" i="19"/>
  <c r="A61" i="19"/>
  <c r="A60" i="19"/>
  <c r="A59" i="19"/>
  <c r="A54" i="19"/>
  <c r="A53" i="19"/>
  <c r="A52" i="19"/>
  <c r="A51" i="19"/>
  <c r="A50" i="19"/>
  <c r="A48" i="19"/>
  <c r="A47" i="19"/>
  <c r="A46" i="19"/>
  <c r="A45" i="19"/>
  <c r="A44" i="19"/>
  <c r="A42" i="19"/>
  <c r="A41" i="19"/>
  <c r="A40" i="19"/>
  <c r="A39" i="19"/>
  <c r="A38" i="19"/>
  <c r="Q31" i="19"/>
  <c r="N31" i="19"/>
  <c r="K31" i="19"/>
  <c r="Q29" i="19"/>
  <c r="N29" i="19"/>
  <c r="K29" i="19"/>
  <c r="Q24" i="19"/>
  <c r="N24" i="19"/>
  <c r="K24" i="19"/>
  <c r="A64" i="20"/>
  <c r="A63" i="20"/>
  <c r="A62" i="20"/>
  <c r="A61" i="20"/>
  <c r="A60" i="20"/>
  <c r="A59" i="20"/>
  <c r="A54" i="20"/>
  <c r="A53" i="20"/>
  <c r="A52" i="20"/>
  <c r="A51" i="20"/>
  <c r="A50" i="20"/>
  <c r="A48" i="20"/>
  <c r="A47" i="20"/>
  <c r="A46" i="20"/>
  <c r="A45" i="20"/>
  <c r="A44" i="20"/>
  <c r="A42" i="20"/>
  <c r="A41" i="20"/>
  <c r="A40" i="20"/>
  <c r="A39" i="20"/>
  <c r="A38" i="20"/>
  <c r="Q31" i="20"/>
  <c r="N31" i="20"/>
  <c r="K31" i="20"/>
  <c r="Q29" i="20"/>
  <c r="N29" i="20"/>
  <c r="K29" i="20"/>
  <c r="Q24" i="20"/>
  <c r="N24" i="20"/>
  <c r="K24" i="20"/>
  <c r="A64" i="21"/>
  <c r="A63" i="21"/>
  <c r="A62" i="21"/>
  <c r="A61" i="21"/>
  <c r="A60" i="21"/>
  <c r="A59" i="21"/>
  <c r="A54" i="21"/>
  <c r="A53" i="21"/>
  <c r="A52" i="21"/>
  <c r="A51" i="21"/>
  <c r="A50" i="21"/>
  <c r="A48" i="21"/>
  <c r="A47" i="21"/>
  <c r="A46" i="21"/>
  <c r="A45" i="21"/>
  <c r="A44" i="21"/>
  <c r="A42" i="21"/>
  <c r="A41" i="21"/>
  <c r="A40" i="21"/>
  <c r="A39" i="21"/>
  <c r="A38" i="21"/>
  <c r="Q31" i="21"/>
  <c r="N31" i="21"/>
  <c r="Q29" i="21"/>
  <c r="N29" i="21"/>
  <c r="K29" i="21"/>
  <c r="Q24" i="21"/>
  <c r="N24" i="21"/>
  <c r="K24" i="21"/>
  <c r="A64" i="22"/>
  <c r="A63" i="22"/>
  <c r="A62" i="22"/>
  <c r="A61" i="22"/>
  <c r="A60" i="22"/>
  <c r="A59" i="22"/>
  <c r="A54" i="22"/>
  <c r="A53" i="22"/>
  <c r="A52" i="22"/>
  <c r="A51" i="22"/>
  <c r="A50" i="22"/>
  <c r="A48" i="22"/>
  <c r="A47" i="22"/>
  <c r="A46" i="22"/>
  <c r="A45" i="22"/>
  <c r="A44" i="22"/>
  <c r="A42" i="22"/>
  <c r="A41" i="22"/>
  <c r="A40" i="22"/>
  <c r="A39" i="22"/>
  <c r="A38" i="22"/>
  <c r="Q31" i="22"/>
  <c r="N31" i="22"/>
  <c r="K31" i="22"/>
  <c r="Q29" i="22"/>
  <c r="N29" i="22"/>
  <c r="K29" i="22"/>
  <c r="Q24" i="22"/>
  <c r="N24" i="22"/>
  <c r="K24" i="22"/>
  <c r="A64" i="23"/>
  <c r="A63" i="23"/>
  <c r="A62" i="23"/>
  <c r="A61" i="23"/>
  <c r="A60" i="23"/>
  <c r="A59" i="23"/>
  <c r="A54" i="23"/>
  <c r="A53" i="23"/>
  <c r="A52" i="23"/>
  <c r="A51" i="23"/>
  <c r="A50" i="23"/>
  <c r="A48" i="23"/>
  <c r="A47" i="23"/>
  <c r="A46" i="23"/>
  <c r="A45" i="23"/>
  <c r="A44" i="23"/>
  <c r="A42" i="23"/>
  <c r="A41" i="23"/>
  <c r="A40" i="23"/>
  <c r="A39" i="23"/>
  <c r="A38" i="23"/>
  <c r="Q31" i="23"/>
  <c r="N31" i="23"/>
  <c r="K31" i="23"/>
  <c r="Q29" i="23"/>
  <c r="N29" i="23"/>
  <c r="K29" i="23"/>
  <c r="Q24" i="23"/>
  <c r="N24" i="23"/>
  <c r="K24" i="23"/>
  <c r="A64" i="1"/>
  <c r="A63" i="1"/>
  <c r="A62" i="1"/>
  <c r="A61" i="1"/>
  <c r="A60" i="1"/>
  <c r="A59" i="1"/>
  <c r="A54" i="1"/>
  <c r="A53" i="1"/>
  <c r="A52" i="1"/>
  <c r="A51" i="1"/>
  <c r="A50" i="1"/>
  <c r="A48" i="1"/>
  <c r="A47" i="1"/>
  <c r="A46" i="1"/>
  <c r="A45" i="1"/>
  <c r="A44" i="1"/>
  <c r="A42" i="1"/>
  <c r="A41" i="1"/>
  <c r="A40" i="1"/>
  <c r="A39" i="1"/>
  <c r="A38" i="1"/>
  <c r="V18" i="1"/>
  <c r="S18" i="1"/>
  <c r="Y18" i="1"/>
  <c r="Q18" i="1" l="1"/>
</calcChain>
</file>

<file path=xl/sharedStrings.xml><?xml version="1.0" encoding="utf-8"?>
<sst xmlns="http://schemas.openxmlformats.org/spreadsheetml/2006/main" count="1666" uniqueCount="106">
  <si>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</si>
  <si>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</si>
  <si>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</si>
  <si>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</si>
  <si>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</si>
  <si>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</si>
  <si>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</si>
  <si>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</si>
  <si>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</si>
  <si>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</si>
  <si>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</si>
  <si>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</si>
  <si>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</si>
  <si>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</si>
  <si>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</si>
  <si>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</si>
  <si>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</si>
  <si>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</si>
  <si>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</si>
  <si>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</si>
  <si>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</si>
  <si>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</si>
  <si>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</si>
  <si>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</si>
  <si>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</si>
  <si>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</si>
  <si>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</si>
  <si>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</si>
  <si>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</si>
  <si>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</si>
  <si>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</si>
  <si>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</si>
  <si>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</si>
  <si>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</si>
  <si>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</si>
  <si>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</si>
  <si>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</si>
  <si>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</si>
  <si>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</si>
  <si>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</si>
  <si>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</si>
  <si>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</si>
  <si>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</si>
  <si>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</si>
  <si>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</si>
  <si>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</si>
  <si>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</si>
  <si>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</si>
  <si>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</si>
  <si>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</si>
  <si>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</si>
  <si>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</si>
  <si>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</si>
  <si>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</si>
  <si>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</si>
  <si>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</si>
  <si>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</si>
  <si>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</si>
  <si>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</si>
  <si>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</si>
  <si>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</si>
  <si>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</si>
  <si>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</si>
  <si>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</si>
  <si>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</si>
  <si>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</si>
  <si>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</si>
  <si>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</si>
  <si>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</si>
  <si>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</si>
  <si>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</si>
  <si>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</si>
  <si>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</si>
  <si>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</si>
  <si>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</si>
  <si>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</si>
  <si>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</si>
  <si>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</si>
  <si>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</si>
  <si>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</si>
  <si>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</si>
  <si>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</si>
  <si>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</si>
  <si>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</si>
  <si>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</si>
  <si>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</si>
  <si>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</si>
  <si>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</si>
  <si>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</si>
  <si>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</si>
  <si>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</si>
  <si>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</si>
  <si>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</si>
  <si>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</si>
  <si>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วางแผนและแนวทางการลาดตระเวนในพื้นที่รับผิดชอบ (เดือน)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</si>
  <si>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</si>
  <si>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(เดือน)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</si>
  <si>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</si>
  <si>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</si>
  <si>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</si>
  <si>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</si>
  <si>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(ครั้ง)</t>
  </si>
  <si>
    <t>รวบรวมและสรุปผลการลาดตระเวนประจำเดือน รายงานผลให้ต้นสังกัดทราบ (เดือน)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</si>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</sst>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  <numFmt numFmtId="169" formatCode="0.0"/>
    <numFmt numFmtId="170" formatCode="[$-101041E]d\ mmmm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 style="thin">
        <color theme="3" tint="0.79998168889431442"/>
      </top>
      <bottom style="thin">
        <color rgb="FFCDDAE8"/>
      </bottom>
      <diagonal/>
    </border>
    <border>
      <left/>
      <right style="thin">
        <color rgb="FFCDDAE8"/>
      </right>
      <top style="thin">
        <color theme="3" tint="0.79998168889431442"/>
      </top>
      <bottom style="thin">
        <color rgb="FFCDDAE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left" vertical="top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Alignment="1">
      <alignment horizontal="left" vertical="top"/>
    </xf>
    <xf numFmtId="1" fontId="2" fillId="3" borderId="0" xfId="0" applyNumberFormat="1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left" vertical="top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left" vertical="top"/>
    </xf>
    <xf numFmtId="169" fontId="2" fillId="3" borderId="4" xfId="0" applyNumberFormat="1" applyFont="1" applyFill="1" applyBorder="1" applyAlignment="1" applyProtection="1">
      <alignment horizontal="center" vertical="center"/>
      <protection hidden="1"/>
    </xf>
    <xf numFmtId="169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2" fontId="3" fillId="4" borderId="21" xfId="1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166" fontId="3" fillId="4" borderId="1" xfId="0" applyNumberFormat="1" applyFont="1" applyFill="1" applyBorder="1" applyAlignment="1" applyProtection="1">
      <alignment horizontal="center" vertical="center"/>
      <protection hidden="1"/>
    </xf>
    <xf numFmtId="166" fontId="3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3" fontId="3" fillId="4" borderId="18" xfId="1" applyNumberFormat="1" applyFont="1" applyFill="1" applyBorder="1" applyAlignment="1" applyProtection="1">
      <alignment horizontal="center" vertical="center"/>
      <protection hidden="1"/>
    </xf>
    <xf numFmtId="3" fontId="3" fillId="4" borderId="19" xfId="0" applyNumberFormat="1" applyFont="1" applyFill="1" applyBorder="1" applyAlignment="1" applyProtection="1">
      <alignment horizontal="center" vertical="center"/>
      <protection hidden="1"/>
    </xf>
    <xf numFmtId="3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166" fontId="2" fillId="0" borderId="1" xfId="0" applyNumberFormat="1" applyFont="1" applyBorder="1" applyAlignment="1" applyProtection="1">
      <alignment horizontal="center" vertical="center"/>
      <protection hidden="1"/>
    </xf>
    <xf numFmtId="166" fontId="2" fillId="0" borderId="2" xfId="0" applyNumberFormat="1" applyFont="1" applyBorder="1" applyAlignment="1" applyProtection="1">
      <alignment horizontal="center"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1" xfId="1" applyNumberFormat="1" applyFont="1" applyFill="1" applyBorder="1" applyAlignment="1" applyProtection="1">
      <alignment horizontal="center" vertical="center"/>
    </xf>
    <xf numFmtId="3" fontId="2" fillId="0" borderId="2" xfId="1" applyNumberFormat="1" applyFont="1" applyFill="1" applyBorder="1" applyAlignment="1" applyProtection="1">
      <alignment horizontal="center" vertical="center"/>
    </xf>
    <xf numFmtId="3" fontId="2" fillId="0" borderId="3" xfId="1" applyNumberFormat="1" applyFont="1" applyFill="1" applyBorder="1" applyAlignment="1" applyProtection="1">
      <alignment horizontal="center" vertical="center"/>
    </xf>
    <xf numFmtId="3" fontId="2" fillId="0" borderId="18" xfId="1" applyNumberFormat="1" applyFont="1" applyFill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  <protection hidden="1"/>
    </xf>
    <xf numFmtId="3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1" xfId="1" applyNumberFormat="1" applyFont="1" applyFill="1" applyBorder="1" applyAlignment="1" applyProtection="1">
      <alignment horizontal="center" vertical="center"/>
      <protection hidden="1"/>
    </xf>
    <xf numFmtId="2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166" fontId="2" fillId="4" borderId="1" xfId="1" applyNumberFormat="1" applyFont="1" applyFill="1" applyBorder="1" applyAlignment="1" applyProtection="1">
      <alignment horizontal="center" vertical="center"/>
      <protection hidden="1"/>
    </xf>
    <xf numFmtId="166" fontId="2" fillId="4" borderId="2" xfId="1" applyNumberFormat="1" applyFont="1" applyFill="1" applyBorder="1" applyAlignment="1" applyProtection="1">
      <alignment horizontal="center" vertical="center"/>
      <protection hidden="1"/>
    </xf>
    <xf numFmtId="166" fontId="2" fillId="4" borderId="3" xfId="1" applyNumberFormat="1" applyFont="1" applyFill="1" applyBorder="1" applyAlignment="1" applyProtection="1">
      <alignment horizontal="center" vertical="center"/>
      <protection hidden="1"/>
    </xf>
    <xf numFmtId="1" fontId="2" fillId="4" borderId="1" xfId="1" applyNumberFormat="1" applyFont="1" applyFill="1" applyBorder="1" applyAlignment="1" applyProtection="1">
      <alignment horizontal="center" vertical="center"/>
      <protection hidden="1"/>
    </xf>
    <xf numFmtId="1" fontId="2" fillId="4" borderId="2" xfId="1" applyNumberFormat="1" applyFont="1" applyFill="1" applyBorder="1" applyAlignment="1" applyProtection="1">
      <alignment horizontal="center" vertical="center"/>
      <protection hidden="1"/>
    </xf>
    <xf numFmtId="1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4" fontId="2" fillId="4" borderId="10" xfId="1" applyNumberFormat="1" applyFont="1" applyFill="1" applyBorder="1" applyAlignment="1" applyProtection="1">
      <alignment horizontal="right" vertical="center"/>
      <protection hidden="1"/>
    </xf>
    <xf numFmtId="4" fontId="2" fillId="4" borderId="11" xfId="1" applyNumberFormat="1" applyFont="1" applyFill="1" applyBorder="1" applyAlignment="1" applyProtection="1">
      <alignment horizontal="right" vertical="center"/>
      <protection hidden="1"/>
    </xf>
    <xf numFmtId="4" fontId="2" fillId="4" borderId="12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4" fontId="3" fillId="5" borderId="1" xfId="1" applyNumberFormat="1" applyFont="1" applyFill="1" applyBorder="1" applyAlignment="1" applyProtection="1">
      <alignment horizontal="right" vertical="top"/>
      <protection hidden="1"/>
    </xf>
    <xf numFmtId="4" fontId="3" fillId="5" borderId="2" xfId="1" applyNumberFormat="1" applyFont="1" applyFill="1" applyBorder="1" applyAlignment="1" applyProtection="1">
      <alignment horizontal="right" vertical="top"/>
      <protection hidden="1"/>
    </xf>
    <xf numFmtId="4" fontId="3" fillId="5" borderId="3" xfId="1" applyNumberFormat="1" applyFont="1" applyFill="1" applyBorder="1" applyAlignment="1" applyProtection="1">
      <alignment horizontal="right" vertical="top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167" fontId="2" fillId="4" borderId="1" xfId="0" applyNumberFormat="1" applyFont="1" applyFill="1" applyBorder="1" applyAlignment="1" applyProtection="1">
      <alignment horizontal="center" vertical="center"/>
      <protection hidden="1"/>
    </xf>
    <xf numFmtId="167" fontId="2" fillId="4" borderId="2" xfId="0" applyNumberFormat="1" applyFont="1" applyFill="1" applyBorder="1" applyAlignment="1" applyProtection="1">
      <alignment horizontal="center" vertical="center"/>
      <protection hidden="1"/>
    </xf>
    <xf numFmtId="167" fontId="2" fillId="4" borderId="3" xfId="0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center" vertical="center"/>
      <protection hidden="1"/>
    </xf>
    <xf numFmtId="4" fontId="2" fillId="4" borderId="2" xfId="1" applyNumberFormat="1" applyFont="1" applyFill="1" applyBorder="1" applyAlignment="1" applyProtection="1">
      <alignment horizontal="center" vertical="center"/>
      <protection hidden="1"/>
    </xf>
    <xf numFmtId="4" fontId="2" fillId="4" borderId="3" xfId="1" applyNumberFormat="1" applyFont="1" applyFill="1" applyBorder="1" applyAlignment="1" applyProtection="1">
      <alignment horizontal="center" vertical="center"/>
      <protection hidden="1"/>
    </xf>
    <xf numFmtId="166" fontId="2" fillId="4" borderId="1" xfId="0" applyNumberFormat="1" applyFont="1" applyFill="1" applyBorder="1" applyAlignment="1" applyProtection="1">
      <alignment horizontal="center" vertical="center"/>
      <protection hidden="1"/>
    </xf>
    <xf numFmtId="166" fontId="2" fillId="4" borderId="2" xfId="0" applyNumberFormat="1" applyFont="1" applyFill="1" applyBorder="1" applyAlignment="1" applyProtection="1">
      <alignment horizontal="center" vertical="center"/>
      <protection hidden="1"/>
    </xf>
    <xf numFmtId="166" fontId="2" fillId="4" borderId="3" xfId="0" applyNumberFormat="1" applyFont="1" applyFill="1" applyBorder="1" applyAlignment="1" applyProtection="1">
      <alignment horizontal="center" vertical="center"/>
      <protection hidden="1"/>
    </xf>
    <xf numFmtId="166" fontId="2" fillId="4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" xfId="1" applyNumberFormat="1" applyFont="1" applyFill="1" applyBorder="1" applyAlignment="1" applyProtection="1">
      <alignment horizontal="center" vertical="top"/>
      <protection hidden="1"/>
    </xf>
    <xf numFmtId="4" fontId="3" fillId="5" borderId="3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4" borderId="3" xfId="0" applyFont="1" applyFill="1" applyBorder="1" applyAlignment="1" applyProtection="1">
      <alignment horizontal="left" vertical="center" wrapText="1"/>
      <protection hidden="1"/>
    </xf>
    <xf numFmtId="166" fontId="3" fillId="4" borderId="1" xfId="1" applyNumberFormat="1" applyFont="1" applyFill="1" applyBorder="1" applyAlignment="1" applyProtection="1">
      <alignment horizontal="center" vertical="center"/>
      <protection hidden="1"/>
    </xf>
    <xf numFmtId="166" fontId="3" fillId="4" borderId="2" xfId="1" applyNumberFormat="1" applyFont="1" applyFill="1" applyBorder="1" applyAlignment="1" applyProtection="1">
      <alignment horizontal="center" vertical="center"/>
      <protection hidden="1"/>
    </xf>
    <xf numFmtId="166" fontId="3" fillId="4" borderId="3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 wrapText="1"/>
      <protection hidden="1"/>
    </xf>
    <xf numFmtId="1" fontId="2" fillId="3" borderId="2" xfId="0" applyNumberFormat="1" applyFont="1" applyFill="1" applyBorder="1" applyAlignment="1" applyProtection="1">
      <alignment horizontal="left" vertical="center" wrapText="1"/>
      <protection hidden="1"/>
    </xf>
    <xf numFmtId="1" fontId="2" fillId="3" borderId="3" xfId="0" applyNumberFormat="1" applyFont="1" applyFill="1" applyBorder="1" applyAlignment="1" applyProtection="1">
      <alignment horizontal="left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1" fontId="2" fillId="3" borderId="2" xfId="0" applyNumberFormat="1" applyFont="1" applyFill="1" applyBorder="1" applyAlignment="1" applyProtection="1">
      <alignment horizontal="center" vertical="center"/>
      <protection hidden="1"/>
    </xf>
    <xf numFmtId="1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</xf>
    <xf numFmtId="3" fontId="2" fillId="3" borderId="2" xfId="1" applyNumberFormat="1" applyFont="1" applyFill="1" applyBorder="1" applyAlignment="1" applyProtection="1">
      <alignment horizontal="center" vertical="center"/>
    </xf>
    <xf numFmtId="3" fontId="2" fillId="3" borderId="3" xfId="1" applyNumberFormat="1" applyFont="1" applyFill="1" applyBorder="1" applyAlignment="1" applyProtection="1">
      <alignment horizontal="center" vertical="center"/>
    </xf>
    <xf numFmtId="3" fontId="2" fillId="3" borderId="18" xfId="1" applyNumberFormat="1" applyFont="1" applyFill="1" applyBorder="1" applyAlignment="1" applyProtection="1">
      <alignment horizontal="center" vertical="center"/>
    </xf>
    <xf numFmtId="1" fontId="2" fillId="3" borderId="19" xfId="0" applyNumberFormat="1" applyFont="1" applyFill="1" applyBorder="1" applyAlignment="1" applyProtection="1">
      <alignment horizontal="center" vertical="center"/>
      <protection hidden="1"/>
    </xf>
    <xf numFmtId="1" fontId="2" fillId="3" borderId="20" xfId="0" applyNumberFormat="1" applyFont="1" applyFill="1" applyBorder="1" applyAlignment="1" applyProtection="1">
      <alignment horizontal="center" vertical="center"/>
      <protection hidden="1"/>
    </xf>
    <xf numFmtId="2" fontId="2" fillId="3" borderId="21" xfId="1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3" fontId="3" fillId="0" borderId="19" xfId="0" applyNumberFormat="1" applyFont="1" applyBorder="1" applyAlignment="1" applyProtection="1">
      <alignment horizontal="center" vertical="center"/>
      <protection hidden="1"/>
    </xf>
    <xf numFmtId="3" fontId="3" fillId="0" borderId="20" xfId="0" applyNumberFormat="1" applyFont="1" applyBorder="1" applyAlignment="1" applyProtection="1">
      <alignment horizontal="center" vertical="center"/>
      <protection hidden="1"/>
    </xf>
    <xf numFmtId="2" fontId="3" fillId="0" borderId="21" xfId="1" applyNumberFormat="1" applyFont="1" applyFill="1" applyBorder="1" applyAlignment="1" applyProtection="1">
      <alignment horizontal="center" vertical="center"/>
      <protection hidden="1"/>
    </xf>
    <xf numFmtId="2" fontId="3" fillId="0" borderId="3" xfId="1" applyNumberFormat="1" applyFont="1" applyFill="1" applyBorder="1" applyAlignment="1" applyProtection="1">
      <alignment horizontal="center" vertical="center"/>
      <protection hidden="1"/>
    </xf>
    <xf numFmtId="166" fontId="2" fillId="3" borderId="1" xfId="0" applyNumberFormat="1" applyFont="1" applyFill="1" applyBorder="1" applyAlignment="1" applyProtection="1">
      <alignment horizontal="center" vertical="center"/>
      <protection hidden="1"/>
    </xf>
    <xf numFmtId="166" fontId="2" fillId="3" borderId="2" xfId="0" applyNumberFormat="1" applyFont="1" applyFill="1" applyBorder="1" applyAlignment="1" applyProtection="1">
      <alignment horizontal="center" vertical="center"/>
      <protection hidden="1"/>
    </xf>
    <xf numFmtId="166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9" xfId="0" applyNumberFormat="1" applyFont="1" applyFill="1" applyBorder="1" applyAlignment="1" applyProtection="1">
      <alignment horizontal="center" vertical="center"/>
      <protection hidden="1"/>
    </xf>
    <xf numFmtId="3" fontId="2" fillId="3" borderId="20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167" fontId="3" fillId="0" borderId="1" xfId="0" applyNumberFormat="1" applyFont="1" applyBorder="1" applyAlignment="1" applyProtection="1">
      <alignment horizontal="center" vertical="center"/>
      <protection hidden="1"/>
    </xf>
    <xf numFmtId="167" fontId="3" fillId="0" borderId="2" xfId="0" applyNumberFormat="1" applyFont="1" applyBorder="1" applyAlignment="1" applyProtection="1">
      <alignment horizontal="center" vertical="center"/>
      <protection hidden="1"/>
    </xf>
    <xf numFmtId="167" fontId="3" fillId="0" borderId="3" xfId="0" applyNumberFormat="1" applyFont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6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2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66" fontId="3" fillId="5" borderId="24" xfId="1" applyNumberFormat="1" applyFont="1" applyFill="1" applyBorder="1" applyAlignment="1" applyProtection="1">
      <alignment horizontal="center" vertical="top"/>
      <protection hidden="1"/>
    </xf>
    <xf numFmtId="166" fontId="3" fillId="5" borderId="25" xfId="1" applyNumberFormat="1" applyFont="1" applyFill="1" applyBorder="1" applyAlignment="1" applyProtection="1">
      <alignment horizontal="center" vertical="top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170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11" fillId="4" borderId="1" xfId="0" applyFont="1" applyFill="1" applyBorder="1" applyAlignment="1" applyProtection="1">
      <alignment vertical="center" wrapText="1"/>
      <protection hidden="1"/>
    </xf>
    <xf numFmtId="0" fontId="11" fillId="4" borderId="2" xfId="0" applyFont="1" applyFill="1" applyBorder="1" applyAlignment="1" applyProtection="1">
      <alignment vertical="center" wrapText="1"/>
      <protection hidden="1"/>
    </xf>
    <xf numFmtId="0" fontId="11" fillId="4" borderId="3" xfId="0" applyFont="1" applyFill="1" applyBorder="1" applyAlignment="1" applyProtection="1">
      <alignment vertical="center" wrapText="1"/>
      <protection hidden="1"/>
    </xf>
    <xf numFmtId="166" fontId="11" fillId="4" borderId="1" xfId="0" applyNumberFormat="1" applyFont="1" applyFill="1" applyBorder="1" applyAlignment="1" applyProtection="1">
      <alignment horizontal="center" vertical="center"/>
      <protection hidden="1"/>
    </xf>
    <xf numFmtId="166" fontId="11" fillId="4" borderId="2" xfId="0" applyNumberFormat="1" applyFont="1" applyFill="1" applyBorder="1" applyAlignment="1" applyProtection="1">
      <alignment horizontal="center" vertical="center"/>
      <protection hidden="1"/>
    </xf>
    <xf numFmtId="166" fontId="11" fillId="4" borderId="3" xfId="0" applyNumberFormat="1" applyFont="1" applyFill="1" applyBorder="1" applyAlignment="1" applyProtection="1">
      <alignment horizontal="center" vertical="center"/>
      <protection hidden="1"/>
    </xf>
    <xf numFmtId="3" fontId="11" fillId="4" borderId="1" xfId="1" applyNumberFormat="1" applyFont="1" applyFill="1" applyBorder="1" applyAlignment="1" applyProtection="1">
      <alignment horizontal="center" vertical="center"/>
      <protection hidden="1"/>
    </xf>
    <xf numFmtId="3" fontId="11" fillId="4" borderId="2" xfId="1" applyNumberFormat="1" applyFont="1" applyFill="1" applyBorder="1" applyAlignment="1" applyProtection="1">
      <alignment horizontal="center" vertical="center"/>
      <protection hidden="1"/>
    </xf>
    <xf numFmtId="3" fontId="11" fillId="4" borderId="3" xfId="1" applyNumberFormat="1" applyFont="1" applyFill="1" applyBorder="1" applyAlignment="1" applyProtection="1">
      <alignment horizontal="center" vertical="center"/>
      <protection hidden="1"/>
    </xf>
    <xf numFmtId="3" fontId="11" fillId="4" borderId="18" xfId="1" applyNumberFormat="1" applyFont="1" applyFill="1" applyBorder="1" applyAlignment="1" applyProtection="1">
      <alignment horizontal="center" vertical="center"/>
      <protection hidden="1"/>
    </xf>
    <xf numFmtId="3" fontId="11" fillId="4" borderId="19" xfId="0" applyNumberFormat="1" applyFont="1" applyFill="1" applyBorder="1" applyAlignment="1" applyProtection="1">
      <alignment horizontal="center" vertical="center"/>
      <protection hidden="1"/>
    </xf>
    <xf numFmtId="3" fontId="11" fillId="4" borderId="20" xfId="0" applyNumberFormat="1" applyFont="1" applyFill="1" applyBorder="1" applyAlignment="1" applyProtection="1">
      <alignment horizontal="center" vertical="center"/>
      <protection hidden="1"/>
    </xf>
    <xf numFmtId="2" fontId="11" fillId="4" borderId="21" xfId="1" applyNumberFormat="1" applyFont="1" applyFill="1" applyBorder="1" applyAlignment="1" applyProtection="1">
      <alignment horizontal="center" vertical="center"/>
      <protection hidden="1"/>
    </xf>
    <xf numFmtId="2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vertical="center"/>
      <protection hidden="1"/>
    </xf>
    <xf numFmtId="0" fontId="11" fillId="4" borderId="2" xfId="0" applyFont="1" applyFill="1" applyBorder="1" applyAlignment="1" applyProtection="1">
      <alignment vertical="center"/>
      <protection hidden="1"/>
    </xf>
    <xf numFmtId="0" fontId="11" fillId="4" borderId="3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166" fontId="10" fillId="0" borderId="1" xfId="0" applyNumberFormat="1" applyFont="1" applyBorder="1" applyAlignment="1" applyProtection="1">
      <alignment horizontal="center" vertical="center"/>
      <protection hidden="1"/>
    </xf>
    <xf numFmtId="166" fontId="10" fillId="0" borderId="2" xfId="0" applyNumberFormat="1" applyFont="1" applyBorder="1" applyAlignment="1" applyProtection="1">
      <alignment horizontal="center" vertical="center"/>
      <protection hidden="1"/>
    </xf>
    <xf numFmtId="166" fontId="10" fillId="0" borderId="3" xfId="0" applyNumberFormat="1" applyFont="1" applyBorder="1" applyAlignment="1" applyProtection="1">
      <alignment horizontal="center" vertical="center"/>
      <protection hidden="1"/>
    </xf>
    <xf numFmtId="3" fontId="10" fillId="0" borderId="1" xfId="1" applyNumberFormat="1" applyFont="1" applyFill="1" applyBorder="1" applyAlignment="1" applyProtection="1">
      <alignment horizontal="center" vertical="center"/>
      <protection hidden="1"/>
    </xf>
    <xf numFmtId="3" fontId="10" fillId="0" borderId="2" xfId="1" applyNumberFormat="1" applyFont="1" applyFill="1" applyBorder="1" applyAlignment="1" applyProtection="1">
      <alignment horizontal="center" vertical="center"/>
      <protection hidden="1"/>
    </xf>
    <xf numFmtId="3" fontId="10" fillId="0" borderId="3" xfId="1" applyNumberFormat="1" applyFont="1" applyFill="1" applyBorder="1" applyAlignment="1" applyProtection="1">
      <alignment horizontal="center" vertical="center"/>
      <protection hidden="1"/>
    </xf>
    <xf numFmtId="3" fontId="10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0" borderId="19" xfId="0" applyNumberFormat="1" applyFont="1" applyBorder="1" applyAlignment="1" applyProtection="1">
      <alignment horizontal="center" vertical="center"/>
      <protection hidden="1"/>
    </xf>
    <xf numFmtId="3" fontId="10" fillId="0" borderId="20" xfId="0" applyNumberFormat="1" applyFont="1" applyBorder="1" applyAlignment="1" applyProtection="1">
      <alignment horizontal="center" vertical="center"/>
      <protection hidden="1"/>
    </xf>
    <xf numFmtId="2" fontId="10" fillId="0" borderId="21" xfId="1" applyNumberFormat="1" applyFont="1" applyFill="1" applyBorder="1" applyAlignment="1" applyProtection="1">
      <alignment horizontal="center" vertical="center"/>
      <protection hidden="1"/>
    </xf>
    <xf numFmtId="2" fontId="10" fillId="0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left" vertical="center"/>
      <protection hidden="1"/>
    </xf>
    <xf numFmtId="0" fontId="11" fillId="4" borderId="2" xfId="0" applyFont="1" applyFill="1" applyBorder="1" applyAlignment="1" applyProtection="1">
      <alignment horizontal="left" vertical="center"/>
      <protection hidden="1"/>
    </xf>
    <xf numFmtId="0" fontId="11" fillId="4" borderId="3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2" fillId="3" borderId="2" xfId="0" applyFont="1" applyFill="1" applyBorder="1" applyAlignment="1" applyProtection="1">
      <alignment horizontal="left" vertical="top"/>
      <protection hidden="1"/>
    </xf>
    <xf numFmtId="0" fontId="2" fillId="3" borderId="3" xfId="0" applyFont="1" applyFill="1" applyBorder="1" applyAlignment="1" applyProtection="1">
      <alignment horizontal="left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2" fontId="2" fillId="4" borderId="2" xfId="1" applyNumberFormat="1" applyFont="1" applyFill="1" applyBorder="1" applyAlignment="1" applyProtection="1">
      <alignment horizontal="center" vertical="center"/>
      <protection hidden="1"/>
    </xf>
    <xf numFmtId="1" fontId="10" fillId="3" borderId="1" xfId="0" applyNumberFormat="1" applyFont="1" applyFill="1" applyBorder="1" applyAlignment="1" applyProtection="1">
      <alignment horizontal="left" vertical="center"/>
      <protection hidden="1"/>
    </xf>
    <xf numFmtId="1" fontId="10" fillId="3" borderId="2" xfId="0" applyNumberFormat="1" applyFont="1" applyFill="1" applyBorder="1" applyAlignment="1" applyProtection="1">
      <alignment horizontal="left" vertical="center"/>
      <protection hidden="1"/>
    </xf>
    <xf numFmtId="1" fontId="10" fillId="3" borderId="3" xfId="0" applyNumberFormat="1" applyFont="1" applyFill="1" applyBorder="1" applyAlignment="1" applyProtection="1">
      <alignment horizontal="left" vertical="center"/>
      <protection hidden="1"/>
    </xf>
    <xf numFmtId="1" fontId="10" fillId="3" borderId="1" xfId="0" applyNumberFormat="1" applyFont="1" applyFill="1" applyBorder="1" applyAlignment="1" applyProtection="1">
      <alignment horizontal="center" vertical="center"/>
      <protection hidden="1"/>
    </xf>
    <xf numFmtId="1" fontId="10" fillId="3" borderId="2" xfId="0" applyNumberFormat="1" applyFont="1" applyFill="1" applyBorder="1" applyAlignment="1" applyProtection="1">
      <alignment horizontal="center" vertical="center"/>
      <protection hidden="1"/>
    </xf>
    <xf numFmtId="1" fontId="10" fillId="3" borderId="3" xfId="0" applyNumberFormat="1" applyFont="1" applyFill="1" applyBorder="1" applyAlignment="1" applyProtection="1">
      <alignment horizontal="center" vertical="center"/>
      <protection hidden="1"/>
    </xf>
    <xf numFmtId="1" fontId="10" fillId="3" borderId="1" xfId="1" applyNumberFormat="1" applyFont="1" applyFill="1" applyBorder="1" applyAlignment="1" applyProtection="1">
      <alignment horizontal="center" vertical="center"/>
      <protection hidden="1"/>
    </xf>
    <xf numFmtId="1" fontId="10" fillId="3" borderId="2" xfId="1" applyNumberFormat="1" applyFont="1" applyFill="1" applyBorder="1" applyAlignment="1" applyProtection="1">
      <alignment horizontal="center" vertical="center"/>
      <protection hidden="1"/>
    </xf>
    <xf numFmtId="1" fontId="10" fillId="3" borderId="3" xfId="1" applyNumberFormat="1" applyFont="1" applyFill="1" applyBorder="1" applyAlignment="1" applyProtection="1">
      <alignment horizontal="center" vertical="center"/>
      <protection hidden="1"/>
    </xf>
    <xf numFmtId="1" fontId="10" fillId="3" borderId="18" xfId="1" applyNumberFormat="1" applyFont="1" applyFill="1" applyBorder="1" applyAlignment="1" applyProtection="1">
      <alignment horizontal="center" vertical="center"/>
      <protection hidden="1"/>
    </xf>
    <xf numFmtId="1" fontId="10" fillId="3" borderId="19" xfId="0" applyNumberFormat="1" applyFont="1" applyFill="1" applyBorder="1" applyAlignment="1" applyProtection="1">
      <alignment horizontal="center" vertical="center"/>
      <protection hidden="1"/>
    </xf>
    <xf numFmtId="1" fontId="10" fillId="3" borderId="20" xfId="0" applyNumberFormat="1" applyFont="1" applyFill="1" applyBorder="1" applyAlignment="1" applyProtection="1">
      <alignment horizontal="center" vertical="center"/>
      <protection hidden="1"/>
    </xf>
    <xf numFmtId="2" fontId="10" fillId="3" borderId="21" xfId="1" applyNumberFormat="1" applyFont="1" applyFill="1" applyBorder="1" applyAlignment="1" applyProtection="1">
      <alignment horizontal="center" vertical="center"/>
      <protection hidden="1"/>
    </xf>
    <xf numFmtId="2" fontId="10" fillId="3" borderId="3" xfId="1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left" vertic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167" fontId="11" fillId="0" borderId="1" xfId="0" applyNumberFormat="1" applyFont="1" applyBorder="1" applyAlignment="1" applyProtection="1">
      <alignment horizontal="center" vertical="center"/>
      <protection hidden="1"/>
    </xf>
    <xf numFmtId="167" fontId="11" fillId="0" borderId="2" xfId="0" applyNumberFormat="1" applyFont="1" applyBorder="1" applyAlignment="1" applyProtection="1">
      <alignment horizontal="center" vertical="center"/>
      <protection hidden="1"/>
    </xf>
    <xf numFmtId="167" fontId="11" fillId="0" borderId="3" xfId="0" applyNumberFormat="1" applyFont="1" applyBorder="1" applyAlignment="1" applyProtection="1">
      <alignment horizontal="center" vertical="center"/>
      <protection hidden="1"/>
    </xf>
    <xf numFmtId="3" fontId="11" fillId="0" borderId="19" xfId="0" applyNumberFormat="1" applyFont="1" applyBorder="1" applyAlignment="1" applyProtection="1">
      <alignment horizontal="center" vertical="center"/>
      <protection hidden="1"/>
    </xf>
    <xf numFmtId="3" fontId="11" fillId="0" borderId="20" xfId="0" applyNumberFormat="1" applyFont="1" applyBorder="1" applyAlignment="1" applyProtection="1">
      <alignment horizontal="center" vertical="center"/>
      <protection hidden="1"/>
    </xf>
    <xf numFmtId="2" fontId="11" fillId="0" borderId="21" xfId="1" applyNumberFormat="1" applyFont="1" applyFill="1" applyBorder="1" applyAlignment="1" applyProtection="1">
      <alignment horizontal="center" vertical="center"/>
      <protection hidden="1"/>
    </xf>
    <xf numFmtId="2" fontId="11" fillId="0" borderId="3" xfId="1" applyNumberFormat="1" applyFont="1" applyFill="1" applyBorder="1" applyAlignment="1" applyProtection="1">
      <alignment horizontal="center" vertical="center"/>
      <protection hidden="1"/>
    </xf>
    <xf numFmtId="166" fontId="11" fillId="4" borderId="1" xfId="1" applyNumberFormat="1" applyFont="1" applyFill="1" applyBorder="1" applyAlignment="1" applyProtection="1">
      <alignment horizontal="center" vertical="center"/>
      <protection hidden="1"/>
    </xf>
    <xf numFmtId="166" fontId="11" fillId="4" borderId="2" xfId="1" applyNumberFormat="1" applyFont="1" applyFill="1" applyBorder="1" applyAlignment="1" applyProtection="1">
      <alignment horizontal="center" vertical="center"/>
      <protection hidden="1"/>
    </xf>
    <xf numFmtId="166" fontId="11" fillId="4" borderId="3" xfId="1" applyNumberFormat="1" applyFont="1" applyFill="1" applyBorder="1" applyAlignment="1" applyProtection="1">
      <alignment horizontal="center" vertical="center"/>
      <protection hidden="1"/>
    </xf>
    <xf numFmtId="0" fontId="11" fillId="4" borderId="1" xfId="0" applyFont="1" applyFill="1" applyBorder="1" applyAlignment="1" applyProtection="1">
      <alignment horizontal="left" vertical="center" wrapText="1"/>
      <protection hidden="1"/>
    </xf>
    <xf numFmtId="0" fontId="11" fillId="4" borderId="2" xfId="0" applyFont="1" applyFill="1" applyBorder="1" applyAlignment="1" applyProtection="1">
      <alignment horizontal="left" vertical="center" wrapText="1"/>
      <protection hidden="1"/>
    </xf>
    <xf numFmtId="0" fontId="11" fillId="4" borderId="3" xfId="0" applyFont="1" applyFill="1" applyBorder="1" applyAlignment="1" applyProtection="1">
      <alignment horizontal="left" vertical="center" wrapText="1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8" xfId="1" applyNumberFormat="1" applyFont="1" applyFill="1" applyBorder="1" applyAlignment="1" applyProtection="1">
      <alignment horizontal="center" vertical="center"/>
      <protection hidden="1"/>
    </xf>
    <xf numFmtId="3" fontId="10" fillId="3" borderId="19" xfId="0" applyNumberFormat="1" applyFont="1" applyFill="1" applyBorder="1" applyAlignment="1" applyProtection="1">
      <alignment horizontal="center" vertical="center"/>
      <protection hidden="1"/>
    </xf>
    <xf numFmtId="3" fontId="10" fillId="3" borderId="20" xfId="0" applyNumberFormat="1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left" vertical="center" wrapText="1"/>
      <protection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0" fillId="3" borderId="3" xfId="0" applyFont="1" applyFill="1" applyBorder="1" applyAlignment="1" applyProtection="1">
      <alignment horizontal="left" vertical="center" wrapText="1"/>
      <protection hidden="1"/>
    </xf>
    <xf numFmtId="166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166" fontId="10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1" xfId="1" applyNumberFormat="1" applyFont="1" applyFill="1" applyBorder="1" applyAlignment="1" applyProtection="1">
      <alignment horizontal="center" vertical="center"/>
      <protection hidden="1"/>
    </xf>
    <xf numFmtId="3" fontId="10" fillId="3" borderId="2" xfId="1" applyNumberFormat="1" applyFont="1" applyFill="1" applyBorder="1" applyAlignment="1" applyProtection="1">
      <alignment horizontal="center" vertical="center"/>
      <protection hidden="1"/>
    </xf>
    <xf numFmtId="3" fontId="10" fillId="3" borderId="3" xfId="1" applyNumberFormat="1" applyFont="1" applyFill="1" applyBorder="1" applyAlignment="1" applyProtection="1">
      <alignment horizontal="center" vertical="center"/>
      <protection hidden="1"/>
    </xf>
    <xf numFmtId="3" fontId="10" fillId="3" borderId="18" xfId="1" applyNumberFormat="1" applyFont="1" applyFill="1" applyBorder="1" applyAlignment="1" applyProtection="1">
      <alignment horizontal="center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5546875" defaultRowHeight="20.25" x14ac:dyDescent="0.25"/>
  <cols>
    <col min="1" max="1" width="33.28515625" style="23" customWidth="1"/>
    <col min="2" max="2" width="3.42578125" style="22" customWidth="1"/>
    <col min="3" max="3" width="76.28515625" style="23" customWidth="1"/>
    <col min="4" max="4" width="4.28515625" style="22" customWidth="1"/>
    <col min="5" max="5" width="65" style="23" customWidth="1"/>
    <col min="6" max="6" width="3.42578125" style="22" customWidth="1"/>
    <col min="7" max="7" width="89.140625" style="23" customWidth="1"/>
    <col min="8" max="16384" width="8.85546875" style="23"/>
  </cols>
  <sheetData>
    <row r="1" spans="1:7" x14ac:dyDescent="0.25">
      <c r="A1" s="21" t="s">
        <v>65</v>
      </c>
      <c r="C1" s="21" t="s">
        <v>66</v>
      </c>
      <c r="E1" s="21" t="s">
        <v>67</v>
      </c>
      <c r="G1" s="21" t="s">
        <v>56</v>
      </c>
    </row>
    <row r="2" spans="1:7" x14ac:dyDescent="0.25">
      <c r="A2" s="24" t="s">
        <v>68</v>
      </c>
      <c r="C2" s="24" t="s">
        <v>69</v>
      </c>
      <c r="E2" s="24" t="s">
        <v>70</v>
      </c>
      <c r="G2" s="24" t="s">
        <v>88</v>
      </c>
    </row>
    <row r="3" spans="1:7" ht="40.5" x14ac:dyDescent="0.25">
      <c r="A3" s="24" t="s">
        <v>74</v>
      </c>
      <c r="C3" s="24" t="s">
        <v>71</v>
      </c>
      <c r="E3" s="24" t="s">
        <v>72</v>
      </c>
      <c r="G3" s="24" t="s">
        <v>73</v>
      </c>
    </row>
    <row r="4" spans="1:7" ht="40.5" x14ac:dyDescent="0.25">
      <c r="A4" s="24" t="s">
        <v>77</v>
      </c>
      <c r="C4" s="24" t="s">
        <v>89</v>
      </c>
      <c r="E4" s="24" t="s">
        <v>75</v>
      </c>
      <c r="G4" s="24" t="s">
        <v>76</v>
      </c>
    </row>
    <row r="5" spans="1:7" x14ac:dyDescent="0.25">
      <c r="A5" s="24" t="s">
        <v>81</v>
      </c>
      <c r="C5" s="24" t="s">
        <v>78</v>
      </c>
      <c r="E5" s="24" t="s">
        <v>79</v>
      </c>
      <c r="G5" s="24" t="s">
        <v>80</v>
      </c>
    </row>
    <row r="6" spans="1:7" ht="40.5" x14ac:dyDescent="0.25">
      <c r="C6" s="24" t="s">
        <v>90</v>
      </c>
      <c r="E6" s="24" t="s">
        <v>82</v>
      </c>
      <c r="G6" s="24" t="s">
        <v>91</v>
      </c>
    </row>
    <row r="7" spans="1:7" ht="40.5" x14ac:dyDescent="0.25">
      <c r="C7" s="24" t="s">
        <v>92</v>
      </c>
      <c r="E7" s="24" t="s">
        <v>83</v>
      </c>
      <c r="G7" s="24" t="s">
        <v>84</v>
      </c>
    </row>
    <row r="8" spans="1:7" ht="40.5" x14ac:dyDescent="0.25">
      <c r="C8" s="24" t="s">
        <v>93</v>
      </c>
      <c r="E8" s="24" t="s">
        <v>85</v>
      </c>
      <c r="G8" s="24" t="s">
        <v>86</v>
      </c>
    </row>
    <row r="9" spans="1:7" x14ac:dyDescent="0.25">
      <c r="C9" s="24" t="s">
        <v>81</v>
      </c>
      <c r="E9" s="24" t="s">
        <v>81</v>
      </c>
      <c r="G9" s="24" t="s">
        <v>87</v>
      </c>
    </row>
    <row r="10" spans="1:7" x14ac:dyDescent="0.25">
      <c r="G10" s="24" t="s">
        <v>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1"/>
  <sheetViews>
    <sheetView tabSelected="1" view="pageBreakPreview" zoomScale="90" zoomScaleNormal="100" zoomScaleSheetLayoutView="90" workbookViewId="0">
      <selection activeCell="M39" sqref="M39:X3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9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84" t="s">
        <v>36</v>
      </c>
      <c r="C13" s="85"/>
      <c r="D13" s="85"/>
      <c r="E13" s="85"/>
      <c r="F13" s="85"/>
      <c r="G13" s="85"/>
      <c r="H13" s="85"/>
      <c r="I13" s="85"/>
      <c r="J13" s="86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20775060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84" t="s">
        <v>37</v>
      </c>
      <c r="C14" s="85"/>
      <c r="D14" s="85"/>
      <c r="E14" s="85"/>
      <c r="F14" s="85"/>
      <c r="G14" s="85"/>
      <c r="H14" s="85"/>
      <c r="I14" s="85"/>
      <c r="J14" s="86"/>
      <c r="K14" s="139">
        <v>5870219.9299999997</v>
      </c>
      <c r="L14" s="140"/>
      <c r="M14" s="141"/>
      <c r="N14" s="142">
        <f>Q26</f>
        <v>0</v>
      </c>
      <c r="O14" s="143"/>
      <c r="P14" s="14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84" t="s">
        <v>38</v>
      </c>
      <c r="C15" s="85"/>
      <c r="D15" s="85"/>
      <c r="E15" s="85"/>
      <c r="F15" s="85"/>
      <c r="G15" s="85"/>
      <c r="H15" s="85"/>
      <c r="I15" s="85"/>
      <c r="J15" s="86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84" t="s">
        <v>39</v>
      </c>
      <c r="C16" s="85"/>
      <c r="D16" s="85"/>
      <c r="E16" s="85"/>
      <c r="F16" s="85"/>
      <c r="G16" s="85"/>
      <c r="H16" s="85"/>
      <c r="I16" s="85"/>
      <c r="J16" s="86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84" t="s">
        <v>44</v>
      </c>
      <c r="C17" s="85"/>
      <c r="D17" s="85"/>
      <c r="E17" s="85"/>
      <c r="F17" s="85"/>
      <c r="G17" s="85"/>
      <c r="H17" s="85"/>
      <c r="I17" s="85"/>
      <c r="J17" s="86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20775060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3" customFormat="1" ht="24" customHeight="1" x14ac:dyDescent="0.25">
      <c r="A24" s="19">
        <v>1</v>
      </c>
      <c r="B24" s="159" t="s">
        <v>36</v>
      </c>
      <c r="C24" s="160"/>
      <c r="D24" s="160"/>
      <c r="E24" s="160"/>
      <c r="F24" s="160"/>
      <c r="G24" s="161"/>
      <c r="H24" s="162">
        <v>12</v>
      </c>
      <c r="I24" s="163"/>
      <c r="J24" s="164"/>
      <c r="K24" s="53">
        <f>K25</f>
        <v>0</v>
      </c>
      <c r="L24" s="54"/>
      <c r="M24" s="55"/>
      <c r="N24" s="53">
        <f>N25</f>
        <v>0</v>
      </c>
      <c r="O24" s="54"/>
      <c r="P24" s="55"/>
      <c r="Q24" s="53">
        <f>Q25</f>
        <v>0</v>
      </c>
      <c r="R24" s="54"/>
      <c r="S24" s="56"/>
      <c r="T24" s="57">
        <v>10</v>
      </c>
      <c r="U24" s="58"/>
      <c r="V24" s="45">
        <f>SUM(V25)</f>
        <v>0</v>
      </c>
      <c r="W24" s="46"/>
      <c r="X24" s="165"/>
      <c r="Y24" s="153"/>
      <c r="Z24" s="166"/>
    </row>
    <row r="25" spans="1:26" s="33" customFormat="1" ht="24" customHeight="1" x14ac:dyDescent="0.25">
      <c r="A25" s="41">
        <v>1.1000000000000001</v>
      </c>
      <c r="B25" s="173" t="s">
        <v>94</v>
      </c>
      <c r="C25" s="174"/>
      <c r="D25" s="174"/>
      <c r="E25" s="174"/>
      <c r="F25" s="174"/>
      <c r="G25" s="175"/>
      <c r="H25" s="176">
        <v>12</v>
      </c>
      <c r="I25" s="177"/>
      <c r="J25" s="178"/>
      <c r="K25" s="179"/>
      <c r="L25" s="180"/>
      <c r="M25" s="181"/>
      <c r="N25" s="179"/>
      <c r="O25" s="180"/>
      <c r="P25" s="181"/>
      <c r="Q25" s="179"/>
      <c r="R25" s="180"/>
      <c r="S25" s="182"/>
      <c r="T25" s="183">
        <v>10</v>
      </c>
      <c r="U25" s="184"/>
      <c r="V25" s="185">
        <f>(T25*((K25*0)+(N25*50)+(Q25*100)))/(H25*100)</f>
        <v>0</v>
      </c>
      <c r="W25" s="186"/>
      <c r="X25" s="167"/>
      <c r="Y25" s="168"/>
      <c r="Z25" s="169"/>
    </row>
    <row r="26" spans="1:26" s="38" customFormat="1" ht="24" customHeight="1" x14ac:dyDescent="0.25">
      <c r="A26" s="37">
        <v>2</v>
      </c>
      <c r="B26" s="196" t="s">
        <v>37</v>
      </c>
      <c r="C26" s="197"/>
      <c r="D26" s="197"/>
      <c r="E26" s="197"/>
      <c r="F26" s="197"/>
      <c r="G26" s="198"/>
      <c r="H26" s="199">
        <v>5870219.9299999997</v>
      </c>
      <c r="I26" s="200"/>
      <c r="J26" s="201"/>
      <c r="K26" s="202"/>
      <c r="L26" s="203"/>
      <c r="M26" s="204"/>
      <c r="N26" s="202"/>
      <c r="O26" s="203"/>
      <c r="P26" s="204"/>
      <c r="Q26" s="202"/>
      <c r="R26" s="203"/>
      <c r="S26" s="204"/>
      <c r="T26" s="187">
        <v>40</v>
      </c>
      <c r="U26" s="188"/>
      <c r="V26" s="189">
        <f>(T26*((K26*0)+(N26*50)+(Q26*100)))/(H26*100)</f>
        <v>0</v>
      </c>
      <c r="W26" s="190"/>
      <c r="X26" s="167"/>
      <c r="Y26" s="168"/>
      <c r="Z26" s="169"/>
    </row>
    <row r="27" spans="1:26" s="35" customFormat="1" ht="24" customHeight="1" x14ac:dyDescent="0.25">
      <c r="A27" s="19">
        <v>3</v>
      </c>
      <c r="B27" s="47" t="s">
        <v>38</v>
      </c>
      <c r="C27" s="48"/>
      <c r="D27" s="48"/>
      <c r="E27" s="48"/>
      <c r="F27" s="48"/>
      <c r="G27" s="49"/>
      <c r="H27" s="50">
        <v>12</v>
      </c>
      <c r="I27" s="51"/>
      <c r="J27" s="52"/>
      <c r="K27" s="53">
        <f>K28</f>
        <v>0</v>
      </c>
      <c r="L27" s="54"/>
      <c r="M27" s="55"/>
      <c r="N27" s="53">
        <f>N28</f>
        <v>0</v>
      </c>
      <c r="O27" s="54"/>
      <c r="P27" s="55"/>
      <c r="Q27" s="53">
        <f>Q28</f>
        <v>0</v>
      </c>
      <c r="R27" s="54"/>
      <c r="S27" s="56"/>
      <c r="T27" s="57">
        <v>20</v>
      </c>
      <c r="U27" s="58"/>
      <c r="V27" s="45">
        <f>SUM(V28)</f>
        <v>0</v>
      </c>
      <c r="W27" s="46"/>
      <c r="X27" s="167"/>
      <c r="Y27" s="168"/>
      <c r="Z27" s="169"/>
    </row>
    <row r="28" spans="1:26" s="30" customFormat="1" ht="48" customHeight="1" x14ac:dyDescent="0.25">
      <c r="A28" s="29">
        <v>3.1</v>
      </c>
      <c r="B28" s="59" t="s">
        <v>102</v>
      </c>
      <c r="C28" s="60"/>
      <c r="D28" s="60"/>
      <c r="E28" s="60"/>
      <c r="F28" s="60"/>
      <c r="G28" s="61"/>
      <c r="H28" s="62">
        <v>12</v>
      </c>
      <c r="I28" s="63"/>
      <c r="J28" s="64"/>
      <c r="K28" s="65"/>
      <c r="L28" s="66"/>
      <c r="M28" s="67"/>
      <c r="N28" s="65"/>
      <c r="O28" s="66"/>
      <c r="P28" s="67"/>
      <c r="Q28" s="65"/>
      <c r="R28" s="66"/>
      <c r="S28" s="68"/>
      <c r="T28" s="69">
        <v>20</v>
      </c>
      <c r="U28" s="70"/>
      <c r="V28" s="71">
        <f>(T28*((K28*0)+(N28*50)+(Q28*100)))/(H28*100)</f>
        <v>0</v>
      </c>
      <c r="W28" s="72"/>
      <c r="X28" s="167"/>
      <c r="Y28" s="168"/>
      <c r="Z28" s="169"/>
    </row>
    <row r="29" spans="1:26" s="4" customFormat="1" ht="48" customHeight="1" x14ac:dyDescent="0.25">
      <c r="A29" s="19">
        <v>4</v>
      </c>
      <c r="B29" s="47" t="s">
        <v>39</v>
      </c>
      <c r="C29" s="48"/>
      <c r="D29" s="48"/>
      <c r="E29" s="48"/>
      <c r="F29" s="48"/>
      <c r="G29" s="49"/>
      <c r="H29" s="50">
        <v>12</v>
      </c>
      <c r="I29" s="51"/>
      <c r="J29" s="52"/>
      <c r="K29" s="53">
        <f>K30</f>
        <v>0</v>
      </c>
      <c r="L29" s="54"/>
      <c r="M29" s="55"/>
      <c r="N29" s="53">
        <f>N30</f>
        <v>0</v>
      </c>
      <c r="O29" s="54"/>
      <c r="P29" s="55"/>
      <c r="Q29" s="53">
        <f>Q30</f>
        <v>0</v>
      </c>
      <c r="R29" s="54"/>
      <c r="S29" s="56"/>
      <c r="T29" s="57">
        <v>15</v>
      </c>
      <c r="U29" s="58"/>
      <c r="V29" s="45">
        <f>SUM(V30)</f>
        <v>0</v>
      </c>
      <c r="W29" s="46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12</v>
      </c>
      <c r="I30" s="192"/>
      <c r="J30" s="193"/>
      <c r="K30" s="179"/>
      <c r="L30" s="180"/>
      <c r="M30" s="181"/>
      <c r="N30" s="179"/>
      <c r="O30" s="180"/>
      <c r="P30" s="181"/>
      <c r="Q30" s="179"/>
      <c r="R30" s="180"/>
      <c r="S30" s="182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3" customFormat="1" ht="48" customHeight="1" x14ac:dyDescent="0.25">
      <c r="A31" s="19">
        <v>5</v>
      </c>
      <c r="B31" s="159" t="s">
        <v>101</v>
      </c>
      <c r="C31" s="160"/>
      <c r="D31" s="160"/>
      <c r="E31" s="160"/>
      <c r="F31" s="160"/>
      <c r="G31" s="161"/>
      <c r="H31" s="50">
        <v>12</v>
      </c>
      <c r="I31" s="51"/>
      <c r="J31" s="52"/>
      <c r="K31" s="53">
        <f>K32</f>
        <v>0</v>
      </c>
      <c r="L31" s="54"/>
      <c r="M31" s="55"/>
      <c r="N31" s="53">
        <f>N32</f>
        <v>0</v>
      </c>
      <c r="O31" s="54"/>
      <c r="P31" s="55"/>
      <c r="Q31" s="53">
        <f>Q32</f>
        <v>0</v>
      </c>
      <c r="R31" s="54"/>
      <c r="S31" s="56"/>
      <c r="T31" s="57">
        <v>15</v>
      </c>
      <c r="U31" s="58"/>
      <c r="V31" s="45">
        <f>SUM(V32)</f>
        <v>0</v>
      </c>
      <c r="W31" s="46"/>
      <c r="X31" s="167"/>
      <c r="Y31" s="168"/>
      <c r="Z31" s="169"/>
    </row>
    <row r="32" spans="1:26" ht="48" customHeight="1" x14ac:dyDescent="0.25">
      <c r="A32" s="16">
        <v>5.0999999999999996</v>
      </c>
      <c r="B32" s="84" t="s">
        <v>96</v>
      </c>
      <c r="C32" s="85"/>
      <c r="D32" s="85"/>
      <c r="E32" s="85"/>
      <c r="F32" s="85"/>
      <c r="G32" s="86"/>
      <c r="H32" s="205">
        <v>12</v>
      </c>
      <c r="I32" s="206"/>
      <c r="J32" s="207"/>
      <c r="K32" s="179"/>
      <c r="L32" s="180"/>
      <c r="M32" s="181"/>
      <c r="N32" s="179"/>
      <c r="O32" s="180"/>
      <c r="P32" s="181"/>
      <c r="Q32" s="179"/>
      <c r="R32" s="180"/>
      <c r="S32" s="182"/>
      <c r="T32" s="194">
        <v>15</v>
      </c>
      <c r="U32" s="195"/>
      <c r="V32" s="185">
        <f>(T32*((K32*0)+(N32*50)+(Q32*100)))/(H32*100)</f>
        <v>0</v>
      </c>
      <c r="W32" s="186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hidden="1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13.5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240"/>
      <c r="G119" s="240"/>
      <c r="H119" s="240"/>
      <c r="I119" s="240"/>
      <c r="J119" s="240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sheetProtection algorithmName="SHA-512" hashValue="pX/UlhOhJOByGIXmmwydwlyhezj1t0pZSdvKMSUnT0UnIBRD7LOgjZenp/8ykXaNut/XSct5IRVoL1swAmvB4g==" saltValue="1KjNbxOk58HxwxcGAzRXDw==" spinCount="100000" sheet="1" formatCells="0"/>
  <protectedRanges>
    <protectedRange sqref="M7 H8 V13 K25:S26 X24 K28:S28 K30:S30 K32:S32 B38:Z42 B44:Z48 B50:Z54 B59:Z64 B68 B76 B86 J76 J86 S76 S86 B89 J89 S89 S99 J99 B99 B102 J102 S102 S112 J112 B112 F116:J120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M39:X39"/>
    <mergeCell ref="Y39:Z39"/>
    <mergeCell ref="B40:L40"/>
    <mergeCell ref="M40:X40"/>
    <mergeCell ref="Y40:Z40"/>
    <mergeCell ref="B39:L39"/>
    <mergeCell ref="M42:X42"/>
    <mergeCell ref="M36:X36"/>
    <mergeCell ref="Y36:Z36"/>
    <mergeCell ref="A37:Z37"/>
    <mergeCell ref="B38:L38"/>
    <mergeCell ref="M38:X38"/>
    <mergeCell ref="Y38:Z38"/>
    <mergeCell ref="A33:S33"/>
    <mergeCell ref="T33:U33"/>
    <mergeCell ref="V33:W33"/>
    <mergeCell ref="X33:Z33"/>
    <mergeCell ref="A34:Z34"/>
    <mergeCell ref="B36:L36"/>
    <mergeCell ref="V30:W30"/>
    <mergeCell ref="B26:G26"/>
    <mergeCell ref="H26:J26"/>
    <mergeCell ref="K27:M27"/>
    <mergeCell ref="N26:P26"/>
    <mergeCell ref="Q26:S26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Q31:S31"/>
    <mergeCell ref="B29:G29"/>
    <mergeCell ref="H29:J29"/>
    <mergeCell ref="K29:M29"/>
    <mergeCell ref="N29:P29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T26:U26"/>
    <mergeCell ref="V26:W26"/>
    <mergeCell ref="B30:G30"/>
    <mergeCell ref="H30:J30"/>
    <mergeCell ref="K30:M30"/>
    <mergeCell ref="N30:P30"/>
    <mergeCell ref="Q30:S30"/>
    <mergeCell ref="T30:U30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S11:U11"/>
    <mergeCell ref="V11:X11"/>
    <mergeCell ref="Y11:Z11"/>
    <mergeCell ref="Q17:R17"/>
    <mergeCell ref="A18:P18"/>
    <mergeCell ref="Q18:R18"/>
    <mergeCell ref="S18:U18"/>
    <mergeCell ref="V18:X18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B17:J17"/>
    <mergeCell ref="K17:M17"/>
    <mergeCell ref="N17:P17"/>
    <mergeCell ref="B63:G63"/>
    <mergeCell ref="H63:P63"/>
    <mergeCell ref="Q63:X63"/>
    <mergeCell ref="Y63:Z63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S13:U17"/>
    <mergeCell ref="V13:X17"/>
    <mergeCell ref="H8:J8"/>
    <mergeCell ref="B10:J11"/>
    <mergeCell ref="K10:R10"/>
    <mergeCell ref="S10:Z10"/>
    <mergeCell ref="K11:M11"/>
    <mergeCell ref="N11:P11"/>
    <mergeCell ref="Q11:R11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decimal" operator="greaterThanOrEqual" allowBlank="1" showInputMessage="1" showErrorMessage="1" error="กรุณากรอกข้อมูลเป็นตัวเลข" sqref="K25:S25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4" manualBreakCount="4">
    <brk id="34" max="16383" man="1"/>
    <brk id="55" max="25" man="1"/>
    <brk id="73" max="25" man="1"/>
    <brk id="100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B59:B64 C59:G62 C64:G64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1"/>
  <sheetViews>
    <sheetView view="pageBreakPreview" topLeftCell="A22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12627760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2970097.42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12627760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2970097.42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39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hidden="1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240"/>
      <c r="G119" s="240"/>
      <c r="H119" s="240"/>
      <c r="I119" s="240"/>
      <c r="J119" s="240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X33:Z33"/>
    <mergeCell ref="A34:Z34"/>
    <mergeCell ref="B36:L36"/>
    <mergeCell ref="M36:X36"/>
    <mergeCell ref="Y36:Z36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30:U30"/>
    <mergeCell ref="V30:W30"/>
    <mergeCell ref="B31:G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A3:Z3"/>
    <mergeCell ref="A4:Z4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7CC82D82-C607-43E2-B3CA-2C474EEA79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D7AA229-C843-4397-9FEE-2AE8834E1E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1592391-F748-4C93-9010-F5BC1FF9949D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C42304B-A1BE-47A3-BEE9-3E79D0443B5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D9F00F-3F0A-47D2-A87F-60DDD28FC986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0CB69051-3795-447F-AF0F-77DB2ADF960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2C056588-B08E-4BFC-8B8B-C57DA45BB1A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963C5AE7-8372-4757-94BA-597161565335}">
          <x14:formula1>
            <xm:f>LIST!$E$2:$E$9</xm:f>
          </x14:formula1>
          <xm:sqref>B50:L54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1"/>
  <sheetViews>
    <sheetView view="pageBreakPreview" topLeftCell="F12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5257097.05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5257097.05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Y38:Z38"/>
    <mergeCell ref="B39:L39"/>
    <mergeCell ref="M39:X39"/>
    <mergeCell ref="Y39:Z39"/>
    <mergeCell ref="B40:L40"/>
    <mergeCell ref="M40:X40"/>
    <mergeCell ref="Y40:Z40"/>
    <mergeCell ref="M42:X42"/>
    <mergeCell ref="K32:M32"/>
    <mergeCell ref="N32:P32"/>
    <mergeCell ref="Q32:S32"/>
    <mergeCell ref="T32:U32"/>
    <mergeCell ref="V32:W32"/>
    <mergeCell ref="A33:S33"/>
    <mergeCell ref="B31:G31"/>
    <mergeCell ref="H31:J31"/>
    <mergeCell ref="K31:M31"/>
    <mergeCell ref="T26:U26"/>
    <mergeCell ref="V26:W26"/>
    <mergeCell ref="B30:G30"/>
    <mergeCell ref="H30:J30"/>
    <mergeCell ref="K30:M30"/>
    <mergeCell ref="N30:P30"/>
    <mergeCell ref="Q30:S30"/>
    <mergeCell ref="T30:U30"/>
    <mergeCell ref="V30:W30"/>
    <mergeCell ref="B26:G26"/>
    <mergeCell ref="H26:J26"/>
    <mergeCell ref="K27:M27"/>
    <mergeCell ref="N26:P26"/>
    <mergeCell ref="Q26:S26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K25:M25"/>
    <mergeCell ref="N25:P25"/>
    <mergeCell ref="Q25:S25"/>
    <mergeCell ref="T25:U25"/>
    <mergeCell ref="V25:W2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Y63:Z63"/>
    <mergeCell ref="A37:Z37"/>
    <mergeCell ref="B38:L38"/>
    <mergeCell ref="M38:X38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B25:G25"/>
    <mergeCell ref="H25:J25"/>
    <mergeCell ref="Q27:S27"/>
    <mergeCell ref="T27:U27"/>
    <mergeCell ref="A12:Z12"/>
    <mergeCell ref="B13:J13"/>
    <mergeCell ref="K13:M13"/>
    <mergeCell ref="V27:W27"/>
    <mergeCell ref="B28:G28"/>
    <mergeCell ref="H28:J28"/>
    <mergeCell ref="K28:M28"/>
    <mergeCell ref="N28:P28"/>
    <mergeCell ref="Q28:S28"/>
    <mergeCell ref="T28:U28"/>
    <mergeCell ref="V28:W28"/>
    <mergeCell ref="B63:G63"/>
    <mergeCell ref="H63:P63"/>
    <mergeCell ref="Q63:X63"/>
    <mergeCell ref="T33:U33"/>
    <mergeCell ref="V33:W33"/>
    <mergeCell ref="X33:Z33"/>
    <mergeCell ref="A34:Z34"/>
    <mergeCell ref="B36:L36"/>
    <mergeCell ref="M36:X36"/>
    <mergeCell ref="Y36:Z36"/>
    <mergeCell ref="N31:P31"/>
    <mergeCell ref="Q31:S31"/>
    <mergeCell ref="T31:U31"/>
    <mergeCell ref="V31:W31"/>
    <mergeCell ref="B32:G32"/>
    <mergeCell ref="H32:J3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44893F1-6360-4EFE-80B1-E88473694CB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7EDB09-3ECD-4085-BB8C-ED0A9F00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627DB265-B612-444B-8FD0-255DA289205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2834B7EF-C58D-4015-B556-BA89B9FA83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EB1E0-07E8-4E31-9AA4-D96B71DCA7CD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E94EDE9-E275-45A3-AEC5-661786EE6B98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808447B-D614-4FF0-B385-FF42450ED02F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95043E99-225F-4C42-AFFF-27ADB51D4093}">
          <x14:formula1>
            <xm:f>LIST!$E$2:$E$9</xm:f>
          </x14:formula1>
          <xm:sqref>B50:L54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1"/>
  <sheetViews>
    <sheetView view="pageBreakPreview" topLeftCell="A26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9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19027000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2443509.86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19027000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2443509.86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39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hidden="1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240"/>
      <c r="G119" s="240"/>
      <c r="H119" s="240"/>
      <c r="I119" s="240"/>
      <c r="J119" s="240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X33:Z33"/>
    <mergeCell ref="A34:Z34"/>
    <mergeCell ref="B36:L36"/>
    <mergeCell ref="M36:X36"/>
    <mergeCell ref="Y36:Z36"/>
    <mergeCell ref="N32:P32"/>
    <mergeCell ref="Q32:S32"/>
    <mergeCell ref="T32:U32"/>
    <mergeCell ref="V32:W32"/>
    <mergeCell ref="A33:S33"/>
    <mergeCell ref="T33:U33"/>
    <mergeCell ref="V33:W33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K26:M26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:Z1"/>
    <mergeCell ref="A3:Z3"/>
    <mergeCell ref="A4:Z4"/>
    <mergeCell ref="A23:Z23"/>
    <mergeCell ref="B24:G24"/>
    <mergeCell ref="H24:J24"/>
    <mergeCell ref="K24:M24"/>
    <mergeCell ref="N24:P24"/>
    <mergeCell ref="Q24:S24"/>
    <mergeCell ref="T24:U24"/>
    <mergeCell ref="V24:W24"/>
    <mergeCell ref="X24:Z32"/>
    <mergeCell ref="A10:A11"/>
    <mergeCell ref="B25:G25"/>
    <mergeCell ref="H25:J25"/>
    <mergeCell ref="K25:M25"/>
    <mergeCell ref="B30:G30"/>
    <mergeCell ref="H30:J30"/>
    <mergeCell ref="K30:M30"/>
    <mergeCell ref="B32:G32"/>
    <mergeCell ref="H32:J32"/>
    <mergeCell ref="K32:M32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327EE329-8F67-41F0-B791-DE3ADBF3C0D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4A6D45-B6A5-4098-86E4-2ACF9371864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7:Q32 L31:M32 R31:S32 O31:P32 N27:N32 K27:K32" xr:uid="{6D07937F-99EC-48D5-94CD-21229262409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CF74DE3-494F-4B98-8EB1-B9CE1B5D4BD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FA9208-0406-4F64-9CE8-1546E5D3322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3EB012E1-BEE0-4B6A-8F1F-4824C07F2A28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A0E4136-0DD8-478E-AF3A-9335B5F098D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C0DDDC19-D3FE-4F47-9A95-065DF98C9CCC}">
          <x14:formula1>
            <xm:f>LIST!$E$2:$E$9</xm:f>
          </x14:formula1>
          <xm:sqref>B50:L54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8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8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5838225.6799999997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8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8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20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5838225.6799999997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B50:L54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1"/>
  <sheetViews>
    <sheetView view="pageBreakPreview" topLeftCell="F11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8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8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5983680.4299999997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8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8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20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5983680.4299999997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F6F24444-7B46-4687-803B-299D111E42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FA56D1E-2D57-4A85-A871-F46597C0485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84D0CDEA-D7D5-4700-94B9-28946B67EF2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79C9CF-59D3-457B-B952-75101223C47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52855FF-FB82-43E1-9A1A-DA22C404424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A4C7E942-A7D0-4F1B-A3C1-1910F25CFA3C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FF175F93-D313-4E5A-8C5C-D0D46B97CFB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E05A8D57-098C-416B-8CCA-A7A7519731F0}">
          <x14:formula1>
            <xm:f>LIST!$E$2:$E$9</xm:f>
          </x14:formula1>
          <xm:sqref>B50:L54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906813.23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906813.23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D183A4C2-0871-452C-9D18-F1E353B28B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CA6CFEE-CF92-4EDD-8A5D-A81171B8AB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A1B9951C-853D-44B4-BDEE-5DFA24DE19A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51B54C-5E0D-4BD8-83C4-3671F63EEC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F03DF99-F9E3-41EF-B6FB-714FEF428FB4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ADA1FE8-2D7F-488B-9142-D151FD4FE94F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5043BD38-EE64-45D3-ADA5-89C49CE6BDC2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6868DA7-18BB-43DD-AE03-2721F69FF70B}">
          <x14:formula1>
            <xm:f>LIST!$E$2:$E$9</xm:f>
          </x14:formula1>
          <xm:sqref>B50:L54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1"/>
  <sheetViews>
    <sheetView view="pageBreakPreview" topLeftCell="A19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15303860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1443106.17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15303860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1443106.17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39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hidden="1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240"/>
      <c r="G119" s="240"/>
      <c r="H119" s="240"/>
      <c r="I119" s="240"/>
      <c r="J119" s="240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863FC962-EA34-4F17-B65D-FF0AD6C7F55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C9BD0-C5C5-4438-A594-123D18C4433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BE0EFD0F-5909-4515-9E33-A8B523D119D5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3E332C0-C911-4FE9-8134-B2EF4D4761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3D7999-9DD7-4271-9F78-19CFA5E84036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FA4F3686-C80F-47B1-8779-9EC0A7FDE79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42B1934-F10A-4BE4-9227-1C17CA60BA5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EA80601-FFA1-4781-8470-055BB826C2FC}">
          <x14:formula1>
            <xm:f>LIST!$E$2:$E$9</xm:f>
          </x14:formula1>
          <xm:sqref>B50:L54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19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1037761.11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1037761.11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B50:L54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1"/>
  <sheetViews>
    <sheetView view="pageBreakPreview" topLeftCell="F11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4490930.75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4490930.75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94776EFD-3C09-4891-92F5-8D8EE4AE174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12A38A4-CBC9-447E-8026-D1DF51D2DD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0CB017F8-8C1F-40FA-B969-910FBFEB79A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82C6A14C-54F3-4B6D-9EA6-DB0697090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11B884B-44D1-405C-B14F-D839A108379D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F8C2200F-ED4B-40B1-A1CB-83E03FC2864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0C10FFA-299A-407F-82C0-6EAA41F36059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57DEE6B-A0B9-4DCB-B13B-5305CF90A254}">
          <x14:formula1>
            <xm:f>LIST!$E$2:$E$9</xm:f>
          </x14:formula1>
          <xm:sqref>B50:L54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732895.87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732895.87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63:G63"/>
    <mergeCell ref="H63:P63"/>
    <mergeCell ref="Q63:X63"/>
    <mergeCell ref="Y63:Z63"/>
    <mergeCell ref="B68:Y72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9:G59"/>
    <mergeCell ref="H59:P59"/>
    <mergeCell ref="Q59:X59"/>
    <mergeCell ref="Y59:Z59"/>
    <mergeCell ref="B60:G60"/>
    <mergeCell ref="H60:P60"/>
    <mergeCell ref="Q60:X60"/>
    <mergeCell ref="Y60:Z60"/>
    <mergeCell ref="B54:L54"/>
    <mergeCell ref="M54:X54"/>
    <mergeCell ref="Y54:Z54"/>
    <mergeCell ref="B58:G58"/>
    <mergeCell ref="H58:P58"/>
    <mergeCell ref="Q58:X58"/>
    <mergeCell ref="Y58:Z58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B47:L47"/>
    <mergeCell ref="M47:X47"/>
    <mergeCell ref="Y47:Z47"/>
    <mergeCell ref="B48:L48"/>
    <mergeCell ref="M48:X48"/>
    <mergeCell ref="Y48:Z48"/>
    <mergeCell ref="B45:L45"/>
    <mergeCell ref="M45:X45"/>
    <mergeCell ref="Y45:Z45"/>
    <mergeCell ref="B46:L46"/>
    <mergeCell ref="M46:X46"/>
    <mergeCell ref="Y46:Z46"/>
    <mergeCell ref="B42:L42"/>
    <mergeCell ref="Y42:Z42"/>
    <mergeCell ref="A43:Z43"/>
    <mergeCell ref="B44:L44"/>
    <mergeCell ref="M44:X44"/>
    <mergeCell ref="Y44:Z44"/>
    <mergeCell ref="M42:X42"/>
    <mergeCell ref="B40:L40"/>
    <mergeCell ref="M40:X40"/>
    <mergeCell ref="Y40:Z40"/>
    <mergeCell ref="B41:L41"/>
    <mergeCell ref="M41:X41"/>
    <mergeCell ref="Y41:Z41"/>
    <mergeCell ref="A37:Z37"/>
    <mergeCell ref="B38:L38"/>
    <mergeCell ref="M38:X38"/>
    <mergeCell ref="Y38:Z38"/>
    <mergeCell ref="B39:L39"/>
    <mergeCell ref="M39:X39"/>
    <mergeCell ref="Y39:Z39"/>
    <mergeCell ref="X33:Z33"/>
    <mergeCell ref="A34:Z34"/>
    <mergeCell ref="B36:L36"/>
    <mergeCell ref="M36:X36"/>
    <mergeCell ref="Y36:Z36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H31:J31"/>
    <mergeCell ref="K31:M31"/>
    <mergeCell ref="N31:P31"/>
    <mergeCell ref="Q31:S31"/>
    <mergeCell ref="T31:U31"/>
    <mergeCell ref="V31:W31"/>
    <mergeCell ref="B30:G30"/>
    <mergeCell ref="H30:J30"/>
    <mergeCell ref="K30:M30"/>
    <mergeCell ref="N30:P30"/>
    <mergeCell ref="Q30:S30"/>
    <mergeCell ref="V24:W24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30:U30"/>
    <mergeCell ref="V30:W30"/>
    <mergeCell ref="B31:G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A3:Z3"/>
    <mergeCell ref="A4:Z4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A18:P18"/>
    <mergeCell ref="Q18:R18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B926E073-1CE9-49FE-807F-DB04F850278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E3594D9-C736-4D9B-8C7E-B36DE967E7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4865A2C1-DDC5-4BF5-B15C-BE4248BDE68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750410B-2C69-48E5-AFA0-DEBDF09B14C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0E4B5-EB80-4BA3-AB29-12FDD2C7787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63B7D32-F71A-4069-803D-10A22DA581C7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F64CAA88-38BB-4758-91E0-55FC55EA2AC0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30032275-8BDE-4D3B-86AB-D8CE357002EB}">
          <x14:formula1>
            <xm:f>LIST!$E$2:$E$9</xm:f>
          </x14:formula1>
          <xm:sqref>B50:L54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1664736.89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1664736.89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E1FE2F95-22B8-48EB-AC77-E653D1B178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0B92A-F4B1-4885-A505-08FA0CA7563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6D41702B-91F0-4E1B-9FFB-158DE365E394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CAF08B6-5766-4B19-B6B3-DC5F5C9C8C1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EE4E094-DDC0-46E9-B9A4-83733D910DA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945EF85-DD28-415D-9567-7E649B457D1F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33AA39A0-23FB-49FA-B91D-E7BEF68BDB35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093DD19-3B1E-4B28-9F72-3BB836A3B9E0}">
          <x14:formula1>
            <xm:f>LIST!$E$2:$E$9</xm:f>
          </x14:formula1>
          <xm:sqref>B50:L54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1679200.4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1679200.4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341E2B02-6519-46F4-86FA-4DC5BC15012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77B3CC3-61E4-4E52-850C-A79E724AFD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27A3B00-4DE7-4699-8AD7-95415C1D0AF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E7FF3B7-910F-492D-894F-357CA01DF4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55FCBD8-5E6A-4EAB-B429-266036124168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9206F04D-EF6B-40E3-BCBE-AE4F5EB7C87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447C310C-5B59-4300-8FF0-55527D8750EC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BD61533-9C6D-42C9-9A07-D47B093E5EA6}">
          <x14:formula1>
            <xm:f>LIST!$E$2:$E$9</xm:f>
          </x14:formula1>
          <xm:sqref>B50:L54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2328741.0099999998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2328741.0099999998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347"/>
      <c r="C44" s="348"/>
      <c r="D44" s="348"/>
      <c r="E44" s="348"/>
      <c r="F44" s="348"/>
      <c r="G44" s="348"/>
      <c r="H44" s="348"/>
      <c r="I44" s="348"/>
      <c r="J44" s="348"/>
      <c r="K44" s="348"/>
      <c r="L44" s="349"/>
      <c r="M44" s="347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9"/>
      <c r="Y44" s="350"/>
      <c r="Z44" s="351"/>
    </row>
    <row r="45" spans="1:26" ht="48" customHeight="1" x14ac:dyDescent="0.25">
      <c r="A45" s="15" t="str">
        <f>IF(B45&lt;&gt;"","2.2.2","")</f>
        <v/>
      </c>
      <c r="B45" s="347"/>
      <c r="C45" s="348"/>
      <c r="D45" s="348"/>
      <c r="E45" s="348"/>
      <c r="F45" s="348"/>
      <c r="G45" s="348"/>
      <c r="H45" s="348"/>
      <c r="I45" s="348"/>
      <c r="J45" s="348"/>
      <c r="K45" s="348"/>
      <c r="L45" s="349"/>
      <c r="M45" s="347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9"/>
      <c r="Y45" s="350"/>
      <c r="Z45" s="351"/>
    </row>
    <row r="46" spans="1:26" ht="48" customHeight="1" x14ac:dyDescent="0.25">
      <c r="A46" s="15" t="str">
        <f>IF(B46&lt;&gt;"","2.2.3","")</f>
        <v/>
      </c>
      <c r="B46" s="347"/>
      <c r="C46" s="348"/>
      <c r="D46" s="348"/>
      <c r="E46" s="348"/>
      <c r="F46" s="348"/>
      <c r="G46" s="348"/>
      <c r="H46" s="348"/>
      <c r="I46" s="348"/>
      <c r="J46" s="348"/>
      <c r="K46" s="348"/>
      <c r="L46" s="349"/>
      <c r="M46" s="347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9"/>
      <c r="Y46" s="350"/>
      <c r="Z46" s="351"/>
    </row>
    <row r="47" spans="1:26" ht="48" customHeight="1" x14ac:dyDescent="0.25">
      <c r="A47" s="15" t="str">
        <f>IF(B47&lt;&gt;"","2.2.4","")</f>
        <v/>
      </c>
      <c r="B47" s="347"/>
      <c r="C47" s="348"/>
      <c r="D47" s="348"/>
      <c r="E47" s="348"/>
      <c r="F47" s="348"/>
      <c r="G47" s="348"/>
      <c r="H47" s="348"/>
      <c r="I47" s="348"/>
      <c r="J47" s="348"/>
      <c r="K47" s="348"/>
      <c r="L47" s="349"/>
      <c r="M47" s="347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9"/>
      <c r="Y47" s="350"/>
      <c r="Z47" s="351"/>
    </row>
    <row r="48" spans="1:26" ht="48" customHeight="1" x14ac:dyDescent="0.25">
      <c r="A48" s="15" t="str">
        <f>IF(B48&lt;&gt;"","2.2.5","")</f>
        <v/>
      </c>
      <c r="B48" s="347"/>
      <c r="C48" s="348"/>
      <c r="D48" s="348"/>
      <c r="E48" s="348"/>
      <c r="F48" s="348"/>
      <c r="G48" s="348"/>
      <c r="H48" s="348"/>
      <c r="I48" s="348"/>
      <c r="J48" s="348"/>
      <c r="K48" s="348"/>
      <c r="L48" s="349"/>
      <c r="M48" s="347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9"/>
      <c r="Y48" s="350"/>
      <c r="Z48" s="351"/>
    </row>
    <row r="49" spans="1:26" ht="24" customHeight="1" x14ac:dyDescent="0.25">
      <c r="A49" s="352" t="s">
        <v>55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4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7:Q32 L31:M32 R31:S32 O31:P32 N27:N32 K27:K32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B50:L54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35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1375697.02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1375697.02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53524020-F482-4665-8DAC-4EF835A8C4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9A9733F-4BA9-48BE-9537-8A60D95A063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533D6665-56AD-47B5-9015-A9961575FF0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D104B7E-9DAA-48B7-9856-F7E3501432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8953C3-AAFA-4D65-8C33-EB31C465EFE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590D2617-A32D-43E9-A00F-F4A1CA2F8DA7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8F13DFE-FE32-4D55-AF9B-24F382AE2153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1764C70-EB7D-4C83-86F9-21F29A5EAD40}">
          <x14:formula1>
            <xm:f>LIST!$E$2:$E$9</xm:f>
          </x14:formula1>
          <xm:sqref>B50:L54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946527.74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946527.74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74876D5-1DBB-4F1D-921D-7025CF20BBB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C5974E-1112-4366-BA6D-443E9D025E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F6E41B3C-5C5B-4D68-B817-E15F4312832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6C7561A7-8681-4FDA-9D6A-FE634934202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7BFA5E-0713-46AE-82F6-EE285EFEC60C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88F3D94A-6EB9-4A64-B184-4E3CA6CA9B52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01869EB-7C59-49DB-9153-0F4F2CFE7611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99B0EFF-FC1F-42CE-B9B8-DAD00FE039F3}">
          <x14:formula1>
            <xm:f>LIST!$E$2:$E$9</xm:f>
          </x14:formula1>
          <xm:sqref>B50:L54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1"/>
  <sheetViews>
    <sheetView view="pageBreakPreview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26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13343380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1239403.07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13343380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1239403.07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39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hidden="1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240"/>
      <c r="G119" s="240"/>
      <c r="H119" s="240"/>
      <c r="I119" s="240"/>
      <c r="J119" s="240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4CF84741-C108-4026-A3A1-0B53AD614D5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25D3F90-0DDB-47A8-BBAB-5B03FFCDF5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9E0EEAB-A053-48D7-ABBF-9C3B0586D0A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14D33646-CD0F-41F4-98A1-4198CDAB7B7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BB53945-19E1-4B46-A73D-B64C449EAB71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06FCCA11-B62D-438D-9B7A-EFC7306F86E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3B7C8AC7-A1C2-4DA5-B2F1-26B4F1CAD4F7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58730D7-30D5-44BA-84BE-F097BF0DF0EB}">
          <x14:formula1>
            <xm:f>LIST!$E$2:$E$9</xm:f>
          </x14:formula1>
          <xm:sqref>B50:L54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27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1289427.8400000001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1289427.8400000001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B50:L54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2237331.66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2237331.66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24BBF1F4-9806-4E70-96D2-0C2D6A62672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C5F447-4973-48E6-A845-8F2DA73D893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1CF9D496-C43B-4F98-B408-0F188DC699C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F3BFA7A-CCFE-42C9-8CF7-C018E1D5B9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FEDFB1-0B0E-4994-8A0F-8614421A2369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4DEC2D81-D0E9-4AD5-9AA7-CBA984173EE6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0ACF8A6-6E93-4780-AD9B-0848FACEA3E6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AFEABD43-81D2-4E19-A00A-069ACC839FEC}">
          <x14:formula1>
            <xm:f>LIST!$E$2:$E$9</xm:f>
          </x14:formula1>
          <xm:sqref>B50:L54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1"/>
  <sheetViews>
    <sheetView view="pageBreakPreview" topLeftCell="A101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29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6830240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204755.5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6830240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204755.5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39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hidden="1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240"/>
      <c r="G119" s="240"/>
      <c r="H119" s="240"/>
      <c r="I119" s="240"/>
      <c r="J119" s="240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BFB8CF89-0A68-4167-8294-F8DDF94609F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DEC1F5C-5565-4EB0-8FBD-FD074388EC1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A10183A-BA0F-4A11-98B8-5EAD489EC39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326518FA-C5AD-45E7-8BCD-76EB4F21F2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19" max="25" man="1"/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E02B1F-5DCF-4F69-8D3A-49230A2D2592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B555C96B-350B-475B-8D02-64CA826A9DC5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0CDC76C2-0D52-4852-AC06-B6DF3E5AE1FD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FCDCF1C-49A3-4418-BC28-CD7F7BC5D815}">
          <x14:formula1>
            <xm:f>LIST!$E$2:$E$9</xm:f>
          </x14:formula1>
          <xm:sqref>B50:L54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1"/>
  <sheetViews>
    <sheetView view="pageBreakPreview" zoomScale="90" zoomScaleNormal="85" zoomScaleSheetLayoutView="90" workbookViewId="0">
      <selection activeCell="F119" sqref="F119:J119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30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12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7717520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485323.81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12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12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12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7717520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12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12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485323.81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12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12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59" t="s">
        <v>39</v>
      </c>
      <c r="C29" s="260"/>
      <c r="D29" s="260"/>
      <c r="E29" s="260"/>
      <c r="F29" s="260"/>
      <c r="G29" s="261"/>
      <c r="H29" s="262">
        <v>12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12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12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12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hidden="1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240"/>
      <c r="G119" s="240"/>
      <c r="H119" s="240"/>
      <c r="I119" s="240"/>
      <c r="J119" s="240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9139A494-5483-493C-A839-1EDFD4C2078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DA7E96-0ACF-4866-9D91-A668EE90329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84162780-8B1E-4BCB-9800-1225F61B265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BDD7116-58D0-42C2-B2D0-B84958DE18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E0CA01-5C65-4EF5-83FE-54BC4777E06A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14197F2C-F964-421D-A259-E7511AB741AB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B4A4F72E-37D5-48D1-89A2-021DF49CC642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27A0E62E-F493-45B5-8ACE-C655C6A741DB}">
          <x14:formula1>
            <xm:f>LIST!$E$2:$E$9</xm:f>
          </x14:formula1>
          <xm:sqref>B50:L54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1"/>
  <sheetViews>
    <sheetView view="pageBreakPreview" topLeftCell="F14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31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830926.29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830926.29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B50:L54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1"/>
  <sheetViews>
    <sheetView view="pageBreakPreview" topLeftCell="F5" zoomScale="80" zoomScaleNormal="85" zoomScaleSheetLayoutView="80" workbookViewId="0">
      <selection activeCell="U8" sqref="U8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78" t="s">
        <v>103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</row>
    <row r="2" spans="1:26" ht="21" customHeight="1" x14ac:dyDescent="0.25">
      <c r="A2" s="78" t="s">
        <v>104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21" customHeight="1" x14ac:dyDescent="0.25">
      <c r="A3" s="78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1" customHeight="1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</row>
    <row r="5" spans="1:26" ht="10.15" customHeight="1" x14ac:dyDescent="0.25"/>
    <row r="6" spans="1:26" ht="21" customHeight="1" x14ac:dyDescent="0.25">
      <c r="A6" s="4" t="s">
        <v>2</v>
      </c>
    </row>
    <row r="7" spans="1:26" ht="21" customHeight="1" x14ac:dyDescent="0.25">
      <c r="A7" s="5" t="s">
        <v>105</v>
      </c>
      <c r="L7" s="6"/>
      <c r="M7" s="113"/>
      <c r="N7" s="114"/>
      <c r="O7" s="114"/>
      <c r="P7" s="115"/>
    </row>
    <row r="8" spans="1:26" ht="21" customHeight="1" x14ac:dyDescent="0.25">
      <c r="A8" s="5" t="s">
        <v>42</v>
      </c>
      <c r="G8" s="6"/>
      <c r="H8" s="113"/>
      <c r="I8" s="114"/>
      <c r="J8" s="115"/>
    </row>
    <row r="9" spans="1:26" ht="10.15" customHeight="1" x14ac:dyDescent="0.25"/>
    <row r="10" spans="1:26" s="4" customFormat="1" ht="30" customHeight="1" x14ac:dyDescent="0.25">
      <c r="A10" s="79" t="s">
        <v>7</v>
      </c>
      <c r="B10" s="116" t="s">
        <v>33</v>
      </c>
      <c r="C10" s="117"/>
      <c r="D10" s="117"/>
      <c r="E10" s="117"/>
      <c r="F10" s="117"/>
      <c r="G10" s="117"/>
      <c r="H10" s="117"/>
      <c r="I10" s="117"/>
      <c r="J10" s="118"/>
      <c r="K10" s="122" t="s">
        <v>34</v>
      </c>
      <c r="L10" s="123"/>
      <c r="M10" s="123"/>
      <c r="N10" s="123"/>
      <c r="O10" s="123"/>
      <c r="P10" s="123"/>
      <c r="Q10" s="123"/>
      <c r="R10" s="124"/>
      <c r="S10" s="122" t="s">
        <v>6</v>
      </c>
      <c r="T10" s="123"/>
      <c r="U10" s="123"/>
      <c r="V10" s="123"/>
      <c r="W10" s="123"/>
      <c r="X10" s="123"/>
      <c r="Y10" s="123"/>
      <c r="Z10" s="124"/>
    </row>
    <row r="11" spans="1:26" s="4" customFormat="1" ht="30" customHeight="1" x14ac:dyDescent="0.25">
      <c r="A11" s="80"/>
      <c r="B11" s="119"/>
      <c r="C11" s="120"/>
      <c r="D11" s="120"/>
      <c r="E11" s="120"/>
      <c r="F11" s="120"/>
      <c r="G11" s="120"/>
      <c r="H11" s="120"/>
      <c r="I11" s="120"/>
      <c r="J11" s="121"/>
      <c r="K11" s="122" t="s">
        <v>3</v>
      </c>
      <c r="L11" s="123"/>
      <c r="M11" s="124"/>
      <c r="N11" s="122" t="s">
        <v>4</v>
      </c>
      <c r="O11" s="123"/>
      <c r="P11" s="124"/>
      <c r="Q11" s="122" t="s">
        <v>5</v>
      </c>
      <c r="R11" s="124"/>
      <c r="S11" s="122" t="s">
        <v>3</v>
      </c>
      <c r="T11" s="123"/>
      <c r="U11" s="124"/>
      <c r="V11" s="122" t="s">
        <v>4</v>
      </c>
      <c r="W11" s="123"/>
      <c r="X11" s="124"/>
      <c r="Y11" s="122" t="s">
        <v>5</v>
      </c>
      <c r="Z11" s="124"/>
    </row>
    <row r="12" spans="1:26" ht="24" customHeight="1" x14ac:dyDescent="0.25">
      <c r="A12" s="81" t="s">
        <v>43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3"/>
    </row>
    <row r="13" spans="1:26" ht="24" customHeight="1" x14ac:dyDescent="0.25">
      <c r="A13" s="16">
        <v>1</v>
      </c>
      <c r="B13" s="293" t="s">
        <v>36</v>
      </c>
      <c r="C13" s="294"/>
      <c r="D13" s="294"/>
      <c r="E13" s="294"/>
      <c r="F13" s="294"/>
      <c r="G13" s="294"/>
      <c r="H13" s="294"/>
      <c r="I13" s="294"/>
      <c r="J13" s="295"/>
      <c r="K13" s="87">
        <v>8</v>
      </c>
      <c r="L13" s="88"/>
      <c r="M13" s="89"/>
      <c r="N13" s="90">
        <f>Q25</f>
        <v>0</v>
      </c>
      <c r="O13" s="91"/>
      <c r="P13" s="92"/>
      <c r="Q13" s="93">
        <f>V24/T24*100</f>
        <v>0</v>
      </c>
      <c r="R13" s="94"/>
      <c r="S13" s="95">
        <v>7212800</v>
      </c>
      <c r="T13" s="96"/>
      <c r="U13" s="97"/>
      <c r="V13" s="104"/>
      <c r="W13" s="105"/>
      <c r="X13" s="106"/>
      <c r="Y13" s="133">
        <f>V13/S13*100</f>
        <v>0</v>
      </c>
      <c r="Z13" s="134"/>
    </row>
    <row r="14" spans="1:26" ht="24" customHeight="1" x14ac:dyDescent="0.25">
      <c r="A14" s="16">
        <v>2</v>
      </c>
      <c r="B14" s="293" t="s">
        <v>37</v>
      </c>
      <c r="C14" s="294"/>
      <c r="D14" s="294"/>
      <c r="E14" s="294"/>
      <c r="F14" s="294"/>
      <c r="G14" s="294"/>
      <c r="H14" s="294"/>
      <c r="I14" s="294"/>
      <c r="J14" s="295"/>
      <c r="K14" s="139">
        <v>784480.25</v>
      </c>
      <c r="L14" s="140"/>
      <c r="M14" s="141"/>
      <c r="N14" s="93">
        <f>Q26</f>
        <v>0</v>
      </c>
      <c r="O14" s="299"/>
      <c r="P14" s="94"/>
      <c r="Q14" s="93">
        <f>V26/T26*100</f>
        <v>0</v>
      </c>
      <c r="R14" s="94"/>
      <c r="S14" s="98"/>
      <c r="T14" s="99"/>
      <c r="U14" s="100"/>
      <c r="V14" s="107"/>
      <c r="W14" s="108"/>
      <c r="X14" s="109"/>
      <c r="Y14" s="135"/>
      <c r="Z14" s="136"/>
    </row>
    <row r="15" spans="1:26" ht="24" customHeight="1" x14ac:dyDescent="0.25">
      <c r="A15" s="16">
        <v>3</v>
      </c>
      <c r="B15" s="293" t="s">
        <v>38</v>
      </c>
      <c r="C15" s="294"/>
      <c r="D15" s="294"/>
      <c r="E15" s="294"/>
      <c r="F15" s="294"/>
      <c r="G15" s="294"/>
      <c r="H15" s="294"/>
      <c r="I15" s="294"/>
      <c r="J15" s="295"/>
      <c r="K15" s="145">
        <v>8</v>
      </c>
      <c r="L15" s="146"/>
      <c r="M15" s="147"/>
      <c r="N15" s="90">
        <f>Q28</f>
        <v>0</v>
      </c>
      <c r="O15" s="91"/>
      <c r="P15" s="92"/>
      <c r="Q15" s="93">
        <f>V27/T27*100</f>
        <v>0</v>
      </c>
      <c r="R15" s="94"/>
      <c r="S15" s="98"/>
      <c r="T15" s="99"/>
      <c r="U15" s="100"/>
      <c r="V15" s="107"/>
      <c r="W15" s="108"/>
      <c r="X15" s="109"/>
      <c r="Y15" s="135"/>
      <c r="Z15" s="136"/>
    </row>
    <row r="16" spans="1:26" ht="24" customHeight="1" x14ac:dyDescent="0.25">
      <c r="A16" s="16">
        <v>4</v>
      </c>
      <c r="B16" s="293" t="s">
        <v>39</v>
      </c>
      <c r="C16" s="294"/>
      <c r="D16" s="294"/>
      <c r="E16" s="294"/>
      <c r="F16" s="294"/>
      <c r="G16" s="294"/>
      <c r="H16" s="294"/>
      <c r="I16" s="294"/>
      <c r="J16" s="295"/>
      <c r="K16" s="145">
        <v>8</v>
      </c>
      <c r="L16" s="146"/>
      <c r="M16" s="147"/>
      <c r="N16" s="90">
        <f>Q30</f>
        <v>0</v>
      </c>
      <c r="O16" s="91"/>
      <c r="P16" s="92"/>
      <c r="Q16" s="93">
        <f>V29/T29*100</f>
        <v>0</v>
      </c>
      <c r="R16" s="94"/>
      <c r="S16" s="98"/>
      <c r="T16" s="99"/>
      <c r="U16" s="100"/>
      <c r="V16" s="107"/>
      <c r="W16" s="108"/>
      <c r="X16" s="109"/>
      <c r="Y16" s="135"/>
      <c r="Z16" s="136"/>
    </row>
    <row r="17" spans="1:26" s="7" customFormat="1" ht="48" customHeight="1" x14ac:dyDescent="0.25">
      <c r="A17" s="17">
        <v>5</v>
      </c>
      <c r="B17" s="296" t="s">
        <v>44</v>
      </c>
      <c r="C17" s="297"/>
      <c r="D17" s="297"/>
      <c r="E17" s="297"/>
      <c r="F17" s="297"/>
      <c r="G17" s="297"/>
      <c r="H17" s="297"/>
      <c r="I17" s="297"/>
      <c r="J17" s="298"/>
      <c r="K17" s="148">
        <v>8</v>
      </c>
      <c r="L17" s="149"/>
      <c r="M17" s="150"/>
      <c r="N17" s="90">
        <f>Q32</f>
        <v>0</v>
      </c>
      <c r="O17" s="91"/>
      <c r="P17" s="92"/>
      <c r="Q17" s="93">
        <f>V31/T31*100</f>
        <v>0</v>
      </c>
      <c r="R17" s="94"/>
      <c r="S17" s="101"/>
      <c r="T17" s="102"/>
      <c r="U17" s="103"/>
      <c r="V17" s="110"/>
      <c r="W17" s="111"/>
      <c r="X17" s="112"/>
      <c r="Y17" s="137"/>
      <c r="Z17" s="138"/>
    </row>
    <row r="18" spans="1:26" s="4" customFormat="1" ht="24" customHeight="1" x14ac:dyDescent="0.25">
      <c r="A18" s="125" t="s">
        <v>45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128">
        <f>V33</f>
        <v>0</v>
      </c>
      <c r="R18" s="129"/>
      <c r="S18" s="130">
        <f>SUM(S13)</f>
        <v>7212800</v>
      </c>
      <c r="T18" s="131"/>
      <c r="U18" s="132"/>
      <c r="V18" s="130">
        <f>SUM(V13)</f>
        <v>0</v>
      </c>
      <c r="W18" s="131"/>
      <c r="X18" s="132"/>
      <c r="Y18" s="151">
        <f>SUM(Y13)</f>
        <v>0</v>
      </c>
      <c r="Z18" s="152"/>
    </row>
    <row r="19" spans="1:26" ht="9.9499999999999993" customHeight="1" x14ac:dyDescent="0.25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</row>
    <row r="20" spans="1:26" ht="24" customHeight="1" x14ac:dyDescent="0.25">
      <c r="A20" s="8" t="s">
        <v>8</v>
      </c>
      <c r="H20" s="9"/>
      <c r="I20" s="10"/>
      <c r="J20" s="10"/>
      <c r="K20" s="10"/>
      <c r="L20" s="10"/>
      <c r="M20" s="10"/>
    </row>
    <row r="21" spans="1:26" ht="9.9499999999999993" customHeight="1" x14ac:dyDescent="0.25">
      <c r="A21" s="2"/>
      <c r="H21" s="11"/>
      <c r="I21" s="11"/>
      <c r="J21" s="11"/>
      <c r="K21" s="11"/>
      <c r="L21" s="11"/>
      <c r="M21" s="11"/>
    </row>
    <row r="22" spans="1:26" ht="72" customHeight="1" x14ac:dyDescent="0.25">
      <c r="A22" s="14" t="s">
        <v>7</v>
      </c>
      <c r="B22" s="122" t="s">
        <v>40</v>
      </c>
      <c r="C22" s="123"/>
      <c r="D22" s="123"/>
      <c r="E22" s="123"/>
      <c r="F22" s="123"/>
      <c r="G22" s="124"/>
      <c r="H22" s="122" t="s">
        <v>46</v>
      </c>
      <c r="I22" s="123"/>
      <c r="J22" s="124"/>
      <c r="K22" s="122" t="s">
        <v>41</v>
      </c>
      <c r="L22" s="123"/>
      <c r="M22" s="124"/>
      <c r="N22" s="122" t="s">
        <v>47</v>
      </c>
      <c r="O22" s="123"/>
      <c r="P22" s="124"/>
      <c r="Q22" s="122" t="s">
        <v>48</v>
      </c>
      <c r="R22" s="123"/>
      <c r="S22" s="124"/>
      <c r="T22" s="122" t="s">
        <v>49</v>
      </c>
      <c r="U22" s="124"/>
      <c r="V22" s="154" t="s">
        <v>9</v>
      </c>
      <c r="W22" s="155"/>
      <c r="X22" s="122" t="s">
        <v>10</v>
      </c>
      <c r="Y22" s="123"/>
      <c r="Z22" s="124"/>
    </row>
    <row r="23" spans="1:26" ht="24" customHeight="1" x14ac:dyDescent="0.25">
      <c r="A23" s="156" t="s">
        <v>43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26" s="44" customFormat="1" ht="24" customHeight="1" x14ac:dyDescent="0.25">
      <c r="A24" s="28">
        <v>1</v>
      </c>
      <c r="B24" s="290" t="s">
        <v>36</v>
      </c>
      <c r="C24" s="291"/>
      <c r="D24" s="291"/>
      <c r="E24" s="291"/>
      <c r="F24" s="291"/>
      <c r="G24" s="292"/>
      <c r="H24" s="324">
        <v>8</v>
      </c>
      <c r="I24" s="325"/>
      <c r="J24" s="326"/>
      <c r="K24" s="265">
        <f>K25</f>
        <v>0</v>
      </c>
      <c r="L24" s="266"/>
      <c r="M24" s="267"/>
      <c r="N24" s="265">
        <f>N25</f>
        <v>0</v>
      </c>
      <c r="O24" s="266"/>
      <c r="P24" s="267"/>
      <c r="Q24" s="265">
        <f>Q25</f>
        <v>0</v>
      </c>
      <c r="R24" s="266"/>
      <c r="S24" s="268"/>
      <c r="T24" s="269">
        <v>10</v>
      </c>
      <c r="U24" s="270"/>
      <c r="V24" s="271">
        <f>SUM(V25)</f>
        <v>0</v>
      </c>
      <c r="W24" s="272"/>
      <c r="X24" s="165"/>
      <c r="Y24" s="153"/>
      <c r="Z24" s="166"/>
    </row>
    <row r="25" spans="1:26" s="34" customFormat="1" ht="24" customHeight="1" x14ac:dyDescent="0.25">
      <c r="A25" s="42">
        <v>1.1000000000000001</v>
      </c>
      <c r="B25" s="300" t="s">
        <v>94</v>
      </c>
      <c r="C25" s="301"/>
      <c r="D25" s="301"/>
      <c r="E25" s="301"/>
      <c r="F25" s="301"/>
      <c r="G25" s="302"/>
      <c r="H25" s="303">
        <v>8</v>
      </c>
      <c r="I25" s="304"/>
      <c r="J25" s="305"/>
      <c r="K25" s="306"/>
      <c r="L25" s="307"/>
      <c r="M25" s="308"/>
      <c r="N25" s="306"/>
      <c r="O25" s="307"/>
      <c r="P25" s="308"/>
      <c r="Q25" s="306"/>
      <c r="R25" s="307"/>
      <c r="S25" s="309"/>
      <c r="T25" s="310">
        <v>10</v>
      </c>
      <c r="U25" s="311"/>
      <c r="V25" s="312">
        <f>(T25*((K25*0)+(N25*50)+(Q25*100)))/(H25*100)</f>
        <v>0</v>
      </c>
      <c r="W25" s="313"/>
      <c r="X25" s="167"/>
      <c r="Y25" s="168"/>
      <c r="Z25" s="169"/>
    </row>
    <row r="26" spans="1:26" s="40" customFormat="1" ht="24" customHeight="1" x14ac:dyDescent="0.25">
      <c r="A26" s="39">
        <v>2</v>
      </c>
      <c r="B26" s="314" t="s">
        <v>37</v>
      </c>
      <c r="C26" s="315"/>
      <c r="D26" s="315"/>
      <c r="E26" s="315"/>
      <c r="F26" s="315"/>
      <c r="G26" s="316"/>
      <c r="H26" s="317">
        <v>784480.25</v>
      </c>
      <c r="I26" s="318"/>
      <c r="J26" s="319"/>
      <c r="K26" s="317"/>
      <c r="L26" s="318"/>
      <c r="M26" s="319"/>
      <c r="N26" s="317"/>
      <c r="O26" s="318"/>
      <c r="P26" s="319"/>
      <c r="Q26" s="317"/>
      <c r="R26" s="318"/>
      <c r="S26" s="319"/>
      <c r="T26" s="320">
        <v>40</v>
      </c>
      <c r="U26" s="321"/>
      <c r="V26" s="322">
        <f>(T26*((K26*0)+(N26*50)+(Q26*100)))/(H26*100)</f>
        <v>0</v>
      </c>
      <c r="W26" s="323"/>
      <c r="X26" s="167"/>
      <c r="Y26" s="168"/>
      <c r="Z26" s="169"/>
    </row>
    <row r="27" spans="1:26" s="36" customFormat="1" ht="24" customHeight="1" x14ac:dyDescent="0.25">
      <c r="A27" s="28">
        <v>3</v>
      </c>
      <c r="B27" s="273" t="s">
        <v>38</v>
      </c>
      <c r="C27" s="274"/>
      <c r="D27" s="274"/>
      <c r="E27" s="274"/>
      <c r="F27" s="274"/>
      <c r="G27" s="275"/>
      <c r="H27" s="262">
        <v>8</v>
      </c>
      <c r="I27" s="263"/>
      <c r="J27" s="264"/>
      <c r="K27" s="265">
        <f>K28</f>
        <v>0</v>
      </c>
      <c r="L27" s="266"/>
      <c r="M27" s="267"/>
      <c r="N27" s="265">
        <f>N28</f>
        <v>0</v>
      </c>
      <c r="O27" s="266"/>
      <c r="P27" s="267"/>
      <c r="Q27" s="265">
        <f>Q28</f>
        <v>0</v>
      </c>
      <c r="R27" s="266"/>
      <c r="S27" s="268"/>
      <c r="T27" s="269">
        <v>20</v>
      </c>
      <c r="U27" s="270"/>
      <c r="V27" s="271">
        <f>SUM(V28)</f>
        <v>0</v>
      </c>
      <c r="W27" s="272"/>
      <c r="X27" s="167"/>
      <c r="Y27" s="168"/>
      <c r="Z27" s="169"/>
    </row>
    <row r="28" spans="1:26" s="32" customFormat="1" ht="48" customHeight="1" x14ac:dyDescent="0.25">
      <c r="A28" s="31">
        <v>3.1</v>
      </c>
      <c r="B28" s="276" t="s">
        <v>102</v>
      </c>
      <c r="C28" s="277"/>
      <c r="D28" s="277"/>
      <c r="E28" s="277"/>
      <c r="F28" s="277"/>
      <c r="G28" s="278"/>
      <c r="H28" s="279">
        <v>8</v>
      </c>
      <c r="I28" s="280"/>
      <c r="J28" s="281"/>
      <c r="K28" s="282"/>
      <c r="L28" s="283"/>
      <c r="M28" s="284"/>
      <c r="N28" s="282"/>
      <c r="O28" s="283"/>
      <c r="P28" s="284"/>
      <c r="Q28" s="282"/>
      <c r="R28" s="283"/>
      <c r="S28" s="285"/>
      <c r="T28" s="286">
        <v>20</v>
      </c>
      <c r="U28" s="287"/>
      <c r="V28" s="288">
        <f>(T28*((K28*0)+(N28*50)+(Q28*100)))/(H28*100)</f>
        <v>0</v>
      </c>
      <c r="W28" s="289"/>
      <c r="X28" s="167"/>
      <c r="Y28" s="168"/>
      <c r="Z28" s="169"/>
    </row>
    <row r="29" spans="1:26" s="27" customFormat="1" ht="48" customHeight="1" x14ac:dyDescent="0.25">
      <c r="A29" s="28">
        <v>4</v>
      </c>
      <c r="B29" s="273" t="s">
        <v>39</v>
      </c>
      <c r="C29" s="274"/>
      <c r="D29" s="274"/>
      <c r="E29" s="274"/>
      <c r="F29" s="274"/>
      <c r="G29" s="275"/>
      <c r="H29" s="262">
        <v>8</v>
      </c>
      <c r="I29" s="263"/>
      <c r="J29" s="264"/>
      <c r="K29" s="265">
        <f>K30</f>
        <v>0</v>
      </c>
      <c r="L29" s="266"/>
      <c r="M29" s="267"/>
      <c r="N29" s="265">
        <f>N30</f>
        <v>0</v>
      </c>
      <c r="O29" s="266"/>
      <c r="P29" s="267"/>
      <c r="Q29" s="265">
        <f>Q30</f>
        <v>0</v>
      </c>
      <c r="R29" s="266"/>
      <c r="S29" s="268"/>
      <c r="T29" s="269">
        <v>15</v>
      </c>
      <c r="U29" s="270"/>
      <c r="V29" s="271">
        <f>SUM(V30)</f>
        <v>0</v>
      </c>
      <c r="W29" s="272"/>
      <c r="X29" s="167"/>
      <c r="Y29" s="168"/>
      <c r="Z29" s="169"/>
    </row>
    <row r="30" spans="1:26" ht="48" customHeight="1" x14ac:dyDescent="0.25">
      <c r="A30" s="16">
        <v>4.0999999999999996</v>
      </c>
      <c r="B30" s="84" t="s">
        <v>95</v>
      </c>
      <c r="C30" s="85"/>
      <c r="D30" s="85"/>
      <c r="E30" s="85"/>
      <c r="F30" s="85"/>
      <c r="G30" s="86"/>
      <c r="H30" s="191">
        <v>8</v>
      </c>
      <c r="I30" s="192"/>
      <c r="J30" s="193"/>
      <c r="K30" s="330"/>
      <c r="L30" s="331"/>
      <c r="M30" s="332"/>
      <c r="N30" s="330"/>
      <c r="O30" s="331"/>
      <c r="P30" s="332"/>
      <c r="Q30" s="330"/>
      <c r="R30" s="331"/>
      <c r="S30" s="333"/>
      <c r="T30" s="194">
        <v>15</v>
      </c>
      <c r="U30" s="195"/>
      <c r="V30" s="185">
        <f>(T30*((K30*0)+(N30*50)+(Q30*100)))/(H30*100)</f>
        <v>0</v>
      </c>
      <c r="W30" s="186"/>
      <c r="X30" s="167"/>
      <c r="Y30" s="168"/>
      <c r="Z30" s="169"/>
    </row>
    <row r="31" spans="1:26" s="44" customFormat="1" ht="48" customHeight="1" x14ac:dyDescent="0.25">
      <c r="A31" s="28">
        <v>5</v>
      </c>
      <c r="B31" s="327" t="s">
        <v>101</v>
      </c>
      <c r="C31" s="328"/>
      <c r="D31" s="328"/>
      <c r="E31" s="328"/>
      <c r="F31" s="328"/>
      <c r="G31" s="329"/>
      <c r="H31" s="262">
        <v>8</v>
      </c>
      <c r="I31" s="263"/>
      <c r="J31" s="264"/>
      <c r="K31" s="265">
        <f>K32</f>
        <v>0</v>
      </c>
      <c r="L31" s="266"/>
      <c r="M31" s="267"/>
      <c r="N31" s="265">
        <f>N32</f>
        <v>0</v>
      </c>
      <c r="O31" s="266"/>
      <c r="P31" s="267"/>
      <c r="Q31" s="265">
        <f>Q32</f>
        <v>0</v>
      </c>
      <c r="R31" s="266"/>
      <c r="S31" s="268"/>
      <c r="T31" s="269">
        <v>15</v>
      </c>
      <c r="U31" s="270"/>
      <c r="V31" s="271">
        <f>SUM(V32)</f>
        <v>0</v>
      </c>
      <c r="W31" s="272"/>
      <c r="X31" s="167"/>
      <c r="Y31" s="168"/>
      <c r="Z31" s="169"/>
    </row>
    <row r="32" spans="1:26" s="26" customFormat="1" ht="48" customHeight="1" x14ac:dyDescent="0.25">
      <c r="A32" s="25">
        <v>5.0999999999999996</v>
      </c>
      <c r="B32" s="336" t="s">
        <v>96</v>
      </c>
      <c r="C32" s="337"/>
      <c r="D32" s="337"/>
      <c r="E32" s="337"/>
      <c r="F32" s="337"/>
      <c r="G32" s="338"/>
      <c r="H32" s="339">
        <v>8</v>
      </c>
      <c r="I32" s="340"/>
      <c r="J32" s="341"/>
      <c r="K32" s="342"/>
      <c r="L32" s="343"/>
      <c r="M32" s="344"/>
      <c r="N32" s="342"/>
      <c r="O32" s="343"/>
      <c r="P32" s="344"/>
      <c r="Q32" s="342"/>
      <c r="R32" s="343"/>
      <c r="S32" s="345"/>
      <c r="T32" s="334">
        <v>15</v>
      </c>
      <c r="U32" s="335"/>
      <c r="V32" s="312">
        <f>(T32*((K32*0)+(N32*50)+(Q32*100)))/(H32*100)</f>
        <v>0</v>
      </c>
      <c r="W32" s="313"/>
      <c r="X32" s="170"/>
      <c r="Y32" s="171"/>
      <c r="Z32" s="172"/>
    </row>
    <row r="33" spans="1:26" ht="24" customHeight="1" x14ac:dyDescent="0.25">
      <c r="A33" s="125" t="s">
        <v>11</v>
      </c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7"/>
      <c r="T33" s="211">
        <f>SUM(T24,T26,T27,T29,T31)</f>
        <v>100</v>
      </c>
      <c r="U33" s="212"/>
      <c r="V33" s="128">
        <f>SUM(V24,V26:W27,V29,V31)</f>
        <v>0</v>
      </c>
      <c r="W33" s="129"/>
      <c r="X33" s="213"/>
      <c r="Y33" s="214"/>
      <c r="Z33" s="215"/>
    </row>
    <row r="34" spans="1:26" ht="9.9499999999999993" customHeight="1" x14ac:dyDescent="0.2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</row>
    <row r="35" spans="1:26" ht="24" customHeight="1" x14ac:dyDescent="0.25">
      <c r="A35" s="1" t="s">
        <v>97</v>
      </c>
    </row>
    <row r="36" spans="1:26" ht="60" customHeight="1" x14ac:dyDescent="0.25">
      <c r="A36" s="14" t="s">
        <v>7</v>
      </c>
      <c r="B36" s="122" t="s">
        <v>50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4"/>
      <c r="M36" s="122" t="s">
        <v>51</v>
      </c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4"/>
      <c r="Y36" s="154" t="s">
        <v>52</v>
      </c>
      <c r="Z36" s="155"/>
    </row>
    <row r="37" spans="1:26" ht="24" customHeight="1" x14ac:dyDescent="0.25">
      <c r="A37" s="208" t="s">
        <v>53</v>
      </c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10"/>
    </row>
    <row r="38" spans="1:26" ht="48" customHeight="1" x14ac:dyDescent="0.25">
      <c r="A38" s="15" t="str">
        <f>IF(B38&lt;&gt;"","2.1.1","")</f>
        <v/>
      </c>
      <c r="B38" s="73"/>
      <c r="C38" s="74"/>
      <c r="D38" s="74"/>
      <c r="E38" s="74"/>
      <c r="F38" s="74"/>
      <c r="G38" s="74"/>
      <c r="H38" s="74"/>
      <c r="I38" s="74"/>
      <c r="J38" s="74"/>
      <c r="K38" s="74"/>
      <c r="L38" s="75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  <c r="Y38" s="76"/>
      <c r="Z38" s="77"/>
    </row>
    <row r="39" spans="1:26" ht="48" customHeight="1" x14ac:dyDescent="0.25">
      <c r="A39" s="15" t="str">
        <f>IF(B39&lt;&gt;"","2.1.2","")</f>
        <v/>
      </c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5"/>
      <c r="Y39" s="76"/>
      <c r="Z39" s="77"/>
    </row>
    <row r="40" spans="1:26" ht="48" customHeight="1" x14ac:dyDescent="0.25">
      <c r="A40" s="15" t="str">
        <f>IF(B40&lt;&gt;"","2.1.3","")</f>
        <v/>
      </c>
      <c r="B40" s="73"/>
      <c r="C40" s="74"/>
      <c r="D40" s="74"/>
      <c r="E40" s="74"/>
      <c r="F40" s="74"/>
      <c r="G40" s="74"/>
      <c r="H40" s="74"/>
      <c r="I40" s="74"/>
      <c r="J40" s="74"/>
      <c r="K40" s="74"/>
      <c r="L40" s="75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5"/>
      <c r="Y40" s="76"/>
      <c r="Z40" s="77"/>
    </row>
    <row r="41" spans="1:26" ht="48" customHeight="1" x14ac:dyDescent="0.25">
      <c r="A41" s="15" t="str">
        <f>IF(B41&lt;&gt;"","2.1.4","")</f>
        <v/>
      </c>
      <c r="B41" s="73"/>
      <c r="C41" s="74"/>
      <c r="D41" s="74"/>
      <c r="E41" s="74"/>
      <c r="F41" s="74"/>
      <c r="G41" s="74"/>
      <c r="H41" s="74"/>
      <c r="I41" s="74"/>
      <c r="J41" s="74"/>
      <c r="K41" s="74"/>
      <c r="L41" s="75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5"/>
      <c r="Y41" s="76"/>
      <c r="Z41" s="77"/>
    </row>
    <row r="42" spans="1:26" ht="48" customHeight="1" x14ac:dyDescent="0.25">
      <c r="A42" s="15" t="str">
        <f>IF(B42&lt;&gt;"","2.1.5","")</f>
        <v/>
      </c>
      <c r="B42" s="73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/>
      <c r="Z42" s="77"/>
    </row>
    <row r="43" spans="1:26" ht="24" customHeight="1" x14ac:dyDescent="0.25">
      <c r="A43" s="208" t="s">
        <v>54</v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10"/>
    </row>
    <row r="44" spans="1:26" ht="48" customHeight="1" x14ac:dyDescent="0.25">
      <c r="A44" s="15" t="str">
        <f>IF(B44&lt;&gt;"","2.2.1","")</f>
        <v/>
      </c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5"/>
      <c r="Y44" s="76"/>
      <c r="Z44" s="77"/>
    </row>
    <row r="45" spans="1:26" ht="48" customHeight="1" x14ac:dyDescent="0.25">
      <c r="A45" s="15" t="str">
        <f>IF(B45&lt;&gt;"","2.2.2","")</f>
        <v/>
      </c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5"/>
      <c r="Y45" s="76"/>
      <c r="Z45" s="77"/>
    </row>
    <row r="46" spans="1:26" ht="48" customHeight="1" x14ac:dyDescent="0.25">
      <c r="A46" s="15" t="str">
        <f>IF(B46&lt;&gt;"","2.2.3","")</f>
        <v/>
      </c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5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5"/>
      <c r="Y46" s="76"/>
      <c r="Z46" s="77"/>
    </row>
    <row r="47" spans="1:26" ht="48" customHeight="1" x14ac:dyDescent="0.25">
      <c r="A47" s="15" t="str">
        <f>IF(B47&lt;&gt;"","2.2.4","")</f>
        <v/>
      </c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5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5"/>
      <c r="Y47" s="76"/>
      <c r="Z47" s="77"/>
    </row>
    <row r="48" spans="1:26" ht="48" customHeight="1" x14ac:dyDescent="0.25">
      <c r="A48" s="15" t="str">
        <f>IF(B48&lt;&gt;"","2.2.5","")</f>
        <v/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5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5"/>
      <c r="Y48" s="76"/>
      <c r="Z48" s="77"/>
    </row>
    <row r="49" spans="1:26" ht="24" customHeight="1" x14ac:dyDescent="0.25">
      <c r="A49" s="208" t="s">
        <v>55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10"/>
    </row>
    <row r="50" spans="1:26" ht="48" customHeight="1" x14ac:dyDescent="0.25">
      <c r="A50" s="15" t="str">
        <f>IF(B50&lt;&gt;"","2.3.1","")</f>
        <v/>
      </c>
      <c r="B50" s="73"/>
      <c r="C50" s="74"/>
      <c r="D50" s="74"/>
      <c r="E50" s="74"/>
      <c r="F50" s="74"/>
      <c r="G50" s="74"/>
      <c r="H50" s="74"/>
      <c r="I50" s="74"/>
      <c r="J50" s="74"/>
      <c r="K50" s="74"/>
      <c r="L50" s="75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5"/>
      <c r="Y50" s="76"/>
      <c r="Z50" s="77"/>
    </row>
    <row r="51" spans="1:26" ht="48" customHeight="1" x14ac:dyDescent="0.25">
      <c r="A51" s="15" t="str">
        <f>IF(B51&lt;&gt;"","2.3.2","")</f>
        <v/>
      </c>
      <c r="B51" s="73"/>
      <c r="C51" s="74"/>
      <c r="D51" s="74"/>
      <c r="E51" s="74"/>
      <c r="F51" s="74"/>
      <c r="G51" s="74"/>
      <c r="H51" s="74"/>
      <c r="I51" s="74"/>
      <c r="J51" s="74"/>
      <c r="K51" s="74"/>
      <c r="L51" s="75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5"/>
      <c r="Y51" s="76"/>
      <c r="Z51" s="77"/>
    </row>
    <row r="52" spans="1:26" ht="48" customHeight="1" x14ac:dyDescent="0.25">
      <c r="A52" s="15" t="str">
        <f>IF(B52&lt;&gt;"","2.3.3","")</f>
        <v/>
      </c>
      <c r="B52" s="73"/>
      <c r="C52" s="74"/>
      <c r="D52" s="74"/>
      <c r="E52" s="74"/>
      <c r="F52" s="74"/>
      <c r="G52" s="74"/>
      <c r="H52" s="74"/>
      <c r="I52" s="74"/>
      <c r="J52" s="74"/>
      <c r="K52" s="74"/>
      <c r="L52" s="75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5"/>
      <c r="Y52" s="76"/>
      <c r="Z52" s="77"/>
    </row>
    <row r="53" spans="1:26" ht="48" customHeight="1" x14ac:dyDescent="0.25">
      <c r="A53" s="15" t="str">
        <f>IF(B53&lt;&gt;"","2.3.4","")</f>
        <v/>
      </c>
      <c r="B53" s="73"/>
      <c r="C53" s="74"/>
      <c r="D53" s="74"/>
      <c r="E53" s="74"/>
      <c r="F53" s="74"/>
      <c r="G53" s="74"/>
      <c r="H53" s="74"/>
      <c r="I53" s="74"/>
      <c r="J53" s="74"/>
      <c r="K53" s="74"/>
      <c r="L53" s="75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5"/>
      <c r="Y53" s="76"/>
      <c r="Z53" s="77"/>
    </row>
    <row r="54" spans="1:26" ht="48" customHeight="1" x14ac:dyDescent="0.25">
      <c r="A54" s="15" t="str">
        <f>IF(B54&lt;&gt;"","2.3.5","")</f>
        <v/>
      </c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5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6"/>
      <c r="Z54" s="77"/>
    </row>
    <row r="55" spans="1:26" ht="15.75" customHeight="1" x14ac:dyDescent="0.25"/>
    <row r="56" spans="1:26" ht="24" customHeight="1" x14ac:dyDescent="0.25">
      <c r="A56" s="2" t="s">
        <v>98</v>
      </c>
    </row>
    <row r="57" spans="1:26" ht="9.9499999999999993" customHeight="1" x14ac:dyDescent="0.25"/>
    <row r="58" spans="1:26" ht="60" customHeight="1" x14ac:dyDescent="0.25">
      <c r="A58" s="14" t="s">
        <v>7</v>
      </c>
      <c r="B58" s="122" t="s">
        <v>56</v>
      </c>
      <c r="C58" s="123"/>
      <c r="D58" s="123"/>
      <c r="E58" s="123"/>
      <c r="F58" s="123"/>
      <c r="G58" s="124"/>
      <c r="H58" s="122" t="s">
        <v>51</v>
      </c>
      <c r="I58" s="123"/>
      <c r="J58" s="123"/>
      <c r="K58" s="123"/>
      <c r="L58" s="123"/>
      <c r="M58" s="123"/>
      <c r="N58" s="123"/>
      <c r="O58" s="123"/>
      <c r="P58" s="124"/>
      <c r="Q58" s="122" t="s">
        <v>57</v>
      </c>
      <c r="R58" s="123"/>
      <c r="S58" s="123"/>
      <c r="T58" s="123"/>
      <c r="U58" s="123"/>
      <c r="V58" s="123"/>
      <c r="W58" s="123"/>
      <c r="X58" s="124"/>
      <c r="Y58" s="154" t="s">
        <v>52</v>
      </c>
      <c r="Z58" s="155"/>
    </row>
    <row r="59" spans="1:26" ht="72" customHeight="1" x14ac:dyDescent="0.25">
      <c r="A59" s="15" t="str">
        <f>IF(B59&lt;&gt;"","3.1","")</f>
        <v/>
      </c>
      <c r="B59" s="73"/>
      <c r="C59" s="74"/>
      <c r="D59" s="74"/>
      <c r="E59" s="74"/>
      <c r="F59" s="74"/>
      <c r="G59" s="75"/>
      <c r="H59" s="73"/>
      <c r="I59" s="74"/>
      <c r="J59" s="74"/>
      <c r="K59" s="74"/>
      <c r="L59" s="74"/>
      <c r="M59" s="74"/>
      <c r="N59" s="74"/>
      <c r="O59" s="74"/>
      <c r="P59" s="75"/>
      <c r="Q59" s="73"/>
      <c r="R59" s="74"/>
      <c r="S59" s="74"/>
      <c r="T59" s="74"/>
      <c r="U59" s="74"/>
      <c r="V59" s="74"/>
      <c r="W59" s="74"/>
      <c r="X59" s="75"/>
      <c r="Y59" s="76"/>
      <c r="Z59" s="77"/>
    </row>
    <row r="60" spans="1:26" ht="72" customHeight="1" x14ac:dyDescent="0.25">
      <c r="A60" s="15" t="str">
        <f>IF(B60&lt;&gt;"","3.2","")</f>
        <v/>
      </c>
      <c r="B60" s="73"/>
      <c r="C60" s="74"/>
      <c r="D60" s="74"/>
      <c r="E60" s="74"/>
      <c r="F60" s="74"/>
      <c r="G60" s="75"/>
      <c r="H60" s="73"/>
      <c r="I60" s="74"/>
      <c r="J60" s="74"/>
      <c r="K60" s="74"/>
      <c r="L60" s="74"/>
      <c r="M60" s="74"/>
      <c r="N60" s="74"/>
      <c r="O60" s="74"/>
      <c r="P60" s="75"/>
      <c r="Q60" s="73"/>
      <c r="R60" s="74"/>
      <c r="S60" s="74"/>
      <c r="T60" s="74"/>
      <c r="U60" s="74"/>
      <c r="V60" s="74"/>
      <c r="W60" s="74"/>
      <c r="X60" s="75"/>
      <c r="Y60" s="76"/>
      <c r="Z60" s="77"/>
    </row>
    <row r="61" spans="1:26" ht="72" customHeight="1" x14ac:dyDescent="0.25">
      <c r="A61" s="15" t="str">
        <f>IF(B61&lt;&gt;"","3.3","")</f>
        <v/>
      </c>
      <c r="B61" s="73"/>
      <c r="C61" s="74"/>
      <c r="D61" s="74"/>
      <c r="E61" s="74"/>
      <c r="F61" s="74"/>
      <c r="G61" s="75"/>
      <c r="H61" s="73"/>
      <c r="I61" s="74"/>
      <c r="J61" s="74"/>
      <c r="K61" s="74"/>
      <c r="L61" s="74"/>
      <c r="M61" s="74"/>
      <c r="N61" s="74"/>
      <c r="O61" s="74"/>
      <c r="P61" s="75"/>
      <c r="Q61" s="73"/>
      <c r="R61" s="74"/>
      <c r="S61" s="74"/>
      <c r="T61" s="74"/>
      <c r="U61" s="74"/>
      <c r="V61" s="74"/>
      <c r="W61" s="74"/>
      <c r="X61" s="75"/>
      <c r="Y61" s="76"/>
      <c r="Z61" s="77"/>
    </row>
    <row r="62" spans="1:26" ht="72" customHeight="1" x14ac:dyDescent="0.25">
      <c r="A62" s="15" t="str">
        <f>IF(B62&lt;&gt;"","3.4","")</f>
        <v/>
      </c>
      <c r="B62" s="73"/>
      <c r="C62" s="74"/>
      <c r="D62" s="74"/>
      <c r="E62" s="74"/>
      <c r="F62" s="74"/>
      <c r="G62" s="75"/>
      <c r="H62" s="73"/>
      <c r="I62" s="74"/>
      <c r="J62" s="74"/>
      <c r="K62" s="74"/>
      <c r="L62" s="74"/>
      <c r="M62" s="74"/>
      <c r="N62" s="74"/>
      <c r="O62" s="74"/>
      <c r="P62" s="75"/>
      <c r="Q62" s="73"/>
      <c r="R62" s="74"/>
      <c r="S62" s="74"/>
      <c r="T62" s="74"/>
      <c r="U62" s="74"/>
      <c r="V62" s="74"/>
      <c r="W62" s="74"/>
      <c r="X62" s="75"/>
      <c r="Y62" s="76"/>
      <c r="Z62" s="77"/>
    </row>
    <row r="63" spans="1:26" ht="72" customHeight="1" x14ac:dyDescent="0.25">
      <c r="A63" s="15" t="str">
        <f>IF(B63&lt;&gt;"","3.5","")</f>
        <v/>
      </c>
      <c r="B63" s="73"/>
      <c r="C63" s="74"/>
      <c r="D63" s="74"/>
      <c r="E63" s="74"/>
      <c r="F63" s="74"/>
      <c r="G63" s="75"/>
      <c r="H63" s="73"/>
      <c r="I63" s="74"/>
      <c r="J63" s="74"/>
      <c r="K63" s="74"/>
      <c r="L63" s="74"/>
      <c r="M63" s="74"/>
      <c r="N63" s="74"/>
      <c r="O63" s="74"/>
      <c r="P63" s="75"/>
      <c r="Q63" s="73"/>
      <c r="R63" s="74"/>
      <c r="S63" s="74"/>
      <c r="T63" s="74"/>
      <c r="U63" s="74"/>
      <c r="V63" s="74"/>
      <c r="W63" s="74"/>
      <c r="X63" s="75"/>
      <c r="Y63" s="76"/>
      <c r="Z63" s="77"/>
    </row>
    <row r="64" spans="1:26" ht="72" customHeight="1" x14ac:dyDescent="0.25">
      <c r="A64" s="15" t="str">
        <f>IF(B64&lt;&gt;"","3.6","")</f>
        <v/>
      </c>
      <c r="B64" s="73"/>
      <c r="C64" s="74"/>
      <c r="D64" s="74"/>
      <c r="E64" s="74"/>
      <c r="F64" s="74"/>
      <c r="G64" s="75"/>
      <c r="H64" s="73"/>
      <c r="I64" s="74"/>
      <c r="J64" s="74"/>
      <c r="K64" s="74"/>
      <c r="L64" s="74"/>
      <c r="M64" s="74"/>
      <c r="N64" s="74"/>
      <c r="O64" s="74"/>
      <c r="P64" s="75"/>
      <c r="Q64" s="73"/>
      <c r="R64" s="74"/>
      <c r="S64" s="74"/>
      <c r="T64" s="74"/>
      <c r="U64" s="74"/>
      <c r="V64" s="74"/>
      <c r="W64" s="74"/>
      <c r="X64" s="75"/>
      <c r="Y64" s="76"/>
      <c r="Z64" s="77"/>
    </row>
    <row r="65" spans="1:26" s="12" customFormat="1" ht="9.9499999999999993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.75" customHeight="1" x14ac:dyDescent="0.25">
      <c r="A66" s="2" t="s">
        <v>99</v>
      </c>
    </row>
    <row r="67" spans="1:26" ht="9.9499999999999993" customHeight="1" x14ac:dyDescent="0.25">
      <c r="A67" s="2"/>
    </row>
    <row r="68" spans="1:26" ht="48" customHeight="1" x14ac:dyDescent="0.25">
      <c r="B68" s="231"/>
      <c r="C68" s="232"/>
      <c r="D68" s="232"/>
      <c r="E68" s="232"/>
      <c r="F68" s="232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3"/>
    </row>
    <row r="69" spans="1:26" ht="48" customHeight="1" x14ac:dyDescent="0.25">
      <c r="B69" s="234"/>
      <c r="C69" s="23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6"/>
    </row>
    <row r="70" spans="1:26" ht="48" customHeight="1" x14ac:dyDescent="0.25">
      <c r="B70" s="234"/>
      <c r="C70" s="23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6"/>
    </row>
    <row r="71" spans="1:26" ht="48" customHeight="1" x14ac:dyDescent="0.25">
      <c r="B71" s="234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6"/>
    </row>
    <row r="72" spans="1:26" ht="48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38"/>
      <c r="L72" s="238"/>
      <c r="M72" s="238"/>
      <c r="N72" s="238"/>
      <c r="O72" s="238"/>
      <c r="P72" s="238"/>
      <c r="Q72" s="238"/>
      <c r="R72" s="238"/>
      <c r="S72" s="238"/>
      <c r="T72" s="238"/>
      <c r="U72" s="238"/>
      <c r="V72" s="238"/>
      <c r="W72" s="238"/>
      <c r="X72" s="238"/>
      <c r="Y72" s="239"/>
    </row>
    <row r="73" spans="1:26" ht="21" customHeight="1" x14ac:dyDescent="0.25">
      <c r="A73" s="2"/>
    </row>
    <row r="74" spans="1:26" ht="21" customHeight="1" x14ac:dyDescent="0.25">
      <c r="A74" s="2" t="s">
        <v>100</v>
      </c>
    </row>
    <row r="75" spans="1:26" ht="14.25" customHeight="1" x14ac:dyDescent="0.25"/>
    <row r="76" spans="1:26" ht="21" customHeight="1" x14ac:dyDescent="0.25">
      <c r="B76" s="216"/>
      <c r="C76" s="217"/>
      <c r="D76" s="217"/>
      <c r="E76" s="217"/>
      <c r="F76" s="217"/>
      <c r="G76" s="217"/>
      <c r="H76" s="218"/>
      <c r="J76" s="216"/>
      <c r="K76" s="217"/>
      <c r="L76" s="217"/>
      <c r="M76" s="217"/>
      <c r="N76" s="217"/>
      <c r="O76" s="217"/>
      <c r="P76" s="217"/>
      <c r="Q76" s="218"/>
      <c r="S76" s="216"/>
      <c r="T76" s="217"/>
      <c r="U76" s="217"/>
      <c r="V76" s="217"/>
      <c r="W76" s="217"/>
      <c r="X76" s="217"/>
      <c r="Y76" s="218"/>
    </row>
    <row r="77" spans="1:26" ht="10.15" customHeight="1" x14ac:dyDescent="0.25">
      <c r="B77" s="219"/>
      <c r="C77" s="220"/>
      <c r="D77" s="220"/>
      <c r="E77" s="220"/>
      <c r="F77" s="220"/>
      <c r="G77" s="220"/>
      <c r="H77" s="221"/>
      <c r="J77" s="219"/>
      <c r="K77" s="220"/>
      <c r="L77" s="220"/>
      <c r="M77" s="220"/>
      <c r="N77" s="220"/>
      <c r="O77" s="220"/>
      <c r="P77" s="220"/>
      <c r="Q77" s="221"/>
      <c r="S77" s="219"/>
      <c r="T77" s="220"/>
      <c r="U77" s="220"/>
      <c r="V77" s="220"/>
      <c r="W77" s="220"/>
      <c r="X77" s="220"/>
      <c r="Y77" s="221"/>
    </row>
    <row r="78" spans="1:26" ht="10.15" customHeight="1" x14ac:dyDescent="0.25">
      <c r="B78" s="219"/>
      <c r="C78" s="220"/>
      <c r="D78" s="220"/>
      <c r="E78" s="220"/>
      <c r="F78" s="220"/>
      <c r="G78" s="220"/>
      <c r="H78" s="221"/>
      <c r="J78" s="219"/>
      <c r="K78" s="220"/>
      <c r="L78" s="220"/>
      <c r="M78" s="220"/>
      <c r="N78" s="220"/>
      <c r="O78" s="220"/>
      <c r="P78" s="220"/>
      <c r="Q78" s="221"/>
      <c r="S78" s="219"/>
      <c r="T78" s="220"/>
      <c r="U78" s="220"/>
      <c r="V78" s="220"/>
      <c r="W78" s="220"/>
      <c r="X78" s="220"/>
      <c r="Y78" s="221"/>
    </row>
    <row r="79" spans="1:26" ht="21" customHeight="1" x14ac:dyDescent="0.25">
      <c r="B79" s="219"/>
      <c r="C79" s="220"/>
      <c r="D79" s="220"/>
      <c r="E79" s="220"/>
      <c r="F79" s="220"/>
      <c r="G79" s="220"/>
      <c r="H79" s="221"/>
      <c r="J79" s="219"/>
      <c r="K79" s="220"/>
      <c r="L79" s="220"/>
      <c r="M79" s="220"/>
      <c r="N79" s="220"/>
      <c r="O79" s="220"/>
      <c r="P79" s="220"/>
      <c r="Q79" s="221"/>
      <c r="S79" s="219"/>
      <c r="T79" s="220"/>
      <c r="U79" s="220"/>
      <c r="V79" s="220"/>
      <c r="W79" s="220"/>
      <c r="X79" s="220"/>
      <c r="Y79" s="221"/>
    </row>
    <row r="80" spans="1:26" ht="35.25" customHeight="1" x14ac:dyDescent="0.25">
      <c r="B80" s="219"/>
      <c r="C80" s="220"/>
      <c r="D80" s="220"/>
      <c r="E80" s="220"/>
      <c r="F80" s="220"/>
      <c r="G80" s="220"/>
      <c r="H80" s="221"/>
      <c r="J80" s="219"/>
      <c r="K80" s="220"/>
      <c r="L80" s="220"/>
      <c r="M80" s="220"/>
      <c r="N80" s="220"/>
      <c r="O80" s="220"/>
      <c r="P80" s="220"/>
      <c r="Q80" s="221"/>
      <c r="S80" s="219"/>
      <c r="T80" s="220"/>
      <c r="U80" s="220"/>
      <c r="V80" s="220"/>
      <c r="W80" s="220"/>
      <c r="X80" s="220"/>
      <c r="Y80" s="221"/>
    </row>
    <row r="81" spans="2:25" ht="21" customHeight="1" x14ac:dyDescent="0.25">
      <c r="B81" s="219"/>
      <c r="C81" s="220"/>
      <c r="D81" s="220"/>
      <c r="E81" s="220"/>
      <c r="F81" s="220"/>
      <c r="G81" s="220"/>
      <c r="H81" s="221"/>
      <c r="J81" s="219"/>
      <c r="K81" s="220"/>
      <c r="L81" s="220"/>
      <c r="M81" s="220"/>
      <c r="N81" s="220"/>
      <c r="O81" s="220"/>
      <c r="P81" s="220"/>
      <c r="Q81" s="221"/>
      <c r="S81" s="219"/>
      <c r="T81" s="220"/>
      <c r="U81" s="220"/>
      <c r="V81" s="220"/>
      <c r="W81" s="220"/>
      <c r="X81" s="220"/>
      <c r="Y81" s="221"/>
    </row>
    <row r="82" spans="2:25" ht="21" customHeight="1" x14ac:dyDescent="0.25">
      <c r="B82" s="219"/>
      <c r="C82" s="220"/>
      <c r="D82" s="220"/>
      <c r="E82" s="220"/>
      <c r="F82" s="220"/>
      <c r="G82" s="220"/>
      <c r="H82" s="221"/>
      <c r="J82" s="219"/>
      <c r="K82" s="220"/>
      <c r="L82" s="220"/>
      <c r="M82" s="220"/>
      <c r="N82" s="220"/>
      <c r="O82" s="220"/>
      <c r="P82" s="220"/>
      <c r="Q82" s="221"/>
      <c r="S82" s="219"/>
      <c r="T82" s="220"/>
      <c r="U82" s="220"/>
      <c r="V82" s="220"/>
      <c r="W82" s="220"/>
      <c r="X82" s="220"/>
      <c r="Y82" s="221"/>
    </row>
    <row r="83" spans="2:25" ht="21" customHeight="1" x14ac:dyDescent="0.25">
      <c r="B83" s="219"/>
      <c r="C83" s="220"/>
      <c r="D83" s="220"/>
      <c r="E83" s="220"/>
      <c r="F83" s="220"/>
      <c r="G83" s="220"/>
      <c r="H83" s="221"/>
      <c r="J83" s="219"/>
      <c r="K83" s="220"/>
      <c r="L83" s="220"/>
      <c r="M83" s="220"/>
      <c r="N83" s="220"/>
      <c r="O83" s="220"/>
      <c r="P83" s="220"/>
      <c r="Q83" s="221"/>
      <c r="S83" s="219"/>
      <c r="T83" s="220"/>
      <c r="U83" s="220"/>
      <c r="V83" s="220"/>
      <c r="W83" s="220"/>
      <c r="X83" s="220"/>
      <c r="Y83" s="221"/>
    </row>
    <row r="84" spans="2:25" ht="21" customHeight="1" x14ac:dyDescent="0.25">
      <c r="B84" s="219"/>
      <c r="C84" s="220"/>
      <c r="D84" s="220"/>
      <c r="E84" s="220"/>
      <c r="F84" s="220"/>
      <c r="G84" s="220"/>
      <c r="H84" s="221"/>
      <c r="J84" s="219"/>
      <c r="K84" s="220"/>
      <c r="L84" s="220"/>
      <c r="M84" s="220"/>
      <c r="N84" s="220"/>
      <c r="O84" s="220"/>
      <c r="P84" s="220"/>
      <c r="Q84" s="221"/>
      <c r="S84" s="219"/>
      <c r="T84" s="220"/>
      <c r="U84" s="220"/>
      <c r="V84" s="220"/>
      <c r="W84" s="220"/>
      <c r="X84" s="220"/>
      <c r="Y84" s="221"/>
    </row>
    <row r="85" spans="2:25" ht="21" customHeight="1" x14ac:dyDescent="0.25">
      <c r="B85" s="222"/>
      <c r="C85" s="223"/>
      <c r="D85" s="223"/>
      <c r="E85" s="223"/>
      <c r="F85" s="223"/>
      <c r="G85" s="223"/>
      <c r="H85" s="224"/>
      <c r="J85" s="222"/>
      <c r="K85" s="223"/>
      <c r="L85" s="223"/>
      <c r="M85" s="223"/>
      <c r="N85" s="223"/>
      <c r="O85" s="223"/>
      <c r="P85" s="223"/>
      <c r="Q85" s="224"/>
      <c r="S85" s="222"/>
      <c r="T85" s="223"/>
      <c r="U85" s="223"/>
      <c r="V85" s="223"/>
      <c r="W85" s="223"/>
      <c r="X85" s="223"/>
      <c r="Y85" s="224"/>
    </row>
    <row r="86" spans="2:25" ht="48" customHeight="1" x14ac:dyDescent="0.25">
      <c r="B86" s="225"/>
      <c r="C86" s="226"/>
      <c r="D86" s="226"/>
      <c r="E86" s="226"/>
      <c r="F86" s="226"/>
      <c r="G86" s="226"/>
      <c r="H86" s="227"/>
      <c r="J86" s="225"/>
      <c r="K86" s="226"/>
      <c r="L86" s="226"/>
      <c r="M86" s="226"/>
      <c r="N86" s="226"/>
      <c r="O86" s="226"/>
      <c r="P86" s="226"/>
      <c r="Q86" s="227"/>
      <c r="S86" s="225"/>
      <c r="T86" s="226"/>
      <c r="U86" s="226"/>
      <c r="V86" s="226"/>
      <c r="W86" s="226"/>
      <c r="X86" s="226"/>
      <c r="Y86" s="227"/>
    </row>
    <row r="87" spans="2:25" ht="48" customHeight="1" x14ac:dyDescent="0.25">
      <c r="B87" s="228"/>
      <c r="C87" s="229"/>
      <c r="D87" s="229"/>
      <c r="E87" s="229"/>
      <c r="F87" s="229"/>
      <c r="G87" s="229"/>
      <c r="H87" s="230"/>
      <c r="J87" s="228"/>
      <c r="K87" s="229"/>
      <c r="L87" s="229"/>
      <c r="M87" s="229"/>
      <c r="N87" s="229"/>
      <c r="O87" s="229"/>
      <c r="P87" s="229"/>
      <c r="Q87" s="230"/>
      <c r="S87" s="228"/>
      <c r="T87" s="229"/>
      <c r="U87" s="229"/>
      <c r="V87" s="229"/>
      <c r="W87" s="229"/>
      <c r="X87" s="229"/>
      <c r="Y87" s="230"/>
    </row>
    <row r="88" spans="2:25" ht="14.25" customHeight="1" x14ac:dyDescent="0.25"/>
    <row r="89" spans="2:25" ht="21" customHeight="1" x14ac:dyDescent="0.25">
      <c r="B89" s="216"/>
      <c r="C89" s="217"/>
      <c r="D89" s="217"/>
      <c r="E89" s="217"/>
      <c r="F89" s="217"/>
      <c r="G89" s="217"/>
      <c r="H89" s="218"/>
      <c r="J89" s="216"/>
      <c r="K89" s="217"/>
      <c r="L89" s="217"/>
      <c r="M89" s="217"/>
      <c r="N89" s="217"/>
      <c r="O89" s="217"/>
      <c r="P89" s="217"/>
      <c r="Q89" s="218"/>
      <c r="S89" s="216"/>
      <c r="T89" s="217"/>
      <c r="U89" s="217"/>
      <c r="V89" s="217"/>
      <c r="W89" s="217"/>
      <c r="X89" s="217"/>
      <c r="Y89" s="218"/>
    </row>
    <row r="90" spans="2:25" ht="21" customHeight="1" x14ac:dyDescent="0.25">
      <c r="B90" s="219"/>
      <c r="C90" s="220"/>
      <c r="D90" s="220"/>
      <c r="E90" s="220"/>
      <c r="F90" s="220"/>
      <c r="G90" s="220"/>
      <c r="H90" s="221"/>
      <c r="J90" s="219"/>
      <c r="K90" s="220"/>
      <c r="L90" s="220"/>
      <c r="M90" s="220"/>
      <c r="N90" s="220"/>
      <c r="O90" s="220"/>
      <c r="P90" s="220"/>
      <c r="Q90" s="221"/>
      <c r="S90" s="219"/>
      <c r="T90" s="220"/>
      <c r="U90" s="220"/>
      <c r="V90" s="220"/>
      <c r="W90" s="220"/>
      <c r="X90" s="220"/>
      <c r="Y90" s="221"/>
    </row>
    <row r="91" spans="2:25" ht="21" customHeight="1" x14ac:dyDescent="0.25">
      <c r="B91" s="219"/>
      <c r="C91" s="220"/>
      <c r="D91" s="220"/>
      <c r="E91" s="220"/>
      <c r="F91" s="220"/>
      <c r="G91" s="220"/>
      <c r="H91" s="221"/>
      <c r="J91" s="219"/>
      <c r="K91" s="220"/>
      <c r="L91" s="220"/>
      <c r="M91" s="220"/>
      <c r="N91" s="220"/>
      <c r="O91" s="220"/>
      <c r="P91" s="220"/>
      <c r="Q91" s="221"/>
      <c r="S91" s="219"/>
      <c r="T91" s="220"/>
      <c r="U91" s="220"/>
      <c r="V91" s="220"/>
      <c r="W91" s="220"/>
      <c r="X91" s="220"/>
      <c r="Y91" s="221"/>
    </row>
    <row r="92" spans="2:25" ht="21" customHeight="1" x14ac:dyDescent="0.25">
      <c r="B92" s="219"/>
      <c r="C92" s="220"/>
      <c r="D92" s="220"/>
      <c r="E92" s="220"/>
      <c r="F92" s="220"/>
      <c r="G92" s="220"/>
      <c r="H92" s="221"/>
      <c r="J92" s="219"/>
      <c r="K92" s="220"/>
      <c r="L92" s="220"/>
      <c r="M92" s="220"/>
      <c r="N92" s="220"/>
      <c r="O92" s="220"/>
      <c r="P92" s="220"/>
      <c r="Q92" s="221"/>
      <c r="S92" s="219"/>
      <c r="T92" s="220"/>
      <c r="U92" s="220"/>
      <c r="V92" s="220"/>
      <c r="W92" s="220"/>
      <c r="X92" s="220"/>
      <c r="Y92" s="221"/>
    </row>
    <row r="93" spans="2:25" ht="21" customHeight="1" x14ac:dyDescent="0.25">
      <c r="B93" s="219"/>
      <c r="C93" s="220"/>
      <c r="D93" s="220"/>
      <c r="E93" s="220"/>
      <c r="F93" s="220"/>
      <c r="G93" s="220"/>
      <c r="H93" s="221"/>
      <c r="J93" s="219"/>
      <c r="K93" s="220"/>
      <c r="L93" s="220"/>
      <c r="M93" s="220"/>
      <c r="N93" s="220"/>
      <c r="O93" s="220"/>
      <c r="P93" s="220"/>
      <c r="Q93" s="221"/>
      <c r="S93" s="219"/>
      <c r="T93" s="220"/>
      <c r="U93" s="220"/>
      <c r="V93" s="220"/>
      <c r="W93" s="220"/>
      <c r="X93" s="220"/>
      <c r="Y93" s="221"/>
    </row>
    <row r="94" spans="2:25" ht="21" customHeight="1" x14ac:dyDescent="0.25">
      <c r="B94" s="219"/>
      <c r="C94" s="220"/>
      <c r="D94" s="220"/>
      <c r="E94" s="220"/>
      <c r="F94" s="220"/>
      <c r="G94" s="220"/>
      <c r="H94" s="221"/>
      <c r="J94" s="219"/>
      <c r="K94" s="220"/>
      <c r="L94" s="220"/>
      <c r="M94" s="220"/>
      <c r="N94" s="220"/>
      <c r="O94" s="220"/>
      <c r="P94" s="220"/>
      <c r="Q94" s="221"/>
      <c r="S94" s="219"/>
      <c r="T94" s="220"/>
      <c r="U94" s="220"/>
      <c r="V94" s="220"/>
      <c r="W94" s="220"/>
      <c r="X94" s="220"/>
      <c r="Y94" s="221"/>
    </row>
    <row r="95" spans="2:25" ht="21" customHeight="1" x14ac:dyDescent="0.25">
      <c r="B95" s="219"/>
      <c r="C95" s="220"/>
      <c r="D95" s="220"/>
      <c r="E95" s="220"/>
      <c r="F95" s="220"/>
      <c r="G95" s="220"/>
      <c r="H95" s="221"/>
      <c r="J95" s="219"/>
      <c r="K95" s="220"/>
      <c r="L95" s="220"/>
      <c r="M95" s="220"/>
      <c r="N95" s="220"/>
      <c r="O95" s="220"/>
      <c r="P95" s="220"/>
      <c r="Q95" s="221"/>
      <c r="S95" s="219"/>
      <c r="T95" s="220"/>
      <c r="U95" s="220"/>
      <c r="V95" s="220"/>
      <c r="W95" s="220"/>
      <c r="X95" s="220"/>
      <c r="Y95" s="221"/>
    </row>
    <row r="96" spans="2:25" ht="21" customHeight="1" x14ac:dyDescent="0.25">
      <c r="B96" s="219"/>
      <c r="C96" s="220"/>
      <c r="D96" s="220"/>
      <c r="E96" s="220"/>
      <c r="F96" s="220"/>
      <c r="G96" s="220"/>
      <c r="H96" s="221"/>
      <c r="J96" s="219"/>
      <c r="K96" s="220"/>
      <c r="L96" s="220"/>
      <c r="M96" s="220"/>
      <c r="N96" s="220"/>
      <c r="O96" s="220"/>
      <c r="P96" s="220"/>
      <c r="Q96" s="221"/>
      <c r="S96" s="219"/>
      <c r="T96" s="220"/>
      <c r="U96" s="220"/>
      <c r="V96" s="220"/>
      <c r="W96" s="220"/>
      <c r="X96" s="220"/>
      <c r="Y96" s="221"/>
    </row>
    <row r="97" spans="2:25" ht="21" customHeight="1" x14ac:dyDescent="0.25">
      <c r="B97" s="219"/>
      <c r="C97" s="220"/>
      <c r="D97" s="220"/>
      <c r="E97" s="220"/>
      <c r="F97" s="220"/>
      <c r="G97" s="220"/>
      <c r="H97" s="221"/>
      <c r="J97" s="219"/>
      <c r="K97" s="220"/>
      <c r="L97" s="220"/>
      <c r="M97" s="220"/>
      <c r="N97" s="220"/>
      <c r="O97" s="220"/>
      <c r="P97" s="220"/>
      <c r="Q97" s="221"/>
      <c r="S97" s="219"/>
      <c r="T97" s="220"/>
      <c r="U97" s="220"/>
      <c r="V97" s="220"/>
      <c r="W97" s="220"/>
      <c r="X97" s="220"/>
      <c r="Y97" s="221"/>
    </row>
    <row r="98" spans="2:25" ht="21" customHeight="1" x14ac:dyDescent="0.25">
      <c r="B98" s="222"/>
      <c r="C98" s="223"/>
      <c r="D98" s="223"/>
      <c r="E98" s="223"/>
      <c r="F98" s="223"/>
      <c r="G98" s="223"/>
      <c r="H98" s="224"/>
      <c r="J98" s="222"/>
      <c r="K98" s="223"/>
      <c r="L98" s="223"/>
      <c r="M98" s="223"/>
      <c r="N98" s="223"/>
      <c r="O98" s="223"/>
      <c r="P98" s="223"/>
      <c r="Q98" s="224"/>
      <c r="S98" s="222"/>
      <c r="T98" s="223"/>
      <c r="U98" s="223"/>
      <c r="V98" s="223"/>
      <c r="W98" s="223"/>
      <c r="X98" s="223"/>
      <c r="Y98" s="224"/>
    </row>
    <row r="99" spans="2:25" ht="48" customHeight="1" x14ac:dyDescent="0.25">
      <c r="B99" s="247"/>
      <c r="C99" s="248"/>
      <c r="D99" s="248"/>
      <c r="E99" s="248"/>
      <c r="F99" s="248"/>
      <c r="G99" s="248"/>
      <c r="H99" s="249"/>
      <c r="J99" s="225"/>
      <c r="K99" s="226"/>
      <c r="L99" s="226"/>
      <c r="M99" s="226"/>
      <c r="N99" s="226"/>
      <c r="O99" s="226"/>
      <c r="P99" s="226"/>
      <c r="Q99" s="227"/>
      <c r="S99" s="247"/>
      <c r="T99" s="248"/>
      <c r="U99" s="248"/>
      <c r="V99" s="248"/>
      <c r="W99" s="248"/>
      <c r="X99" s="248"/>
      <c r="Y99" s="249"/>
    </row>
    <row r="100" spans="2:25" ht="48" customHeight="1" x14ac:dyDescent="0.25">
      <c r="B100" s="250"/>
      <c r="C100" s="251"/>
      <c r="D100" s="251"/>
      <c r="E100" s="251"/>
      <c r="F100" s="251"/>
      <c r="G100" s="251"/>
      <c r="H100" s="252"/>
      <c r="J100" s="228"/>
      <c r="K100" s="229"/>
      <c r="L100" s="229"/>
      <c r="M100" s="229"/>
      <c r="N100" s="229"/>
      <c r="O100" s="229"/>
      <c r="P100" s="229"/>
      <c r="Q100" s="230"/>
      <c r="S100" s="250"/>
      <c r="T100" s="251"/>
      <c r="U100" s="251"/>
      <c r="V100" s="251"/>
      <c r="W100" s="251"/>
      <c r="X100" s="251"/>
      <c r="Y100" s="252"/>
    </row>
    <row r="101" spans="2:25" ht="14.25" customHeight="1" x14ac:dyDescent="0.25"/>
    <row r="102" spans="2:25" ht="21" customHeight="1" x14ac:dyDescent="0.25">
      <c r="B102" s="216"/>
      <c r="C102" s="217"/>
      <c r="D102" s="217"/>
      <c r="E102" s="217"/>
      <c r="F102" s="217"/>
      <c r="G102" s="217"/>
      <c r="H102" s="218"/>
      <c r="J102" s="216"/>
      <c r="K102" s="217"/>
      <c r="L102" s="217"/>
      <c r="M102" s="217"/>
      <c r="N102" s="217"/>
      <c r="O102" s="217"/>
      <c r="P102" s="217"/>
      <c r="Q102" s="218"/>
      <c r="S102" s="216"/>
      <c r="T102" s="217"/>
      <c r="U102" s="217"/>
      <c r="V102" s="217"/>
      <c r="W102" s="217"/>
      <c r="X102" s="217"/>
      <c r="Y102" s="218"/>
    </row>
    <row r="103" spans="2:25" ht="21" customHeight="1" x14ac:dyDescent="0.25">
      <c r="B103" s="219"/>
      <c r="C103" s="220"/>
      <c r="D103" s="220"/>
      <c r="E103" s="220"/>
      <c r="F103" s="220"/>
      <c r="G103" s="220"/>
      <c r="H103" s="221"/>
      <c r="J103" s="219"/>
      <c r="K103" s="220"/>
      <c r="L103" s="220"/>
      <c r="M103" s="220"/>
      <c r="N103" s="220"/>
      <c r="O103" s="220"/>
      <c r="P103" s="220"/>
      <c r="Q103" s="221"/>
      <c r="S103" s="219"/>
      <c r="T103" s="220"/>
      <c r="U103" s="220"/>
      <c r="V103" s="220"/>
      <c r="W103" s="220"/>
      <c r="X103" s="220"/>
      <c r="Y103" s="221"/>
    </row>
    <row r="104" spans="2:25" ht="21" customHeight="1" x14ac:dyDescent="0.25">
      <c r="B104" s="219"/>
      <c r="C104" s="220"/>
      <c r="D104" s="220"/>
      <c r="E104" s="220"/>
      <c r="F104" s="220"/>
      <c r="G104" s="220"/>
      <c r="H104" s="221"/>
      <c r="J104" s="219"/>
      <c r="K104" s="220"/>
      <c r="L104" s="220"/>
      <c r="M104" s="220"/>
      <c r="N104" s="220"/>
      <c r="O104" s="220"/>
      <c r="P104" s="220"/>
      <c r="Q104" s="221"/>
      <c r="S104" s="219"/>
      <c r="T104" s="220"/>
      <c r="U104" s="220"/>
      <c r="V104" s="220"/>
      <c r="W104" s="220"/>
      <c r="X104" s="220"/>
      <c r="Y104" s="221"/>
    </row>
    <row r="105" spans="2:25" ht="21" customHeight="1" x14ac:dyDescent="0.25">
      <c r="B105" s="219"/>
      <c r="C105" s="220"/>
      <c r="D105" s="220"/>
      <c r="E105" s="220"/>
      <c r="F105" s="220"/>
      <c r="G105" s="220"/>
      <c r="H105" s="221"/>
      <c r="J105" s="219"/>
      <c r="K105" s="220"/>
      <c r="L105" s="220"/>
      <c r="M105" s="220"/>
      <c r="N105" s="220"/>
      <c r="O105" s="220"/>
      <c r="P105" s="220"/>
      <c r="Q105" s="221"/>
      <c r="S105" s="219"/>
      <c r="T105" s="220"/>
      <c r="U105" s="220"/>
      <c r="V105" s="220"/>
      <c r="W105" s="220"/>
      <c r="X105" s="220"/>
      <c r="Y105" s="221"/>
    </row>
    <row r="106" spans="2:25" ht="21" customHeight="1" x14ac:dyDescent="0.25">
      <c r="B106" s="219"/>
      <c r="C106" s="220"/>
      <c r="D106" s="220"/>
      <c r="E106" s="220"/>
      <c r="F106" s="220"/>
      <c r="G106" s="220"/>
      <c r="H106" s="221"/>
      <c r="J106" s="219"/>
      <c r="K106" s="220"/>
      <c r="L106" s="220"/>
      <c r="M106" s="220"/>
      <c r="N106" s="220"/>
      <c r="O106" s="220"/>
      <c r="P106" s="220"/>
      <c r="Q106" s="221"/>
      <c r="S106" s="219"/>
      <c r="T106" s="220"/>
      <c r="U106" s="220"/>
      <c r="V106" s="220"/>
      <c r="W106" s="220"/>
      <c r="X106" s="220"/>
      <c r="Y106" s="221"/>
    </row>
    <row r="107" spans="2:25" ht="21" customHeight="1" x14ac:dyDescent="0.25">
      <c r="B107" s="219"/>
      <c r="C107" s="220"/>
      <c r="D107" s="220"/>
      <c r="E107" s="220"/>
      <c r="F107" s="220"/>
      <c r="G107" s="220"/>
      <c r="H107" s="221"/>
      <c r="J107" s="219"/>
      <c r="K107" s="220"/>
      <c r="L107" s="220"/>
      <c r="M107" s="220"/>
      <c r="N107" s="220"/>
      <c r="O107" s="220"/>
      <c r="P107" s="220"/>
      <c r="Q107" s="221"/>
      <c r="S107" s="219"/>
      <c r="T107" s="220"/>
      <c r="U107" s="220"/>
      <c r="V107" s="220"/>
      <c r="W107" s="220"/>
      <c r="X107" s="220"/>
      <c r="Y107" s="221"/>
    </row>
    <row r="108" spans="2:25" ht="21" customHeight="1" x14ac:dyDescent="0.25">
      <c r="B108" s="219"/>
      <c r="C108" s="220"/>
      <c r="D108" s="220"/>
      <c r="E108" s="220"/>
      <c r="F108" s="220"/>
      <c r="G108" s="220"/>
      <c r="H108" s="221"/>
      <c r="J108" s="219"/>
      <c r="K108" s="220"/>
      <c r="L108" s="220"/>
      <c r="M108" s="220"/>
      <c r="N108" s="220"/>
      <c r="O108" s="220"/>
      <c r="P108" s="220"/>
      <c r="Q108" s="221"/>
      <c r="S108" s="219"/>
      <c r="T108" s="220"/>
      <c r="U108" s="220"/>
      <c r="V108" s="220"/>
      <c r="W108" s="220"/>
      <c r="X108" s="220"/>
      <c r="Y108" s="221"/>
    </row>
    <row r="109" spans="2:25" ht="21" customHeight="1" x14ac:dyDescent="0.25">
      <c r="B109" s="219"/>
      <c r="C109" s="220"/>
      <c r="D109" s="220"/>
      <c r="E109" s="220"/>
      <c r="F109" s="220"/>
      <c r="G109" s="220"/>
      <c r="H109" s="221"/>
      <c r="J109" s="219"/>
      <c r="K109" s="220"/>
      <c r="L109" s="220"/>
      <c r="M109" s="220"/>
      <c r="N109" s="220"/>
      <c r="O109" s="220"/>
      <c r="P109" s="220"/>
      <c r="Q109" s="221"/>
      <c r="S109" s="219"/>
      <c r="T109" s="220"/>
      <c r="U109" s="220"/>
      <c r="V109" s="220"/>
      <c r="W109" s="220"/>
      <c r="X109" s="220"/>
      <c r="Y109" s="221"/>
    </row>
    <row r="110" spans="2:25" ht="21" customHeight="1" x14ac:dyDescent="0.25">
      <c r="B110" s="219"/>
      <c r="C110" s="220"/>
      <c r="D110" s="220"/>
      <c r="E110" s="220"/>
      <c r="F110" s="220"/>
      <c r="G110" s="220"/>
      <c r="H110" s="221"/>
      <c r="J110" s="219"/>
      <c r="K110" s="220"/>
      <c r="L110" s="220"/>
      <c r="M110" s="220"/>
      <c r="N110" s="220"/>
      <c r="O110" s="220"/>
      <c r="P110" s="220"/>
      <c r="Q110" s="221"/>
      <c r="S110" s="219"/>
      <c r="T110" s="220"/>
      <c r="U110" s="220"/>
      <c r="V110" s="220"/>
      <c r="W110" s="220"/>
      <c r="X110" s="220"/>
      <c r="Y110" s="221"/>
    </row>
    <row r="111" spans="2:25" ht="21" customHeight="1" x14ac:dyDescent="0.25">
      <c r="B111" s="222"/>
      <c r="C111" s="223"/>
      <c r="D111" s="223"/>
      <c r="E111" s="223"/>
      <c r="F111" s="223"/>
      <c r="G111" s="223"/>
      <c r="H111" s="224"/>
      <c r="J111" s="222"/>
      <c r="K111" s="223"/>
      <c r="L111" s="223"/>
      <c r="M111" s="223"/>
      <c r="N111" s="223"/>
      <c r="O111" s="223"/>
      <c r="P111" s="223"/>
      <c r="Q111" s="224"/>
      <c r="S111" s="222"/>
      <c r="T111" s="223"/>
      <c r="U111" s="223"/>
      <c r="V111" s="223"/>
      <c r="W111" s="223"/>
      <c r="X111" s="223"/>
      <c r="Y111" s="224"/>
    </row>
    <row r="112" spans="2:25" ht="48" customHeight="1" x14ac:dyDescent="0.25">
      <c r="B112" s="247"/>
      <c r="C112" s="248"/>
      <c r="D112" s="248"/>
      <c r="E112" s="248"/>
      <c r="F112" s="248"/>
      <c r="G112" s="248"/>
      <c r="H112" s="249"/>
      <c r="J112" s="253"/>
      <c r="K112" s="254"/>
      <c r="L112" s="254"/>
      <c r="M112" s="254"/>
      <c r="N112" s="254"/>
      <c r="O112" s="254"/>
      <c r="P112" s="254"/>
      <c r="Q112" s="255"/>
      <c r="S112" s="247"/>
      <c r="T112" s="248"/>
      <c r="U112" s="248"/>
      <c r="V112" s="248"/>
      <c r="W112" s="248"/>
      <c r="X112" s="248"/>
      <c r="Y112" s="249"/>
    </row>
    <row r="113" spans="2:25" ht="48" customHeight="1" x14ac:dyDescent="0.25">
      <c r="B113" s="250"/>
      <c r="C113" s="251"/>
      <c r="D113" s="251"/>
      <c r="E113" s="251"/>
      <c r="F113" s="251"/>
      <c r="G113" s="251"/>
      <c r="H113" s="252"/>
      <c r="J113" s="256"/>
      <c r="K113" s="257"/>
      <c r="L113" s="257"/>
      <c r="M113" s="257"/>
      <c r="N113" s="257"/>
      <c r="O113" s="257"/>
      <c r="P113" s="257"/>
      <c r="Q113" s="258"/>
      <c r="S113" s="250"/>
      <c r="T113" s="251"/>
      <c r="U113" s="251"/>
      <c r="V113" s="251"/>
      <c r="W113" s="251"/>
      <c r="X113" s="251"/>
      <c r="Y113" s="252"/>
    </row>
    <row r="114" spans="2:25" ht="14.25" customHeight="1" x14ac:dyDescent="0.25"/>
    <row r="115" spans="2:25" ht="14.25" customHeight="1" x14ac:dyDescent="0.25"/>
    <row r="116" spans="2:25" ht="21" customHeight="1" x14ac:dyDescent="0.25">
      <c r="E116" s="13" t="s">
        <v>58</v>
      </c>
      <c r="F116" s="243"/>
      <c r="G116" s="243"/>
      <c r="H116" s="243"/>
      <c r="I116" s="243"/>
      <c r="J116" s="243"/>
      <c r="Q116" s="13" t="s">
        <v>59</v>
      </c>
      <c r="R116" s="243"/>
      <c r="S116" s="243"/>
      <c r="T116" s="243"/>
      <c r="U116" s="243"/>
      <c r="V116" s="243"/>
      <c r="W116" s="243"/>
    </row>
    <row r="117" spans="2:25" ht="21" customHeight="1" x14ac:dyDescent="0.25">
      <c r="E117" s="13" t="s">
        <v>60</v>
      </c>
      <c r="F117" s="244"/>
      <c r="G117" s="244"/>
      <c r="H117" s="244"/>
      <c r="I117" s="244"/>
      <c r="J117" s="244"/>
      <c r="K117" s="2" t="s">
        <v>61</v>
      </c>
      <c r="Q117" s="13" t="s">
        <v>60</v>
      </c>
      <c r="R117" s="245"/>
      <c r="S117" s="245"/>
      <c r="T117" s="245"/>
      <c r="U117" s="245"/>
      <c r="V117" s="245"/>
      <c r="W117" s="245"/>
      <c r="X117" s="2" t="s">
        <v>61</v>
      </c>
    </row>
    <row r="118" spans="2:25" ht="21" customHeight="1" x14ac:dyDescent="0.25">
      <c r="E118" s="13" t="s">
        <v>62</v>
      </c>
      <c r="F118" s="244"/>
      <c r="G118" s="244"/>
      <c r="H118" s="244"/>
      <c r="I118" s="244"/>
      <c r="J118" s="244"/>
      <c r="Q118" s="246"/>
      <c r="R118" s="246"/>
      <c r="S118" s="246"/>
      <c r="T118" s="246"/>
      <c r="U118" s="246"/>
      <c r="V118" s="246"/>
      <c r="W118" s="246"/>
      <c r="X118" s="246"/>
    </row>
    <row r="119" spans="2:25" ht="24" customHeight="1" x14ac:dyDescent="0.25">
      <c r="E119" s="13" t="s">
        <v>63</v>
      </c>
      <c r="F119" s="346"/>
      <c r="G119" s="346"/>
      <c r="H119" s="346"/>
      <c r="I119" s="346"/>
      <c r="J119" s="346"/>
      <c r="Q119" s="13" t="s">
        <v>63</v>
      </c>
      <c r="R119" s="241"/>
      <c r="S119" s="241"/>
      <c r="T119" s="241"/>
      <c r="U119" s="241"/>
      <c r="V119" s="241"/>
      <c r="W119" s="241"/>
    </row>
    <row r="120" spans="2:25" ht="24" customHeight="1" x14ac:dyDescent="0.25">
      <c r="E120" s="13" t="s">
        <v>64</v>
      </c>
      <c r="F120" s="242"/>
      <c r="G120" s="242"/>
      <c r="H120" s="242"/>
      <c r="I120" s="242"/>
      <c r="J120" s="242"/>
    </row>
    <row r="121" spans="2:25" ht="24" customHeight="1" x14ac:dyDescent="0.25"/>
  </sheetData>
  <protectedRanges>
    <protectedRange sqref="V13 X24 B38:Z42 B44:Z48 B50:Z54 B59:Z64 B68 B76 B86 J76 J86 S76 S86 B89 B99 J89 J99 S89 S99 B102 B112 J102 J112 S102 S112 R116:R117 Q118 R119 F116:F120 K24:S25 K27:S32 M7 H8" name="ช่วง1"/>
  </protectedRanges>
  <mergeCells count="231">
    <mergeCell ref="A2:Z2"/>
    <mergeCell ref="M7:P7"/>
    <mergeCell ref="K26:M26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02:H111"/>
    <mergeCell ref="J102:Q111"/>
    <mergeCell ref="S102:Y111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4:G64"/>
    <mergeCell ref="H64:P64"/>
    <mergeCell ref="Q64:X64"/>
    <mergeCell ref="Y64:Z64"/>
    <mergeCell ref="B68:Y72"/>
    <mergeCell ref="B62:G62"/>
    <mergeCell ref="H62:P62"/>
    <mergeCell ref="Q62:X62"/>
    <mergeCell ref="Y62:Z62"/>
    <mergeCell ref="B60:G60"/>
    <mergeCell ref="H60:P60"/>
    <mergeCell ref="Q60:X60"/>
    <mergeCell ref="Y60:Z60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A49:Z49"/>
    <mergeCell ref="B50:L50"/>
    <mergeCell ref="M50:X50"/>
    <mergeCell ref="Y50:Z50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41:L41"/>
    <mergeCell ref="M41:X41"/>
    <mergeCell ref="Y41:Z41"/>
    <mergeCell ref="B42:L42"/>
    <mergeCell ref="Y42:Z42"/>
    <mergeCell ref="X33:Z33"/>
    <mergeCell ref="A34:Z34"/>
    <mergeCell ref="B36:L36"/>
    <mergeCell ref="M36:X36"/>
    <mergeCell ref="Y36:Z36"/>
    <mergeCell ref="A37:Z37"/>
    <mergeCell ref="B38:L38"/>
    <mergeCell ref="M38:X38"/>
    <mergeCell ref="Y38:Z38"/>
    <mergeCell ref="B39:L39"/>
    <mergeCell ref="M39:X39"/>
    <mergeCell ref="Y39:Z39"/>
    <mergeCell ref="B40:L40"/>
    <mergeCell ref="M40:X40"/>
    <mergeCell ref="Y40:Z40"/>
    <mergeCell ref="M42:X42"/>
    <mergeCell ref="H30:J30"/>
    <mergeCell ref="K30:M30"/>
    <mergeCell ref="N30:P30"/>
    <mergeCell ref="Q30:S30"/>
    <mergeCell ref="T30:U30"/>
    <mergeCell ref="T32:U32"/>
    <mergeCell ref="V32:W32"/>
    <mergeCell ref="A33:S33"/>
    <mergeCell ref="T33:U33"/>
    <mergeCell ref="V33:W33"/>
    <mergeCell ref="B32:G32"/>
    <mergeCell ref="H32:J32"/>
    <mergeCell ref="K32:M32"/>
    <mergeCell ref="N32:P32"/>
    <mergeCell ref="Q32:S32"/>
    <mergeCell ref="X24:Z32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7:M27"/>
    <mergeCell ref="N26:P26"/>
    <mergeCell ref="Q26:S26"/>
    <mergeCell ref="T26:U26"/>
    <mergeCell ref="V26:W26"/>
    <mergeCell ref="B30:G30"/>
    <mergeCell ref="V30:W30"/>
    <mergeCell ref="B31:G31"/>
    <mergeCell ref="H31:J31"/>
    <mergeCell ref="K31:M31"/>
    <mergeCell ref="N31:P31"/>
    <mergeCell ref="Q31:S31"/>
    <mergeCell ref="T31:U31"/>
    <mergeCell ref="V31:W31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3:G63"/>
    <mergeCell ref="H63:P63"/>
    <mergeCell ref="Q63:X63"/>
    <mergeCell ref="Y63:Z63"/>
    <mergeCell ref="A1:Z1"/>
    <mergeCell ref="A3:Z3"/>
    <mergeCell ref="A4:Z4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29:G29"/>
    <mergeCell ref="H29:J29"/>
    <mergeCell ref="K29:M29"/>
    <mergeCell ref="N29:P29"/>
    <mergeCell ref="Q29:S29"/>
    <mergeCell ref="T29:U29"/>
    <mergeCell ref="V29:W29"/>
    <mergeCell ref="B27:G27"/>
    <mergeCell ref="H27:J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4:Z48 Y50:Z54 Y38:Y42 Z38:Z41 Y59:Y64 Z59:Z62 Z64" xr:uid="{00F429F1-FEC5-4030-9CED-4717E294A19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622DC3F-8B01-49FF-997C-ADC91519EFB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7:N32 L31:M32 R31:S32 O31:P32 Q27:Q32 K27:K32" xr:uid="{3E605782-B573-4CEA-9EC2-D33F276BE4E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91807BDD-8E35-4AA4-85D7-C1073AD6FAF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4" max="16383" man="1"/>
    <brk id="55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BEF587-691C-4819-9531-ED5D447D32D7}">
          <x14:formula1>
            <xm:f>LIST!$G$2:$G$10</xm:f>
          </x14:formula1>
          <xm:sqref>B59:B64 C59:G62 C64:G64</xm:sqref>
        </x14:dataValidation>
        <x14:dataValidation type="list" allowBlank="1" showInputMessage="1" showErrorMessage="1" error="กรุณาเลือกข้อมูลตามที่กำหนดให้" xr:uid="{C14E4F63-516C-49AF-A751-270BA6CC29A3}">
          <x14:formula1>
            <xm:f>LIST!$A$2:$A$6</xm:f>
          </x14:formula1>
          <xm:sqref>B38:L42</xm:sqref>
        </x14:dataValidation>
        <x14:dataValidation type="list" allowBlank="1" showInputMessage="1" showErrorMessage="1" error="กรุณาเลือกข้อมูลตามที่กำหนดให้" xr:uid="{80CB7F20-0CC7-4C69-92E8-837570530C84}">
          <x14:formula1>
            <xm:f>LIST!$C$2:$C$10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6A2E2F00-06BE-4409-AD08-3F4AF276FD43}">
          <x14:formula1>
            <xm:f>LIST!$E$2:$E$9</xm:f>
          </x14:formula1>
          <xm:sqref>B50:L54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3 (ลป)</vt:lpstr>
      <vt:lpstr>สจป.ที่ 2 (ชร)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2024-05-27T02:46:50Z</cp:lastPrinted>
  <dcterms:created xsi:type="dcterms:W3CDTF">2021-11-29T04:23:48Z</dcterms:created>
  <dcterms:modified xsi:type="dcterms:W3CDTF">2024-06-05T04:03:31Z</dcterms:modified>
</cp:coreProperties>
</file>