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22ก\2. ก.พัฒนาศักยภาพก.ป้องกันฯ ปี 67\"/>
    </mc:Choice>
  </mc:AlternateContent>
  <xr:revisionPtr revIDLastSave="0" documentId="13_ncr:1_{9B96D08C-C09E-440F-A8E4-2CDCCB52410A}" xr6:coauthVersionLast="47" xr6:coauthVersionMax="47" xr10:uidLastSave="{00000000-0000-0000-0000-000000000000}"/>
  <workbookProtection workbookAlgorithmName="SHA-512" workbookHashValue="FYJ/XQX9QUxb6HOVx8rRIM4eaUiq4lbyzQtsO7zomdJ1OZ9mCJ2OsRqvTGg6F1ORmJKdC39tVazEeSOYDKz6pA==" workbookSaltValue="ne7FZQYt4BIGY76opwmGvg==" workbookSpinCount="100000" lockStructure="1"/>
  <bookViews>
    <workbookView xWindow="-120" yWindow="-120" windowWidth="24240" windowHeight="13020" tabRatio="922" firstSheet="17" activeTab="17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3 (ลป)" sheetId="4" state="hidden" r:id="rId4"/>
    <sheet name="สจป.ที่ 2 (ชร)" sheetId="3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state="hidden" r:id="rId16"/>
    <sheet name="สจป.ที่ 9 สข.ปบ" sheetId="16" state="hidden" r:id="rId17"/>
    <sheet name="สจป.ที่ 10 (รบ)" sheetId="17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_FilterDatabase" localSheetId="1" hidden="1">'สจป.ที่ 1 (ชม)'!$Y$41:$Z$45</definedName>
    <definedName name="_xlnm.Print_Area" localSheetId="1">'สจป.ที่ 1 (ชม)'!$A$1:$Z$125</definedName>
    <definedName name="_xlnm.Print_Area" localSheetId="2">'สจป.ที่ 1 สข.มฮ'!$A$1:$Z$125</definedName>
    <definedName name="_xlnm.Print_Area" localSheetId="17">'สจป.ที่ 10 (รบ)'!$A$1:$Z$125</definedName>
    <definedName name="_xlnm.Print_Area" localSheetId="18">'สจป.ที่ 10 สข.พบ'!$A$1:$Z$128</definedName>
    <definedName name="_xlnm.Print_Area" localSheetId="19">'สจป.ที่ 11 (สฎ)'!$A$1:$Z$128</definedName>
    <definedName name="_xlnm.Print_Area" localSheetId="20">'สจป.ที่ 12 (นศ)'!$A$1:$Z$125</definedName>
    <definedName name="_xlnm.Print_Area" localSheetId="21">'สจป.ที่ 12 สข.กบ'!$A$1:$Z$125</definedName>
    <definedName name="_xlnm.Print_Area" localSheetId="22">'สจป.ที่ 13 (สข)'!$A$1:$Z$128</definedName>
    <definedName name="_xlnm.Print_Area" localSheetId="23">'สจป.ที่ 13 สข.นร'!$A$1:$Z$128</definedName>
    <definedName name="_xlnm.Print_Area" localSheetId="4">'สจป.ที่ 2 (ชร)'!$A$1:$Z$125</definedName>
    <definedName name="_xlnm.Print_Area" localSheetId="3">'สจป.ที่ 3 (ลป)'!$A$1:$Z$128</definedName>
    <definedName name="_xlnm.Print_Area" localSheetId="5">'สจป.ที่ 3 สข.พร'!$A$1:$Z$128</definedName>
    <definedName name="_xlnm.Print_Area" localSheetId="6">'สจป.ที่ 4 (ตก)'!$A$1:$Z$128</definedName>
    <definedName name="_xlnm.Print_Area" localSheetId="7">'สจป.ที่ 4 สข.นว'!$A$1:$Z$128</definedName>
    <definedName name="_xlnm.Print_Area" localSheetId="8">'สจป.ที่ 4 สข.พล'!$A$1:$Z$125</definedName>
    <definedName name="_xlnm.Print_Area" localSheetId="9">'สจป.ที่ 5 (สบ)'!$A$1:$Z$128</definedName>
    <definedName name="_xlnm.Print_Area" localSheetId="10">'สจป.ที่ 6 (อด)'!$A$1:$Z$128</definedName>
    <definedName name="_xlnm.Print_Area" localSheetId="11">'สจป.ที่ 6 สข.นพ'!$A$1:$Z$128</definedName>
    <definedName name="_xlnm.Print_Area" localSheetId="12">'สจป.ที่ 7 (ขก)'!$A$1:$Z$128</definedName>
    <definedName name="_xlnm.Print_Area" localSheetId="13">'สจป.ที่ 7 สข.อบ'!$A$1:$Z$128</definedName>
    <definedName name="_xlnm.Print_Area" localSheetId="14">'สจป.ที่ 8 (นม)'!$A$1:$Z$128</definedName>
    <definedName name="_xlnm.Print_Area" localSheetId="15">'สจป.ที่ 9 (ชบ)'!$A$1:$Z$128</definedName>
    <definedName name="_xlnm.Print_Area" localSheetId="16">'สจป.ที่ 9 สข.ปบ'!$A$1:$Z$128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21" l="1"/>
  <c r="V36" i="21"/>
  <c r="V36" i="2"/>
  <c r="Y19" i="1"/>
  <c r="Y17" i="1"/>
  <c r="Y13" i="1"/>
  <c r="T36" i="2"/>
  <c r="T36" i="3"/>
  <c r="T36" i="8"/>
  <c r="T36" i="17"/>
  <c r="T36" i="20"/>
  <c r="T36" i="1"/>
  <c r="Q19" i="1"/>
  <c r="Q17" i="21"/>
  <c r="Q17" i="1"/>
  <c r="Q13" i="3"/>
  <c r="Q13" i="20"/>
  <c r="Q13" i="21"/>
  <c r="Q13" i="1"/>
  <c r="Y19" i="17" l="1"/>
  <c r="Y17" i="17"/>
  <c r="Y17" i="21"/>
  <c r="V20" i="2"/>
  <c r="Y20" i="2" s="1"/>
  <c r="V20" i="3"/>
  <c r="V20" i="8"/>
  <c r="V20" i="17"/>
  <c r="Y20" i="17" s="1"/>
  <c r="V20" i="20"/>
  <c r="V20" i="21"/>
  <c r="V20" i="1"/>
  <c r="S20" i="2"/>
  <c r="S20" i="3"/>
  <c r="S20" i="8"/>
  <c r="S20" i="17"/>
  <c r="S20" i="20"/>
  <c r="S20" i="21"/>
  <c r="Y20" i="21" s="1"/>
  <c r="S20" i="1"/>
  <c r="Y20" i="1" s="1"/>
  <c r="V35" i="17"/>
  <c r="Q19" i="17" s="1"/>
  <c r="V34" i="17"/>
  <c r="Q18" i="17" s="1"/>
  <c r="V33" i="17"/>
  <c r="N19" i="17"/>
  <c r="Y18" i="17"/>
  <c r="N18" i="17"/>
  <c r="N17" i="17"/>
  <c r="Y21" i="4"/>
  <c r="Y21" i="5"/>
  <c r="Y21" i="6"/>
  <c r="Y21" i="7"/>
  <c r="Y21" i="9"/>
  <c r="Y21" i="10"/>
  <c r="Y21" i="11"/>
  <c r="Y21" i="12"/>
  <c r="Y21" i="13"/>
  <c r="Y21" i="14"/>
  <c r="Y21" i="15"/>
  <c r="Y21" i="16"/>
  <c r="Y21" i="18"/>
  <c r="Y21" i="19"/>
  <c r="Y21" i="22"/>
  <c r="Y21" i="23"/>
  <c r="V39" i="4"/>
  <c r="V39" i="5"/>
  <c r="Q21" i="5" s="1"/>
  <c r="V39" i="6"/>
  <c r="V39" i="7"/>
  <c r="Q21" i="7" s="1"/>
  <c r="V39" i="9"/>
  <c r="Q21" i="9" s="1"/>
  <c r="V39" i="10"/>
  <c r="V39" i="11"/>
  <c r="Q21" i="11" s="1"/>
  <c r="V39" i="12"/>
  <c r="V39" i="13"/>
  <c r="Q21" i="13" s="1"/>
  <c r="V39" i="14"/>
  <c r="V39" i="15"/>
  <c r="V39" i="16"/>
  <c r="V39" i="18"/>
  <c r="V39" i="19"/>
  <c r="Q21" i="19" s="1"/>
  <c r="V39" i="22"/>
  <c r="V39" i="23"/>
  <c r="Q21" i="23" s="1"/>
  <c r="Q21" i="4"/>
  <c r="Q21" i="6"/>
  <c r="Q21" i="10"/>
  <c r="Q21" i="12"/>
  <c r="Q21" i="14"/>
  <c r="Q21" i="15"/>
  <c r="Q21" i="16"/>
  <c r="Q21" i="18"/>
  <c r="Q21" i="22"/>
  <c r="Q20" i="4"/>
  <c r="Q20" i="5"/>
  <c r="Q20" i="6"/>
  <c r="Q20" i="7"/>
  <c r="Q20" i="9"/>
  <c r="Q20" i="10"/>
  <c r="Q20" i="11"/>
  <c r="Q20" i="12"/>
  <c r="Q20" i="13"/>
  <c r="Q20" i="14"/>
  <c r="Q20" i="15"/>
  <c r="Q20" i="16"/>
  <c r="Q20" i="18"/>
  <c r="Q20" i="19"/>
  <c r="Q20" i="22"/>
  <c r="Q20" i="23"/>
  <c r="Q19" i="4"/>
  <c r="Q19" i="5"/>
  <c r="Q19" i="6"/>
  <c r="Q19" i="7"/>
  <c r="Q19" i="9"/>
  <c r="Q19" i="10"/>
  <c r="Q19" i="11"/>
  <c r="Q19" i="12"/>
  <c r="Q19" i="13"/>
  <c r="Q19" i="14"/>
  <c r="Q19" i="15"/>
  <c r="Q19" i="16"/>
  <c r="Q19" i="18"/>
  <c r="Q19" i="19"/>
  <c r="Q19" i="22"/>
  <c r="Q19" i="23"/>
  <c r="Q18" i="4"/>
  <c r="Q18" i="5"/>
  <c r="Q18" i="6"/>
  <c r="Q18" i="7"/>
  <c r="Q18" i="9"/>
  <c r="Q18" i="10"/>
  <c r="Q18" i="11"/>
  <c r="Q18" i="12"/>
  <c r="Q18" i="13"/>
  <c r="Q18" i="14"/>
  <c r="Q18" i="15"/>
  <c r="Q18" i="16"/>
  <c r="Q18" i="18"/>
  <c r="Q18" i="19"/>
  <c r="Q18" i="22"/>
  <c r="Q18" i="23"/>
  <c r="Q17" i="4"/>
  <c r="Q17" i="5"/>
  <c r="Q17" i="6"/>
  <c r="Q17" i="7"/>
  <c r="Q17" i="9"/>
  <c r="Q17" i="10"/>
  <c r="Q17" i="11"/>
  <c r="Q17" i="12"/>
  <c r="Q17" i="13"/>
  <c r="Q17" i="14"/>
  <c r="Q17" i="15"/>
  <c r="Q17" i="16"/>
  <c r="Q17" i="18"/>
  <c r="Q17" i="19"/>
  <c r="Q17" i="22"/>
  <c r="Q17" i="23"/>
  <c r="Q16" i="4"/>
  <c r="Q16" i="5"/>
  <c r="Q16" i="6"/>
  <c r="Q16" i="7"/>
  <c r="Q16" i="9"/>
  <c r="Q16" i="10"/>
  <c r="Q16" i="11"/>
  <c r="Q16" i="12"/>
  <c r="Q16" i="13"/>
  <c r="Q16" i="14"/>
  <c r="Q16" i="15"/>
  <c r="Q16" i="16"/>
  <c r="Q16" i="18"/>
  <c r="Q16" i="19"/>
  <c r="Q16" i="22"/>
  <c r="Q16" i="23"/>
  <c r="Q15" i="4"/>
  <c r="Q15" i="5"/>
  <c r="Q15" i="6"/>
  <c r="Q15" i="7"/>
  <c r="Q15" i="9"/>
  <c r="Q15" i="10"/>
  <c r="Q15" i="11"/>
  <c r="Q15" i="12"/>
  <c r="Q15" i="13"/>
  <c r="Q15" i="14"/>
  <c r="Q15" i="15"/>
  <c r="Q15" i="16"/>
  <c r="Q15" i="18"/>
  <c r="Q15" i="19"/>
  <c r="Q15" i="22"/>
  <c r="Q15" i="23"/>
  <c r="Q14" i="4"/>
  <c r="Q14" i="5"/>
  <c r="Q14" i="6"/>
  <c r="Q14" i="7"/>
  <c r="Q14" i="9"/>
  <c r="Q14" i="10"/>
  <c r="Q14" i="11"/>
  <c r="Q14" i="12"/>
  <c r="Q14" i="13"/>
  <c r="Q14" i="14"/>
  <c r="Q14" i="15"/>
  <c r="Q14" i="16"/>
  <c r="Q14" i="18"/>
  <c r="Q14" i="19"/>
  <c r="Q14" i="22"/>
  <c r="Q14" i="23"/>
  <c r="Q13" i="4"/>
  <c r="Q13" i="5"/>
  <c r="Q13" i="6"/>
  <c r="Q13" i="7"/>
  <c r="Q13" i="9"/>
  <c r="Q13" i="10"/>
  <c r="Q13" i="11"/>
  <c r="Q13" i="12"/>
  <c r="Q13" i="13"/>
  <c r="Q13" i="14"/>
  <c r="Q13" i="15"/>
  <c r="Q13" i="16"/>
  <c r="Q13" i="18"/>
  <c r="Q13" i="19"/>
  <c r="Q13" i="22"/>
  <c r="Q13" i="23"/>
  <c r="V38" i="4"/>
  <c r="V38" i="5"/>
  <c r="V38" i="6"/>
  <c r="V38" i="7"/>
  <c r="V38" i="9"/>
  <c r="V38" i="10"/>
  <c r="V38" i="11"/>
  <c r="V38" i="12"/>
  <c r="V38" i="13"/>
  <c r="V38" i="14"/>
  <c r="V38" i="15"/>
  <c r="V38" i="16"/>
  <c r="V38" i="18"/>
  <c r="V38" i="19"/>
  <c r="V38" i="22"/>
  <c r="V38" i="23"/>
  <c r="V35" i="1"/>
  <c r="V37" i="4"/>
  <c r="V37" i="5"/>
  <c r="V37" i="6"/>
  <c r="V37" i="7"/>
  <c r="V37" i="9"/>
  <c r="V37" i="10"/>
  <c r="V37" i="11"/>
  <c r="V37" i="12"/>
  <c r="V37" i="13"/>
  <c r="V37" i="14"/>
  <c r="V37" i="15"/>
  <c r="V37" i="16"/>
  <c r="V37" i="18"/>
  <c r="V37" i="19"/>
  <c r="V34" i="21"/>
  <c r="Q18" i="21" s="1"/>
  <c r="V37" i="22"/>
  <c r="V37" i="23"/>
  <c r="V36" i="4"/>
  <c r="V36" i="5"/>
  <c r="V36" i="6"/>
  <c r="V36" i="7"/>
  <c r="V36" i="9"/>
  <c r="V36" i="10"/>
  <c r="V36" i="11"/>
  <c r="V36" i="12"/>
  <c r="V36" i="13"/>
  <c r="V36" i="14"/>
  <c r="V36" i="15"/>
  <c r="V36" i="16"/>
  <c r="V36" i="18"/>
  <c r="V36" i="19"/>
  <c r="V33" i="21"/>
  <c r="V36" i="22"/>
  <c r="V36" i="23"/>
  <c r="V33" i="1"/>
  <c r="V35" i="4"/>
  <c r="V35" i="5"/>
  <c r="V35" i="6"/>
  <c r="V35" i="7"/>
  <c r="V35" i="9"/>
  <c r="V35" i="10"/>
  <c r="V35" i="11"/>
  <c r="V35" i="12"/>
  <c r="V35" i="13"/>
  <c r="V35" i="14"/>
  <c r="V35" i="15"/>
  <c r="V35" i="16"/>
  <c r="V35" i="18"/>
  <c r="V35" i="19"/>
  <c r="V35" i="22"/>
  <c r="V35" i="23"/>
  <c r="V34" i="4"/>
  <c r="V34" i="5"/>
  <c r="V34" i="6"/>
  <c r="V34" i="7"/>
  <c r="V34" i="9"/>
  <c r="V34" i="10"/>
  <c r="V34" i="11"/>
  <c r="V34" i="12"/>
  <c r="V34" i="13"/>
  <c r="V34" i="14"/>
  <c r="V34" i="15"/>
  <c r="V34" i="16"/>
  <c r="V34" i="18"/>
  <c r="V34" i="19"/>
  <c r="V34" i="22"/>
  <c r="V34" i="23"/>
  <c r="V32" i="2"/>
  <c r="Q16" i="2" s="1"/>
  <c r="V33" i="4"/>
  <c r="V32" i="3"/>
  <c r="Q16" i="3" s="1"/>
  <c r="V33" i="5"/>
  <c r="V33" i="6"/>
  <c r="V33" i="7"/>
  <c r="V32" i="8"/>
  <c r="Q16" i="8" s="1"/>
  <c r="V33" i="9"/>
  <c r="V33" i="10"/>
  <c r="V33" i="11"/>
  <c r="V33" i="12"/>
  <c r="V33" i="13"/>
  <c r="V33" i="14"/>
  <c r="V33" i="15"/>
  <c r="V33" i="16"/>
  <c r="V32" i="17"/>
  <c r="Q16" i="17" s="1"/>
  <c r="V33" i="18"/>
  <c r="V33" i="19"/>
  <c r="V32" i="20"/>
  <c r="Q16" i="20" s="1"/>
  <c r="V32" i="21"/>
  <c r="Q16" i="21" s="1"/>
  <c r="V33" i="22"/>
  <c r="V33" i="23"/>
  <c r="V32" i="1"/>
  <c r="Q16" i="1" s="1"/>
  <c r="V31" i="2"/>
  <c r="V30" i="2" s="1"/>
  <c r="Q15" i="2" s="1"/>
  <c r="V32" i="4"/>
  <c r="V31" i="3"/>
  <c r="V30" i="3" s="1"/>
  <c r="Q15" i="3" s="1"/>
  <c r="V32" i="5"/>
  <c r="V32" i="6"/>
  <c r="V32" i="7"/>
  <c r="V31" i="8"/>
  <c r="V30" i="8" s="1"/>
  <c r="Q15" i="8" s="1"/>
  <c r="V32" i="9"/>
  <c r="V32" i="10"/>
  <c r="V32" i="11"/>
  <c r="V32" i="12"/>
  <c r="V32" i="13"/>
  <c r="V32" i="14"/>
  <c r="V32" i="15"/>
  <c r="V32" i="16"/>
  <c r="V31" i="17"/>
  <c r="V30" i="17" s="1"/>
  <c r="Q15" i="17" s="1"/>
  <c r="V32" i="18"/>
  <c r="V32" i="19"/>
  <c r="V31" i="20"/>
  <c r="V30" i="20" s="1"/>
  <c r="Q15" i="20" s="1"/>
  <c r="V31" i="21"/>
  <c r="V30" i="21" s="1"/>
  <c r="Q15" i="21" s="1"/>
  <c r="V32" i="22"/>
  <c r="V32" i="23"/>
  <c r="V31" i="1"/>
  <c r="V30" i="1" s="1"/>
  <c r="Q15" i="1" s="1"/>
  <c r="V31" i="4"/>
  <c r="V31" i="5"/>
  <c r="V31" i="6"/>
  <c r="V31" i="7"/>
  <c r="V31" i="9"/>
  <c r="V31" i="10"/>
  <c r="V31" i="11"/>
  <c r="V31" i="12"/>
  <c r="V31" i="13"/>
  <c r="V31" i="14"/>
  <c r="V31" i="15"/>
  <c r="V31" i="16"/>
  <c r="V31" i="18"/>
  <c r="V31" i="19"/>
  <c r="V31" i="22"/>
  <c r="V31" i="23"/>
  <c r="V29" i="2"/>
  <c r="V28" i="2" s="1"/>
  <c r="Q14" i="2" s="1"/>
  <c r="V30" i="4"/>
  <c r="V29" i="3"/>
  <c r="V28" i="3" s="1"/>
  <c r="V30" i="5"/>
  <c r="V30" i="6"/>
  <c r="V30" i="7"/>
  <c r="V29" i="8"/>
  <c r="V28" i="8" s="1"/>
  <c r="Q14" i="8" s="1"/>
  <c r="V30" i="9"/>
  <c r="V30" i="10"/>
  <c r="V30" i="11"/>
  <c r="V30" i="12"/>
  <c r="V30" i="13"/>
  <c r="V30" i="14"/>
  <c r="V30" i="15"/>
  <c r="V30" i="16"/>
  <c r="V29" i="17"/>
  <c r="V28" i="17" s="1"/>
  <c r="Q14" i="17" s="1"/>
  <c r="V30" i="18"/>
  <c r="V30" i="19"/>
  <c r="V29" i="20"/>
  <c r="V28" i="20" s="1"/>
  <c r="V29" i="21"/>
  <c r="V28" i="21" s="1"/>
  <c r="V30" i="22"/>
  <c r="V30" i="23"/>
  <c r="V29" i="1"/>
  <c r="V28" i="1" s="1"/>
  <c r="V29" i="4"/>
  <c r="V29" i="5"/>
  <c r="V29" i="6"/>
  <c r="V29" i="7"/>
  <c r="V29" i="9"/>
  <c r="V29" i="10"/>
  <c r="V29" i="11"/>
  <c r="V29" i="12"/>
  <c r="V29" i="13"/>
  <c r="V29" i="14"/>
  <c r="V29" i="15"/>
  <c r="V29" i="16"/>
  <c r="V29" i="18"/>
  <c r="V29" i="19"/>
  <c r="V29" i="22"/>
  <c r="V29" i="23"/>
  <c r="V27" i="2"/>
  <c r="V26" i="2" s="1"/>
  <c r="V28" i="4"/>
  <c r="V27" i="3"/>
  <c r="V28" i="5"/>
  <c r="V28" i="6"/>
  <c r="V28" i="7"/>
  <c r="V27" i="8"/>
  <c r="V26" i="8" s="1"/>
  <c r="V28" i="9"/>
  <c r="V28" i="10"/>
  <c r="V28" i="11"/>
  <c r="V28" i="12"/>
  <c r="V28" i="13"/>
  <c r="V28" i="14"/>
  <c r="V28" i="15"/>
  <c r="V28" i="16"/>
  <c r="V27" i="17"/>
  <c r="V26" i="17" s="1"/>
  <c r="Q13" i="17" s="1"/>
  <c r="V28" i="18"/>
  <c r="V28" i="19"/>
  <c r="V27" i="20"/>
  <c r="V26" i="20" s="1"/>
  <c r="V27" i="21"/>
  <c r="V26" i="21" s="1"/>
  <c r="V28" i="22"/>
  <c r="V28" i="23"/>
  <c r="V27" i="1"/>
  <c r="V26" i="1" s="1"/>
  <c r="V27" i="4"/>
  <c r="V26" i="3"/>
  <c r="V27" i="5"/>
  <c r="V27" i="6"/>
  <c r="V27" i="7"/>
  <c r="V27" i="9"/>
  <c r="V27" i="10"/>
  <c r="V27" i="11"/>
  <c r="V27" i="12"/>
  <c r="V27" i="13"/>
  <c r="V27" i="14"/>
  <c r="V27" i="15"/>
  <c r="V27" i="16"/>
  <c r="V27" i="18"/>
  <c r="V27" i="19"/>
  <c r="V27" i="22"/>
  <c r="V27" i="23"/>
  <c r="Q34" i="4"/>
  <c r="N34" i="4"/>
  <c r="K34" i="4"/>
  <c r="Q34" i="5"/>
  <c r="N34" i="5"/>
  <c r="K34" i="5"/>
  <c r="Q34" i="6"/>
  <c r="N34" i="6"/>
  <c r="K34" i="6"/>
  <c r="Q34" i="7"/>
  <c r="N34" i="7"/>
  <c r="K34" i="7"/>
  <c r="Q34" i="9"/>
  <c r="N34" i="9"/>
  <c r="K34" i="9"/>
  <c r="Q34" i="10"/>
  <c r="N34" i="10"/>
  <c r="K34" i="10"/>
  <c r="Q34" i="11"/>
  <c r="N34" i="11"/>
  <c r="K34" i="11"/>
  <c r="Q34" i="12"/>
  <c r="N34" i="12"/>
  <c r="K34" i="12"/>
  <c r="Q34" i="13"/>
  <c r="N34" i="13"/>
  <c r="K34" i="13"/>
  <c r="Q34" i="14"/>
  <c r="N34" i="14"/>
  <c r="K34" i="14"/>
  <c r="Q34" i="15"/>
  <c r="N34" i="15"/>
  <c r="K34" i="15"/>
  <c r="Q34" i="16"/>
  <c r="N34" i="16"/>
  <c r="K34" i="16"/>
  <c r="Q34" i="18"/>
  <c r="N34" i="18"/>
  <c r="K34" i="18"/>
  <c r="Q34" i="19"/>
  <c r="N34" i="19"/>
  <c r="K34" i="19"/>
  <c r="Q34" i="22"/>
  <c r="N34" i="22"/>
  <c r="K34" i="22"/>
  <c r="Q34" i="23"/>
  <c r="N34" i="23"/>
  <c r="K34" i="23"/>
  <c r="Q30" i="2"/>
  <c r="N30" i="2"/>
  <c r="K30" i="2"/>
  <c r="Q31" i="4"/>
  <c r="N31" i="4"/>
  <c r="K31" i="4"/>
  <c r="Q30" i="3"/>
  <c r="N30" i="3"/>
  <c r="K30" i="3"/>
  <c r="Q31" i="5"/>
  <c r="N31" i="5"/>
  <c r="K31" i="5"/>
  <c r="Q31" i="6"/>
  <c r="N31" i="6"/>
  <c r="K31" i="6"/>
  <c r="Q31" i="7"/>
  <c r="N31" i="7"/>
  <c r="K31" i="7"/>
  <c r="Q30" i="8"/>
  <c r="N30" i="8"/>
  <c r="K30" i="8"/>
  <c r="Q31" i="9"/>
  <c r="N31" i="9"/>
  <c r="K31" i="9"/>
  <c r="Q31" i="10"/>
  <c r="N31" i="10"/>
  <c r="K31" i="10"/>
  <c r="Q31" i="11"/>
  <c r="N31" i="11"/>
  <c r="K31" i="11"/>
  <c r="Q31" i="12"/>
  <c r="N31" i="12"/>
  <c r="K31" i="12"/>
  <c r="Q31" i="13"/>
  <c r="N31" i="13"/>
  <c r="K31" i="13"/>
  <c r="Q31" i="14"/>
  <c r="N31" i="14"/>
  <c r="K31" i="14"/>
  <c r="Q31" i="15"/>
  <c r="N31" i="15"/>
  <c r="K31" i="15"/>
  <c r="Q31" i="16"/>
  <c r="N31" i="16"/>
  <c r="K31" i="16"/>
  <c r="Q30" i="17"/>
  <c r="N30" i="17"/>
  <c r="K30" i="17"/>
  <c r="Q31" i="18"/>
  <c r="N31" i="18"/>
  <c r="K31" i="18"/>
  <c r="Q31" i="19"/>
  <c r="N31" i="19"/>
  <c r="K31" i="19"/>
  <c r="Q30" i="20"/>
  <c r="N30" i="20"/>
  <c r="K30" i="20"/>
  <c r="Q30" i="21"/>
  <c r="N30" i="21"/>
  <c r="K30" i="21"/>
  <c r="Q31" i="22"/>
  <c r="N31" i="22"/>
  <c r="K31" i="22"/>
  <c r="Q31" i="23"/>
  <c r="N31" i="23"/>
  <c r="K31" i="23"/>
  <c r="Q30" i="1"/>
  <c r="N30" i="1"/>
  <c r="K30" i="1"/>
  <c r="Q28" i="2"/>
  <c r="Q29" i="4"/>
  <c r="Q28" i="3"/>
  <c r="Q29" i="5"/>
  <c r="Q29" i="6"/>
  <c r="Q29" i="7"/>
  <c r="Q28" i="8"/>
  <c r="Q29" i="9"/>
  <c r="Q29" i="10"/>
  <c r="Q29" i="11"/>
  <c r="Q29" i="12"/>
  <c r="Q29" i="13"/>
  <c r="Q29" i="14"/>
  <c r="Q29" i="15"/>
  <c r="Q29" i="16"/>
  <c r="Q28" i="17"/>
  <c r="Q29" i="18"/>
  <c r="Q29" i="19"/>
  <c r="Q28" i="20"/>
  <c r="Q28" i="21"/>
  <c r="Q29" i="22"/>
  <c r="Q29" i="23"/>
  <c r="Q28" i="1"/>
  <c r="N28" i="2"/>
  <c r="N29" i="4"/>
  <c r="N28" i="3"/>
  <c r="N29" i="5"/>
  <c r="N29" i="6"/>
  <c r="N29" i="7"/>
  <c r="N28" i="8"/>
  <c r="N29" i="9"/>
  <c r="N29" i="10"/>
  <c r="N29" i="11"/>
  <c r="N29" i="12"/>
  <c r="N29" i="13"/>
  <c r="N29" i="14"/>
  <c r="N29" i="15"/>
  <c r="N29" i="16"/>
  <c r="N28" i="17"/>
  <c r="N29" i="18"/>
  <c r="N29" i="19"/>
  <c r="N28" i="20"/>
  <c r="N28" i="21"/>
  <c r="N29" i="22"/>
  <c r="N29" i="23"/>
  <c r="N28" i="1"/>
  <c r="K28" i="2"/>
  <c r="K29" i="4"/>
  <c r="K28" i="3"/>
  <c r="K29" i="5"/>
  <c r="K29" i="6"/>
  <c r="K29" i="7"/>
  <c r="K28" i="8"/>
  <c r="K29" i="9"/>
  <c r="K29" i="10"/>
  <c r="K29" i="11"/>
  <c r="K29" i="12"/>
  <c r="K29" i="13"/>
  <c r="K29" i="14"/>
  <c r="K29" i="15"/>
  <c r="K29" i="16"/>
  <c r="K28" i="17"/>
  <c r="K29" i="18"/>
  <c r="K29" i="19"/>
  <c r="K28" i="20"/>
  <c r="K28" i="21"/>
  <c r="K29" i="22"/>
  <c r="K29" i="23"/>
  <c r="K28" i="1"/>
  <c r="Q26" i="2"/>
  <c r="Q27" i="4"/>
  <c r="Q26" i="3"/>
  <c r="Q27" i="5"/>
  <c r="Q27" i="6"/>
  <c r="Q27" i="7"/>
  <c r="Q26" i="8"/>
  <c r="Q27" i="9"/>
  <c r="Q27" i="10"/>
  <c r="Q27" i="11"/>
  <c r="Q27" i="12"/>
  <c r="Q27" i="13"/>
  <c r="Q27" i="14"/>
  <c r="Q27" i="15"/>
  <c r="Q27" i="16"/>
  <c r="Q26" i="17"/>
  <c r="Q27" i="18"/>
  <c r="Q27" i="19"/>
  <c r="Q26" i="20"/>
  <c r="Q26" i="21"/>
  <c r="Q27" i="22"/>
  <c r="Q27" i="23"/>
  <c r="Q26" i="1"/>
  <c r="N26" i="2"/>
  <c r="N27" i="4"/>
  <c r="N26" i="3"/>
  <c r="N27" i="5"/>
  <c r="N27" i="6"/>
  <c r="N27" i="7"/>
  <c r="N26" i="8"/>
  <c r="N27" i="9"/>
  <c r="N27" i="10"/>
  <c r="N27" i="11"/>
  <c r="N27" i="12"/>
  <c r="N27" i="13"/>
  <c r="N27" i="14"/>
  <c r="N27" i="15"/>
  <c r="N27" i="16"/>
  <c r="N26" i="17"/>
  <c r="N27" i="18"/>
  <c r="N27" i="19"/>
  <c r="N26" i="20"/>
  <c r="N26" i="21"/>
  <c r="N27" i="22"/>
  <c r="N27" i="23"/>
  <c r="N26" i="1"/>
  <c r="K26" i="2"/>
  <c r="K27" i="4"/>
  <c r="K26" i="3"/>
  <c r="K27" i="5"/>
  <c r="K27" i="6"/>
  <c r="K27" i="7"/>
  <c r="K26" i="8"/>
  <c r="K27" i="9"/>
  <c r="K27" i="10"/>
  <c r="K27" i="11"/>
  <c r="K27" i="12"/>
  <c r="K27" i="13"/>
  <c r="K27" i="14"/>
  <c r="K27" i="15"/>
  <c r="K27" i="16"/>
  <c r="K26" i="17"/>
  <c r="K27" i="18"/>
  <c r="K27" i="19"/>
  <c r="K26" i="20"/>
  <c r="K26" i="21"/>
  <c r="K27" i="22"/>
  <c r="K27" i="23"/>
  <c r="K26" i="1"/>
  <c r="N20" i="4"/>
  <c r="N20" i="5"/>
  <c r="N20" i="6"/>
  <c r="N20" i="7"/>
  <c r="N20" i="9"/>
  <c r="N20" i="10"/>
  <c r="N20" i="11"/>
  <c r="N20" i="12"/>
  <c r="N20" i="13"/>
  <c r="N20" i="14"/>
  <c r="N20" i="15"/>
  <c r="N20" i="16"/>
  <c r="N20" i="18"/>
  <c r="N20" i="19"/>
  <c r="N19" i="20"/>
  <c r="N20" i="22"/>
  <c r="N20" i="23"/>
  <c r="N19" i="1"/>
  <c r="N19" i="4"/>
  <c r="N19" i="5"/>
  <c r="N19" i="6"/>
  <c r="N19" i="7"/>
  <c r="N19" i="9"/>
  <c r="N19" i="10"/>
  <c r="N19" i="11"/>
  <c r="N19" i="12"/>
  <c r="N19" i="13"/>
  <c r="N19" i="14"/>
  <c r="N19" i="15"/>
  <c r="N19" i="16"/>
  <c r="N19" i="18"/>
  <c r="N19" i="19"/>
  <c r="N18" i="20"/>
  <c r="N18" i="21"/>
  <c r="N19" i="22"/>
  <c r="N19" i="23"/>
  <c r="N18" i="4"/>
  <c r="N18" i="5"/>
  <c r="N18" i="6"/>
  <c r="N18" i="7"/>
  <c r="N18" i="9"/>
  <c r="N18" i="10"/>
  <c r="N18" i="11"/>
  <c r="N18" i="12"/>
  <c r="N18" i="13"/>
  <c r="N18" i="14"/>
  <c r="N18" i="15"/>
  <c r="N18" i="16"/>
  <c r="N18" i="18"/>
  <c r="N18" i="19"/>
  <c r="N17" i="20"/>
  <c r="N17" i="21"/>
  <c r="N18" i="22"/>
  <c r="N18" i="23"/>
  <c r="N17" i="1"/>
  <c r="N17" i="4"/>
  <c r="N17" i="5"/>
  <c r="N17" i="6"/>
  <c r="N17" i="7"/>
  <c r="N17" i="9"/>
  <c r="N17" i="10"/>
  <c r="N17" i="11"/>
  <c r="N17" i="12"/>
  <c r="N17" i="13"/>
  <c r="N17" i="14"/>
  <c r="N17" i="15"/>
  <c r="N17" i="16"/>
  <c r="N17" i="18"/>
  <c r="N17" i="19"/>
  <c r="N17" i="22"/>
  <c r="N17" i="23"/>
  <c r="N16" i="2"/>
  <c r="N16" i="4"/>
  <c r="N16" i="3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1"/>
  <c r="N15" i="2"/>
  <c r="N15" i="4"/>
  <c r="N15" i="3"/>
  <c r="N15" i="5"/>
  <c r="N15" i="6"/>
  <c r="N15" i="7"/>
  <c r="N15" i="8"/>
  <c r="N15" i="9"/>
  <c r="N15" i="10"/>
  <c r="N15" i="11"/>
  <c r="N15" i="12"/>
  <c r="N15" i="13"/>
  <c r="N15" i="14"/>
  <c r="N15" i="15"/>
  <c r="N15" i="16"/>
  <c r="N15" i="17"/>
  <c r="N15" i="18"/>
  <c r="N15" i="19"/>
  <c r="N15" i="20"/>
  <c r="N15" i="21"/>
  <c r="N15" i="22"/>
  <c r="N15" i="23"/>
  <c r="N15" i="1"/>
  <c r="N14" i="2"/>
  <c r="N14" i="4"/>
  <c r="N14" i="3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1"/>
  <c r="N13" i="2"/>
  <c r="N13" i="4"/>
  <c r="N13" i="3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1"/>
  <c r="T39" i="4"/>
  <c r="T39" i="5"/>
  <c r="T39" i="6"/>
  <c r="T39" i="7"/>
  <c r="T39" i="9"/>
  <c r="T39" i="10"/>
  <c r="T39" i="11"/>
  <c r="T39" i="12"/>
  <c r="T39" i="13"/>
  <c r="T39" i="14"/>
  <c r="T39" i="15"/>
  <c r="T39" i="16"/>
  <c r="T39" i="18"/>
  <c r="T39" i="19"/>
  <c r="T39" i="22"/>
  <c r="T39" i="23"/>
  <c r="Y20" i="4"/>
  <c r="Y20" i="5"/>
  <c r="Y20" i="6"/>
  <c r="Y20" i="7"/>
  <c r="Y20" i="9"/>
  <c r="Y20" i="10"/>
  <c r="Y20" i="11"/>
  <c r="Y20" i="12"/>
  <c r="Y20" i="13"/>
  <c r="Y20" i="14"/>
  <c r="Y20" i="15"/>
  <c r="Y20" i="16"/>
  <c r="Y20" i="18"/>
  <c r="Y20" i="19"/>
  <c r="Y20" i="22"/>
  <c r="Y20" i="23"/>
  <c r="Y19" i="4"/>
  <c r="Y19" i="5"/>
  <c r="Y19" i="6"/>
  <c r="Y19" i="7"/>
  <c r="Y19" i="9"/>
  <c r="Y19" i="10"/>
  <c r="Y19" i="11"/>
  <c r="Y19" i="12"/>
  <c r="Y19" i="13"/>
  <c r="Y19" i="14"/>
  <c r="Y19" i="15"/>
  <c r="Y19" i="16"/>
  <c r="Y19" i="18"/>
  <c r="Y19" i="19"/>
  <c r="Y18" i="21"/>
  <c r="Y19" i="22"/>
  <c r="Y19" i="23"/>
  <c r="Y18" i="4"/>
  <c r="Y18" i="5"/>
  <c r="Y18" i="6"/>
  <c r="Y18" i="7"/>
  <c r="Y18" i="9"/>
  <c r="Y18" i="10"/>
  <c r="Y18" i="11"/>
  <c r="Y18" i="12"/>
  <c r="Y18" i="13"/>
  <c r="Y18" i="14"/>
  <c r="Y18" i="15"/>
  <c r="Y18" i="16"/>
  <c r="Y18" i="18"/>
  <c r="Y18" i="19"/>
  <c r="Y18" i="22"/>
  <c r="Y18" i="23"/>
  <c r="Y13" i="2"/>
  <c r="Y13" i="4"/>
  <c r="Y13" i="3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Q14" i="21" l="1"/>
  <c r="Q20" i="21"/>
  <c r="V36" i="20"/>
  <c r="Q20" i="20" s="1"/>
  <c r="Q14" i="20"/>
  <c r="Q17" i="17"/>
  <c r="V36" i="17"/>
  <c r="Q20" i="17" s="1"/>
  <c r="V36" i="8"/>
  <c r="Q20" i="8" s="1"/>
  <c r="Q13" i="8"/>
  <c r="V36" i="3"/>
  <c r="Q20" i="3" s="1"/>
  <c r="Q14" i="3"/>
  <c r="Q20" i="2"/>
  <c r="Q13" i="2"/>
  <c r="Q14" i="1"/>
  <c r="V36" i="1"/>
  <c r="Q20" i="1" s="1"/>
  <c r="Y20" i="20"/>
  <c r="Y20" i="8"/>
  <c r="Y20" i="3"/>
  <c r="V21" i="4"/>
  <c r="V21" i="5"/>
  <c r="V21" i="6"/>
  <c r="V21" i="7"/>
  <c r="V21" i="9"/>
  <c r="V21" i="10"/>
  <c r="V21" i="11"/>
  <c r="V21" i="12"/>
  <c r="V21" i="13"/>
  <c r="V21" i="14"/>
  <c r="V21" i="15"/>
  <c r="V21" i="16"/>
  <c r="V21" i="18"/>
  <c r="V21" i="19"/>
  <c r="V21" i="22"/>
  <c r="V21" i="23"/>
  <c r="S21" i="4"/>
  <c r="S21" i="5"/>
  <c r="S21" i="6"/>
  <c r="S21" i="7"/>
  <c r="S21" i="9"/>
  <c r="S21" i="10"/>
  <c r="S21" i="11"/>
  <c r="S21" i="12"/>
  <c r="S21" i="13"/>
  <c r="S21" i="14"/>
  <c r="S21" i="15"/>
  <c r="S21" i="16"/>
  <c r="S21" i="18"/>
  <c r="S21" i="19"/>
  <c r="S21" i="22"/>
  <c r="S21" i="23"/>
  <c r="A67" i="2" l="1"/>
  <c r="A66" i="2"/>
  <c r="A65" i="2"/>
  <c r="A64" i="2"/>
  <c r="A63" i="2"/>
  <c r="A62" i="2"/>
  <c r="A57" i="2"/>
  <c r="A56" i="2"/>
  <c r="A55" i="2"/>
  <c r="A54" i="2"/>
  <c r="A53" i="2"/>
  <c r="A51" i="2"/>
  <c r="A50" i="2"/>
  <c r="A49" i="2"/>
  <c r="A48" i="2"/>
  <c r="A47" i="2"/>
  <c r="A45" i="2"/>
  <c r="A44" i="2"/>
  <c r="A43" i="2"/>
  <c r="A42" i="2"/>
  <c r="A41" i="2"/>
  <c r="A67" i="3"/>
  <c r="A66" i="3"/>
  <c r="A65" i="3"/>
  <c r="A64" i="3"/>
  <c r="A63" i="3"/>
  <c r="A62" i="3"/>
  <c r="A57" i="3"/>
  <c r="A56" i="3"/>
  <c r="A55" i="3"/>
  <c r="A54" i="3"/>
  <c r="A53" i="3"/>
  <c r="A51" i="3"/>
  <c r="A50" i="3"/>
  <c r="A49" i="3"/>
  <c r="A48" i="3"/>
  <c r="A47" i="3"/>
  <c r="A45" i="3"/>
  <c r="A44" i="3"/>
  <c r="A43" i="3"/>
  <c r="A42" i="3"/>
  <c r="A41" i="3"/>
  <c r="A70" i="4"/>
  <c r="A69" i="4"/>
  <c r="A68" i="4"/>
  <c r="A67" i="4"/>
  <c r="A66" i="4"/>
  <c r="A65" i="4"/>
  <c r="A60" i="4"/>
  <c r="A59" i="4"/>
  <c r="A58" i="4"/>
  <c r="A57" i="4"/>
  <c r="A56" i="4"/>
  <c r="A54" i="4"/>
  <c r="A53" i="4"/>
  <c r="A52" i="4"/>
  <c r="A51" i="4"/>
  <c r="A50" i="4"/>
  <c r="A48" i="4"/>
  <c r="A47" i="4"/>
  <c r="A46" i="4"/>
  <c r="A45" i="4"/>
  <c r="A44" i="4"/>
  <c r="A70" i="5"/>
  <c r="A69" i="5"/>
  <c r="A68" i="5"/>
  <c r="A67" i="5"/>
  <c r="A66" i="5"/>
  <c r="A65" i="5"/>
  <c r="A60" i="5"/>
  <c r="A59" i="5"/>
  <c r="A58" i="5"/>
  <c r="A57" i="5"/>
  <c r="A56" i="5"/>
  <c r="A54" i="5"/>
  <c r="A53" i="5"/>
  <c r="A52" i="5"/>
  <c r="A51" i="5"/>
  <c r="A50" i="5"/>
  <c r="A48" i="5"/>
  <c r="A47" i="5"/>
  <c r="A46" i="5"/>
  <c r="A45" i="5"/>
  <c r="A44" i="5"/>
  <c r="A70" i="6"/>
  <c r="A69" i="6"/>
  <c r="A68" i="6"/>
  <c r="A67" i="6"/>
  <c r="A66" i="6"/>
  <c r="A65" i="6"/>
  <c r="A60" i="6"/>
  <c r="A59" i="6"/>
  <c r="A58" i="6"/>
  <c r="A57" i="6"/>
  <c r="A56" i="6"/>
  <c r="A54" i="6"/>
  <c r="A53" i="6"/>
  <c r="A52" i="6"/>
  <c r="A51" i="6"/>
  <c r="A50" i="6"/>
  <c r="A48" i="6"/>
  <c r="A47" i="6"/>
  <c r="A46" i="6"/>
  <c r="A45" i="6"/>
  <c r="A44" i="6"/>
  <c r="A70" i="7"/>
  <c r="A69" i="7"/>
  <c r="A68" i="7"/>
  <c r="A67" i="7"/>
  <c r="A66" i="7"/>
  <c r="A65" i="7"/>
  <c r="A60" i="7"/>
  <c r="A59" i="7"/>
  <c r="A58" i="7"/>
  <c r="A57" i="7"/>
  <c r="A56" i="7"/>
  <c r="A54" i="7"/>
  <c r="A53" i="7"/>
  <c r="A52" i="7"/>
  <c r="A51" i="7"/>
  <c r="A50" i="7"/>
  <c r="A48" i="7"/>
  <c r="A47" i="7"/>
  <c r="A46" i="7"/>
  <c r="A45" i="7"/>
  <c r="A44" i="7"/>
  <c r="A67" i="8"/>
  <c r="A66" i="8"/>
  <c r="A65" i="8"/>
  <c r="A64" i="8"/>
  <c r="A63" i="8"/>
  <c r="A62" i="8"/>
  <c r="A57" i="8"/>
  <c r="A56" i="8"/>
  <c r="A55" i="8"/>
  <c r="A54" i="8"/>
  <c r="A53" i="8"/>
  <c r="A51" i="8"/>
  <c r="A50" i="8"/>
  <c r="A49" i="8"/>
  <c r="A48" i="8"/>
  <c r="A47" i="8"/>
  <c r="A45" i="8"/>
  <c r="A44" i="8"/>
  <c r="A43" i="8"/>
  <c r="A42" i="8"/>
  <c r="A41" i="8"/>
  <c r="A70" i="9"/>
  <c r="A69" i="9"/>
  <c r="A68" i="9"/>
  <c r="A67" i="9"/>
  <c r="A66" i="9"/>
  <c r="A65" i="9"/>
  <c r="A60" i="9"/>
  <c r="A59" i="9"/>
  <c r="A58" i="9"/>
  <c r="A57" i="9"/>
  <c r="A56" i="9"/>
  <c r="A54" i="9"/>
  <c r="A53" i="9"/>
  <c r="A52" i="9"/>
  <c r="A51" i="9"/>
  <c r="A50" i="9"/>
  <c r="A48" i="9"/>
  <c r="A47" i="9"/>
  <c r="A46" i="9"/>
  <c r="A45" i="9"/>
  <c r="A44" i="9"/>
  <c r="A70" i="10"/>
  <c r="A69" i="10"/>
  <c r="A68" i="10"/>
  <c r="A67" i="10"/>
  <c r="A66" i="10"/>
  <c r="A65" i="10"/>
  <c r="A60" i="10"/>
  <c r="A59" i="10"/>
  <c r="A58" i="10"/>
  <c r="A57" i="10"/>
  <c r="A56" i="10"/>
  <c r="A54" i="10"/>
  <c r="A53" i="10"/>
  <c r="A52" i="10"/>
  <c r="A51" i="10"/>
  <c r="A50" i="10"/>
  <c r="A48" i="10"/>
  <c r="A47" i="10"/>
  <c r="A46" i="10"/>
  <c r="A45" i="10"/>
  <c r="A44" i="10"/>
  <c r="A70" i="11"/>
  <c r="A69" i="11"/>
  <c r="A68" i="11"/>
  <c r="A67" i="11"/>
  <c r="A66" i="11"/>
  <c r="A65" i="11"/>
  <c r="A60" i="11"/>
  <c r="A59" i="11"/>
  <c r="A58" i="11"/>
  <c r="A57" i="11"/>
  <c r="A56" i="11"/>
  <c r="A54" i="11"/>
  <c r="A53" i="11"/>
  <c r="A52" i="11"/>
  <c r="A51" i="11"/>
  <c r="A50" i="11"/>
  <c r="A48" i="11"/>
  <c r="A47" i="11"/>
  <c r="A46" i="11"/>
  <c r="A45" i="11"/>
  <c r="A44" i="11"/>
  <c r="A70" i="12"/>
  <c r="A69" i="12"/>
  <c r="A68" i="12"/>
  <c r="A67" i="12"/>
  <c r="A66" i="12"/>
  <c r="A65" i="12"/>
  <c r="A60" i="12"/>
  <c r="A59" i="12"/>
  <c r="A58" i="12"/>
  <c r="A57" i="12"/>
  <c r="A56" i="12"/>
  <c r="A54" i="12"/>
  <c r="A53" i="12"/>
  <c r="A52" i="12"/>
  <c r="A51" i="12"/>
  <c r="A50" i="12"/>
  <c r="A48" i="12"/>
  <c r="A47" i="12"/>
  <c r="A46" i="12"/>
  <c r="A45" i="12"/>
  <c r="A44" i="12"/>
  <c r="A70" i="13"/>
  <c r="A69" i="13"/>
  <c r="A68" i="13"/>
  <c r="A67" i="13"/>
  <c r="A66" i="13"/>
  <c r="A65" i="13"/>
  <c r="A60" i="13"/>
  <c r="A59" i="13"/>
  <c r="A58" i="13"/>
  <c r="A57" i="13"/>
  <c r="A56" i="13"/>
  <c r="A54" i="13"/>
  <c r="A53" i="13"/>
  <c r="A52" i="13"/>
  <c r="A51" i="13"/>
  <c r="A50" i="13"/>
  <c r="A48" i="13"/>
  <c r="A47" i="13"/>
  <c r="A46" i="13"/>
  <c r="A45" i="13"/>
  <c r="A44" i="13"/>
  <c r="A70" i="14"/>
  <c r="A69" i="14"/>
  <c r="A68" i="14"/>
  <c r="A67" i="14"/>
  <c r="A66" i="14"/>
  <c r="A65" i="14"/>
  <c r="A60" i="14"/>
  <c r="A59" i="14"/>
  <c r="A58" i="14"/>
  <c r="A57" i="14"/>
  <c r="A56" i="14"/>
  <c r="A54" i="14"/>
  <c r="A53" i="14"/>
  <c r="A52" i="14"/>
  <c r="A51" i="14"/>
  <c r="A50" i="14"/>
  <c r="A48" i="14"/>
  <c r="A47" i="14"/>
  <c r="A46" i="14"/>
  <c r="A45" i="14"/>
  <c r="A44" i="14"/>
  <c r="A70" i="15"/>
  <c r="A69" i="15"/>
  <c r="A68" i="15"/>
  <c r="A67" i="15"/>
  <c r="A66" i="15"/>
  <c r="A65" i="15"/>
  <c r="A60" i="15"/>
  <c r="A59" i="15"/>
  <c r="A58" i="15"/>
  <c r="A57" i="15"/>
  <c r="A56" i="15"/>
  <c r="A54" i="15"/>
  <c r="A53" i="15"/>
  <c r="A52" i="15"/>
  <c r="A51" i="15"/>
  <c r="A50" i="15"/>
  <c r="A48" i="15"/>
  <c r="A47" i="15"/>
  <c r="A46" i="15"/>
  <c r="A45" i="15"/>
  <c r="A44" i="15"/>
  <c r="A70" i="16"/>
  <c r="A69" i="16"/>
  <c r="A68" i="16"/>
  <c r="A67" i="16"/>
  <c r="A66" i="16"/>
  <c r="A65" i="16"/>
  <c r="A60" i="16"/>
  <c r="A59" i="16"/>
  <c r="A58" i="16"/>
  <c r="A57" i="16"/>
  <c r="A56" i="16"/>
  <c r="A54" i="16"/>
  <c r="A53" i="16"/>
  <c r="A52" i="16"/>
  <c r="A51" i="16"/>
  <c r="A50" i="16"/>
  <c r="A48" i="16"/>
  <c r="A47" i="16"/>
  <c r="A46" i="16"/>
  <c r="A45" i="16"/>
  <c r="A44" i="16"/>
  <c r="A67" i="17"/>
  <c r="A66" i="17"/>
  <c r="A65" i="17"/>
  <c r="A64" i="17"/>
  <c r="A63" i="17"/>
  <c r="A62" i="17"/>
  <c r="A57" i="17"/>
  <c r="A56" i="17"/>
  <c r="A55" i="17"/>
  <c r="A54" i="17"/>
  <c r="A53" i="17"/>
  <c r="A51" i="17"/>
  <c r="A50" i="17"/>
  <c r="A49" i="17"/>
  <c r="A48" i="17"/>
  <c r="A47" i="17"/>
  <c r="A45" i="17"/>
  <c r="A44" i="17"/>
  <c r="A43" i="17"/>
  <c r="A42" i="17"/>
  <c r="A41" i="17"/>
  <c r="A70" i="18"/>
  <c r="A69" i="18"/>
  <c r="A68" i="18"/>
  <c r="A67" i="18"/>
  <c r="A66" i="18"/>
  <c r="A65" i="18"/>
  <c r="A60" i="18"/>
  <c r="A59" i="18"/>
  <c r="A58" i="18"/>
  <c r="A57" i="18"/>
  <c r="A56" i="18"/>
  <c r="A54" i="18"/>
  <c r="A53" i="18"/>
  <c r="A52" i="18"/>
  <c r="A51" i="18"/>
  <c r="A50" i="18"/>
  <c r="A48" i="18"/>
  <c r="A47" i="18"/>
  <c r="A46" i="18"/>
  <c r="A45" i="18"/>
  <c r="A44" i="18"/>
  <c r="A70" i="19"/>
  <c r="A69" i="19"/>
  <c r="A68" i="19"/>
  <c r="A67" i="19"/>
  <c r="A66" i="19"/>
  <c r="A65" i="19"/>
  <c r="A60" i="19"/>
  <c r="A59" i="19"/>
  <c r="A58" i="19"/>
  <c r="A57" i="19"/>
  <c r="A56" i="19"/>
  <c r="A54" i="19"/>
  <c r="A53" i="19"/>
  <c r="A52" i="19"/>
  <c r="A51" i="19"/>
  <c r="A50" i="19"/>
  <c r="A48" i="19"/>
  <c r="A47" i="19"/>
  <c r="A46" i="19"/>
  <c r="A45" i="19"/>
  <c r="A44" i="19"/>
  <c r="A67" i="20"/>
  <c r="A66" i="20"/>
  <c r="A65" i="20"/>
  <c r="A64" i="20"/>
  <c r="A63" i="20"/>
  <c r="A62" i="20"/>
  <c r="A57" i="20"/>
  <c r="A56" i="20"/>
  <c r="A55" i="20"/>
  <c r="A54" i="20"/>
  <c r="A53" i="20"/>
  <c r="A51" i="20"/>
  <c r="A50" i="20"/>
  <c r="A49" i="20"/>
  <c r="A48" i="20"/>
  <c r="A47" i="20"/>
  <c r="A45" i="20"/>
  <c r="A44" i="20"/>
  <c r="A43" i="20"/>
  <c r="A42" i="20"/>
  <c r="A41" i="20"/>
  <c r="A67" i="21"/>
  <c r="A66" i="21"/>
  <c r="A65" i="21"/>
  <c r="A64" i="21"/>
  <c r="A63" i="21"/>
  <c r="A62" i="21"/>
  <c r="A57" i="21"/>
  <c r="A56" i="21"/>
  <c r="A55" i="21"/>
  <c r="A54" i="21"/>
  <c r="A53" i="21"/>
  <c r="A51" i="21"/>
  <c r="A50" i="21"/>
  <c r="A49" i="21"/>
  <c r="A48" i="21"/>
  <c r="A47" i="21"/>
  <c r="A45" i="21"/>
  <c r="A44" i="21"/>
  <c r="A43" i="21"/>
  <c r="A42" i="21"/>
  <c r="A41" i="21"/>
  <c r="A70" i="22"/>
  <c r="A69" i="22"/>
  <c r="A68" i="22"/>
  <c r="A67" i="22"/>
  <c r="A66" i="22"/>
  <c r="A65" i="22"/>
  <c r="A60" i="22"/>
  <c r="A59" i="22"/>
  <c r="A58" i="22"/>
  <c r="A57" i="22"/>
  <c r="A56" i="22"/>
  <c r="A54" i="22"/>
  <c r="A53" i="22"/>
  <c r="A52" i="22"/>
  <c r="A51" i="22"/>
  <c r="A50" i="22"/>
  <c r="A48" i="22"/>
  <c r="A47" i="22"/>
  <c r="A46" i="22"/>
  <c r="A45" i="22"/>
  <c r="A44" i="22"/>
  <c r="A70" i="23"/>
  <c r="A69" i="23"/>
  <c r="A68" i="23"/>
  <c r="A67" i="23"/>
  <c r="A66" i="23"/>
  <c r="A65" i="23"/>
  <c r="A60" i="23"/>
  <c r="A59" i="23"/>
  <c r="A58" i="23"/>
  <c r="A57" i="23"/>
  <c r="A56" i="23"/>
  <c r="A54" i="23"/>
  <c r="A53" i="23"/>
  <c r="A52" i="23"/>
  <c r="A51" i="23"/>
  <c r="A50" i="23"/>
  <c r="A48" i="23"/>
  <c r="A47" i="23"/>
  <c r="A46" i="23"/>
  <c r="A45" i="23"/>
  <c r="A44" i="23"/>
  <c r="A67" i="1"/>
  <c r="A66" i="1"/>
  <c r="A65" i="1"/>
  <c r="A64" i="1"/>
  <c r="A63" i="1"/>
  <c r="A62" i="1"/>
  <c r="A57" i="1"/>
  <c r="A56" i="1"/>
  <c r="A55" i="1"/>
  <c r="A54" i="1"/>
  <c r="A53" i="1"/>
  <c r="A51" i="1"/>
  <c r="A50" i="1"/>
  <c r="A49" i="1"/>
  <c r="A48" i="1"/>
  <c r="A47" i="1"/>
  <c r="A45" i="1"/>
  <c r="A44" i="1"/>
  <c r="A43" i="1"/>
  <c r="A42" i="1"/>
  <c r="A41" i="1"/>
</calcChain>
</file>

<file path=xl/sharedStrings.xml><?xml version="1.0" encoding="utf-8"?>
<sst xmlns="http://schemas.openxmlformats.org/spreadsheetml/2006/main" count="1942" uniqueCount="109">
  <si>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</si>
  <si>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</si>
  <si>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</si>
  <si>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</si>
  <si>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</si>
  <si>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</si>
  <si>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</si>
  <si>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</si>
  <si>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</si>
  <si>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</si>
  <si>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</si>
  <si>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</si>
  <si>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</si>
  <si>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</si>
  <si>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</si>
  <si>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</si>
  <si>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</si>
  <si>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</si>
  <si>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</si>
  <si>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</si>
  <si>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</si>
  <si>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</si>
  <si>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</si>
  <si>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</si>
  <si>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</si>
  <si>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</si>
  <si>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</si>
  <si>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</si>
  <si>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</si>
  <si>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</si>
  <si>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</si>
  <si>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</si>
  <si>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</si>
  <si>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</si>
  <si>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</si>
  <si>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</si>
  <si>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</si>
  <si>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</si>
  <si>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</si>
  <si>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</si>
  <si>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</si>
  <si>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</si>
  <si>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</si>
  <si>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</si>
  <si>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</si>
  <si>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</si>
  <si>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</si>
  <si>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</si>
  <si>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</si>
  <si>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</si>
  <si>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</si>
  <si>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</si>
  <si>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</si>
  <si>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</si>
  <si>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</si>
  <si>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</si>
  <si>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</si>
  <si>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</si>
  <si>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</si>
  <si>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</si>
  <si>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</si>
  <si>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</si>
  <si>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</si>
  <si>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</si>
  <si>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</si>
  <si>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</si>
  <si>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</si>
  <si>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</si>
  <si>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</si>
  <si>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</si>
  <si>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</si>
  <si>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</si>
  <si>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</si>
  <si>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</si>
  <si>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</si>
  <si>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</si>
  <si>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</si>
  <si>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</si>
  <si>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</si>
  <si>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</si>
  <si>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</si>
  <si>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</si>
  <si>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</si>
  <si>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</si>
  <si>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</si>
  <si>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</si>
  <si>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</si>
  <si>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</si>
  <si>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</si>
  <si>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</si>
  <si>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</si>
  <si>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แบบติดตามผลการดำเนินงาน ประจำปีงบประมาณ พ.ศ. 2567</t>
  </si>
  <si>
    <t>รอบระหว่างปี</t>
  </si>
  <si>
    <t>1.1 หน่วยงานได้รับแผนการปฏิบัติงานและแผนการใช้จ่ายเงิน (ปม. 1 - 2) ประจำปีงบประมาณ พ.ศ. 2567 เมื่อวันที่</t>
  </si>
  <si>
    <t>กิจกรรมพัฒนาศักยภาพการป้องกันรักษาป่า</t>
  </si>
  <si>
    <t>งานพัฒนาศักยภาพการป้องกันรักษาป่า</t>
  </si>
  <si>
    <t>อำนวยการ ประชุม/ประสานงานหน่วยงาน/ธุรการต่างๆ (ครั้ง)</t>
  </si>
  <si>
    <t>บูรณาการการปฏิบัติงานร่วมกับหน่วยงานอื่นที่เกี่ยวข้อง (ครั้ง)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</si>
  <si>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(ครั้ง)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</si>
  <si>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(ชุดปฏิบัติการพิเศษป่าไม้) (คน/ปี)</t>
  </si>
  <si>
    <t>ก่อสร้างบ้านพักข้าราชการของหน่วยป้องกันรักษาป่า (แห่ง)</t>
  </si>
  <si>
    <t>ก่อสร้างบ้านพักเจ้าหน้าที่หน่วยป้องกันรักษาป่า (แห่ง)</t>
  </si>
  <si>
    <t>ก่อสร้างสำนักงานหน่วยป้องกันรักษาป่า (แห่ง)</t>
  </si>
  <si>
    <t>ติดตามผลการดำเนินงานและผลการเบิกจ่ายงบประมาณ (ครั้ง)</t>
  </si>
  <si>
    <t>ติดตามผลการดำเนินงานและผลการเบิกจ่ายงบประมาณ (เดือน)</t>
  </si>
  <si>
    <t>-</t>
  </si>
  <si>
    <t>อำนวยการ ประชุม/ประสานงานหน่วยงาน/ธุรการต่างๆ (เดือน)</t>
  </si>
  <si>
    <t>บูรณาการการปฏิบัติงานร่วมกับหน่วยงานอื่นที่เกี่ยวข้อง (เดือน)</t>
  </si>
  <si>
    <t>สนับสนุนการดำเนินงานด้านการข่าว การสืบสวน สืบหาแหล่งข่าว วิเคราะห์และขยายผลติดตามผู้กระทำผิด โดยเฉพาะผู้กระทำผิดคดีรายใหญ่ คดีที่มีผู้มีอิทธิพล และคดีทีมีความซับซ้อน (เดือน)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</si>
</sst>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187041E]d\ mmmm\ yyyy;@"/>
    <numFmt numFmtId="166" formatCode="#,##0_ ;\-#,##0\ "/>
    <numFmt numFmtId="167" formatCode="#,##0.00_ ;\-#,##0.00\ "/>
    <numFmt numFmtId="168" formatCode="0##\ \-\ ####\ \-\ ####"/>
    <numFmt numFmtId="169" formatCode="[$-101041E]d\ 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rgb="FF00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0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1" fontId="2" fillId="3" borderId="0" xfId="0" applyNumberFormat="1" applyFont="1" applyFill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3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2" fillId="3" borderId="21" xfId="0" applyFont="1" applyFill="1" applyBorder="1" applyAlignment="1" applyProtection="1">
      <alignment horizontal="center" vertical="center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3" fontId="3" fillId="4" borderId="21" xfId="0" applyNumberFormat="1" applyFont="1" applyFill="1" applyBorder="1" applyAlignment="1" applyProtection="1">
      <alignment horizontal="center" vertical="center"/>
      <protection hidden="1"/>
    </xf>
    <xf numFmtId="2" fontId="3" fillId="4" borderId="21" xfId="1" applyNumberFormat="1" applyFont="1" applyFill="1" applyBorder="1" applyAlignment="1" applyProtection="1">
      <alignment horizontal="center" vertical="center"/>
      <protection hidden="1"/>
    </xf>
    <xf numFmtId="166" fontId="2" fillId="0" borderId="21" xfId="0" applyNumberFormat="1" applyFont="1" applyBorder="1" applyAlignment="1" applyProtection="1">
      <alignment horizontal="center" vertical="center"/>
      <protection hidden="1"/>
    </xf>
    <xf numFmtId="166" fontId="2" fillId="0" borderId="21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21" xfId="1" applyNumberFormat="1" applyFont="1" applyFill="1" applyBorder="1" applyAlignment="1" applyProtection="1">
      <alignment horizontal="center" vertical="center"/>
      <protection hidden="1"/>
    </xf>
    <xf numFmtId="166" fontId="3" fillId="0" borderId="21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 applyProtection="1">
      <alignment horizontal="center" vertical="center"/>
      <protection hidden="1"/>
    </xf>
    <xf numFmtId="2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166" fontId="3" fillId="4" borderId="21" xfId="0" applyNumberFormat="1" applyFont="1" applyFill="1" applyBorder="1" applyAlignment="1" applyProtection="1">
      <alignment horizontal="center" vertical="center"/>
      <protection hidden="1"/>
    </xf>
    <xf numFmtId="166" fontId="3" fillId="4" borderId="21" xfId="1" applyNumberFormat="1" applyFont="1" applyFill="1" applyBorder="1" applyAlignment="1" applyProtection="1">
      <alignment horizontal="center" vertical="center"/>
      <protection hidden="1"/>
    </xf>
    <xf numFmtId="166" fontId="3" fillId="0" borderId="21" xfId="0" applyNumberFormat="1" applyFont="1" applyBorder="1" applyAlignment="1" applyProtection="1">
      <alignment horizontal="center" vertical="center"/>
      <protection hidden="1"/>
    </xf>
    <xf numFmtId="1" fontId="2" fillId="4" borderId="21" xfId="1" applyNumberFormat="1" applyFont="1" applyFill="1" applyBorder="1" applyAlignment="1" applyProtection="1">
      <alignment horizontal="center" vertical="center"/>
      <protection hidden="1"/>
    </xf>
    <xf numFmtId="166" fontId="2" fillId="4" borderId="21" xfId="0" applyNumberFormat="1" applyFont="1" applyFill="1" applyBorder="1" applyAlignment="1" applyProtection="1">
      <alignment horizontal="center" vertical="center" wrapText="1"/>
      <protection hidden="1"/>
    </xf>
    <xf numFmtId="4" fontId="2" fillId="3" borderId="25" xfId="1" applyNumberFormat="1" applyFont="1" applyFill="1" applyBorder="1" applyAlignment="1" applyProtection="1">
      <alignment horizontal="center" vertical="center"/>
      <protection hidden="1"/>
    </xf>
    <xf numFmtId="4" fontId="2" fillId="3" borderId="27" xfId="1" applyNumberFormat="1" applyFont="1" applyFill="1" applyBorder="1" applyAlignment="1" applyProtection="1">
      <alignment horizontal="center" vertical="center"/>
      <protection hidden="1"/>
    </xf>
    <xf numFmtId="4" fontId="2" fillId="3" borderId="28" xfId="1" applyNumberFormat="1" applyFont="1" applyFill="1" applyBorder="1" applyAlignment="1" applyProtection="1">
      <alignment horizontal="center" vertical="center"/>
      <protection hidden="1"/>
    </xf>
    <xf numFmtId="4" fontId="2" fillId="3" borderId="29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applyNumberFormat="1" applyFont="1" applyFill="1" applyBorder="1" applyAlignment="1" applyProtection="1">
      <alignment horizontal="center" vertical="center"/>
      <protection hidden="1"/>
    </xf>
    <xf numFmtId="4" fontId="2" fillId="3" borderId="23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4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3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2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4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3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22" xfId="1" applyNumberFormat="1" applyFont="1" applyFill="1" applyBorder="1" applyAlignment="1" applyProtection="1">
      <alignment horizontal="right" vertical="center"/>
      <protection hidden="1"/>
    </xf>
    <xf numFmtId="4" fontId="2" fillId="4" borderId="24" xfId="1" applyNumberFormat="1" applyFont="1" applyFill="1" applyBorder="1" applyAlignment="1" applyProtection="1">
      <alignment horizontal="right" vertical="center"/>
      <protection hidden="1"/>
    </xf>
    <xf numFmtId="4" fontId="2" fillId="4" borderId="23" xfId="1" applyNumberFormat="1" applyFont="1" applyFill="1" applyBorder="1" applyAlignment="1" applyProtection="1">
      <alignment horizontal="right" vertical="center"/>
      <protection hidden="1"/>
    </xf>
    <xf numFmtId="4" fontId="2" fillId="4" borderId="22" xfId="1" applyNumberFormat="1" applyFont="1" applyFill="1" applyBorder="1" applyAlignment="1" applyProtection="1">
      <alignment horizontal="center" vertical="center"/>
      <protection hidden="1"/>
    </xf>
    <xf numFmtId="4" fontId="2" fillId="4" borderId="24" xfId="1" applyNumberFormat="1" applyFont="1" applyFill="1" applyBorder="1" applyAlignment="1" applyProtection="1">
      <alignment horizontal="center" vertical="center"/>
      <protection hidden="1"/>
    </xf>
    <xf numFmtId="4" fontId="2" fillId="4" borderId="23" xfId="1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9" xfId="1" applyNumberFormat="1" applyFont="1" applyFill="1" applyBorder="1" applyAlignment="1" applyProtection="1">
      <alignment horizontal="right" vertical="center" wrapText="1"/>
      <protection hidden="1"/>
    </xf>
    <xf numFmtId="4" fontId="2" fillId="4" borderId="25" xfId="1" applyNumberFormat="1" applyFont="1" applyFill="1" applyBorder="1" applyAlignment="1" applyProtection="1">
      <alignment horizontal="right" vertical="center"/>
      <protection hidden="1"/>
    </xf>
    <xf numFmtId="4" fontId="2" fillId="4" borderId="26" xfId="1" applyNumberFormat="1" applyFont="1" applyFill="1" applyBorder="1" applyAlignment="1" applyProtection="1">
      <alignment horizontal="right" vertical="center"/>
      <protection hidden="1"/>
    </xf>
    <xf numFmtId="4" fontId="2" fillId="4" borderId="27" xfId="1" applyNumberFormat="1" applyFont="1" applyFill="1" applyBorder="1" applyAlignment="1" applyProtection="1">
      <alignment horizontal="right" vertical="center"/>
      <protection hidden="1"/>
    </xf>
    <xf numFmtId="4" fontId="2" fillId="4" borderId="2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29" xfId="1" applyNumberFormat="1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7" xfId="0" applyFont="1" applyFill="1" applyBorder="1" applyAlignment="1">
      <alignment horizontal="left" vertical="top"/>
    </xf>
    <xf numFmtId="0" fontId="12" fillId="0" borderId="21" xfId="0" applyFont="1" applyBorder="1" applyAlignment="1">
      <alignment vertical="center" wrapText="1"/>
    </xf>
    <xf numFmtId="166" fontId="2" fillId="4" borderId="21" xfId="1" applyNumberFormat="1" applyFont="1" applyFill="1" applyBorder="1" applyAlignment="1" applyProtection="1">
      <alignment horizontal="center" vertical="center"/>
      <protection hidden="1"/>
    </xf>
    <xf numFmtId="2" fontId="2" fillId="4" borderId="2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right" vertical="top"/>
      <protection hidden="1"/>
    </xf>
    <xf numFmtId="0" fontId="3" fillId="5" borderId="11" xfId="0" applyFont="1" applyFill="1" applyBorder="1" applyAlignment="1" applyProtection="1">
      <alignment horizontal="right" vertical="top"/>
      <protection hidden="1"/>
    </xf>
    <xf numFmtId="0" fontId="3" fillId="5" borderId="12" xfId="0" applyFont="1" applyFill="1" applyBorder="1" applyAlignment="1" applyProtection="1">
      <alignment horizontal="right" vertical="top"/>
      <protection hidden="1"/>
    </xf>
    <xf numFmtId="2" fontId="3" fillId="5" borderId="10" xfId="1" applyNumberFormat="1" applyFont="1" applyFill="1" applyBorder="1" applyAlignment="1" applyProtection="1">
      <alignment horizontal="center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center"/>
      <protection hidden="1"/>
    </xf>
    <xf numFmtId="4" fontId="3" fillId="5" borderId="10" xfId="1" applyNumberFormat="1" applyFont="1" applyFill="1" applyBorder="1" applyAlignment="1" applyProtection="1">
      <alignment horizontal="right" vertical="top"/>
      <protection hidden="1"/>
    </xf>
    <xf numFmtId="4" fontId="3" fillId="5" borderId="11" xfId="1" applyNumberFormat="1" applyFont="1" applyFill="1" applyBorder="1" applyAlignment="1" applyProtection="1">
      <alignment horizontal="right" vertical="top"/>
      <protection hidden="1"/>
    </xf>
    <xf numFmtId="4" fontId="3" fillId="5" borderId="12" xfId="1" applyNumberFormat="1" applyFont="1" applyFill="1" applyBorder="1" applyAlignment="1" applyProtection="1">
      <alignment horizontal="right" vertical="top"/>
      <protection hidden="1"/>
    </xf>
    <xf numFmtId="166" fontId="2" fillId="4" borderId="21" xfId="0" applyNumberFormat="1" applyFont="1" applyFill="1" applyBorder="1" applyAlignment="1" applyProtection="1">
      <alignment horizontal="center" vertical="center"/>
      <protection hidden="1"/>
    </xf>
    <xf numFmtId="4" fontId="3" fillId="5" borderId="10" xfId="1" applyNumberFormat="1" applyFont="1" applyFill="1" applyBorder="1" applyAlignment="1" applyProtection="1">
      <alignment horizontal="center" vertical="top"/>
      <protection hidden="1"/>
    </xf>
    <xf numFmtId="4" fontId="3" fillId="5" borderId="12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166" fontId="2" fillId="0" borderId="21" xfId="1" applyNumberFormat="1" applyFont="1" applyFill="1" applyBorder="1" applyAlignment="1" applyProtection="1">
      <alignment horizontal="center" vertical="center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66" fontId="3" fillId="0" borderId="21" xfId="1" applyNumberFormat="1" applyFont="1" applyFill="1" applyBorder="1" applyAlignment="1" applyProtection="1">
      <alignment horizontal="center" vertical="center"/>
    </xf>
    <xf numFmtId="166" fontId="2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164" fontId="3" fillId="5" borderId="1" xfId="1" applyFont="1" applyFill="1" applyBorder="1" applyAlignment="1">
      <alignment horizontal="center" vertical="top"/>
    </xf>
    <xf numFmtId="164" fontId="3" fillId="5" borderId="2" xfId="1" applyFont="1" applyFill="1" applyBorder="1" applyAlignment="1">
      <alignment horizontal="center" vertical="top"/>
    </xf>
    <xf numFmtId="164" fontId="3" fillId="5" borderId="3" xfId="1" applyFont="1" applyFill="1" applyBorder="1" applyAlignment="1">
      <alignment horizontal="center" vertical="top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169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8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66" fontId="11" fillId="4" borderId="21" xfId="0" applyNumberFormat="1" applyFont="1" applyFill="1" applyBorder="1" applyAlignment="1" applyProtection="1">
      <alignment horizontal="center" vertical="center"/>
      <protection hidden="1"/>
    </xf>
    <xf numFmtId="166" fontId="11" fillId="4" borderId="21" xfId="1" applyNumberFormat="1" applyFont="1" applyFill="1" applyBorder="1" applyAlignment="1" applyProtection="1">
      <alignment horizontal="center" vertical="center"/>
      <protection hidden="1"/>
    </xf>
    <xf numFmtId="3" fontId="11" fillId="4" borderId="21" xfId="0" applyNumberFormat="1" applyFont="1" applyFill="1" applyBorder="1" applyAlignment="1" applyProtection="1">
      <alignment horizontal="center" vertical="center"/>
      <protection hidden="1"/>
    </xf>
    <xf numFmtId="2" fontId="11" fillId="4" borderId="21" xfId="1" applyNumberFormat="1" applyFont="1" applyFill="1" applyBorder="1" applyAlignment="1" applyProtection="1">
      <alignment horizontal="center" vertical="center"/>
      <protection hidden="1"/>
    </xf>
    <xf numFmtId="166" fontId="10" fillId="0" borderId="21" xfId="0" applyNumberFormat="1" applyFont="1" applyBorder="1" applyAlignment="1" applyProtection="1">
      <alignment horizontal="center" vertical="center"/>
      <protection hidden="1"/>
    </xf>
    <xf numFmtId="3" fontId="10" fillId="0" borderId="21" xfId="0" applyNumberFormat="1" applyFont="1" applyBorder="1" applyAlignment="1" applyProtection="1">
      <alignment horizontal="center" vertical="center"/>
      <protection hidden="1"/>
    </xf>
    <xf numFmtId="2" fontId="10" fillId="0" borderId="21" xfId="1" applyNumberFormat="1" applyFont="1" applyFill="1" applyBorder="1" applyAlignment="1" applyProtection="1">
      <alignment horizontal="center" vertical="center"/>
      <protection hidden="1"/>
    </xf>
    <xf numFmtId="166" fontId="11" fillId="0" borderId="21" xfId="0" applyNumberFormat="1" applyFont="1" applyBorder="1" applyAlignment="1" applyProtection="1">
      <alignment horizontal="center" vertical="center"/>
      <protection hidden="1"/>
    </xf>
    <xf numFmtId="3" fontId="11" fillId="0" borderId="21" xfId="0" applyNumberFormat="1" applyFont="1" applyBorder="1" applyAlignment="1" applyProtection="1">
      <alignment horizontal="center" vertical="center"/>
      <protection hidden="1"/>
    </xf>
    <xf numFmtId="2" fontId="11" fillId="0" borderId="21" xfId="1" applyNumberFormat="1" applyFont="1" applyFill="1" applyBorder="1" applyAlignment="1" applyProtection="1">
      <alignment horizontal="center" vertical="center"/>
      <protection hidden="1"/>
    </xf>
    <xf numFmtId="166" fontId="10" fillId="0" borderId="21" xfId="1" applyNumberFormat="1" applyFont="1" applyFill="1" applyBorder="1" applyAlignment="1" applyProtection="1">
      <alignment horizontal="center" vertical="center"/>
      <protection hidden="1"/>
    </xf>
    <xf numFmtId="4" fontId="2" fillId="3" borderId="22" xfId="1" quotePrefix="1" applyNumberFormat="1" applyFont="1" applyFill="1" applyBorder="1" applyAlignment="1" applyProtection="1">
      <alignment horizontal="center" vertical="center"/>
      <protection hidden="1"/>
    </xf>
    <xf numFmtId="1" fontId="10" fillId="0" borderId="21" xfId="0" applyNumberFormat="1" applyFont="1" applyBorder="1" applyAlignment="1" applyProtection="1">
      <alignment horizontal="center" vertical="center"/>
      <protection hidden="1"/>
    </xf>
    <xf numFmtId="1" fontId="10" fillId="0" borderId="21" xfId="1" applyNumberFormat="1" applyFont="1" applyFill="1" applyBorder="1" applyAlignment="1" applyProtection="1">
      <alignment horizontal="center" vertical="center"/>
      <protection hidden="1"/>
    </xf>
    <xf numFmtId="167" fontId="11" fillId="0" borderId="21" xfId="0" applyNumberFormat="1" applyFont="1" applyBorder="1" applyAlignment="1" applyProtection="1">
      <alignment horizontal="center" vertical="center"/>
      <protection hidden="1"/>
    </xf>
    <xf numFmtId="167" fontId="11" fillId="4" borderId="21" xfId="0" applyNumberFormat="1" applyFont="1" applyFill="1" applyBorder="1" applyAlignment="1" applyProtection="1">
      <alignment horizontal="center" vertical="center"/>
      <protection hidden="1"/>
    </xf>
    <xf numFmtId="3" fontId="11" fillId="4" borderId="21" xfId="1" applyNumberFormat="1" applyFont="1" applyFill="1" applyBorder="1" applyAlignment="1" applyProtection="1">
      <alignment horizontal="center" vertical="center"/>
      <protection hidden="1"/>
    </xf>
    <xf numFmtId="167" fontId="10" fillId="0" borderId="21" xfId="0" applyNumberFormat="1" applyFont="1" applyBorder="1" applyAlignment="1" applyProtection="1">
      <alignment horizontal="center" vertical="center"/>
      <protection hidden="1"/>
    </xf>
    <xf numFmtId="3" fontId="11" fillId="0" borderId="21" xfId="1" applyNumberFormat="1" applyFont="1" applyFill="1" applyBorder="1" applyAlignment="1" applyProtection="1">
      <alignment horizontal="center" vertical="center"/>
      <protection hidden="1"/>
    </xf>
    <xf numFmtId="3" fontId="10" fillId="0" borderId="21" xfId="1" applyNumberFormat="1" applyFont="1" applyFill="1" applyBorder="1" applyAlignment="1" applyProtection="1">
      <alignment horizontal="center" vertical="center"/>
      <protection hidden="1"/>
    </xf>
    <xf numFmtId="167" fontId="2" fillId="4" borderId="21" xfId="0" applyNumberFormat="1" applyFont="1" applyFill="1" applyBorder="1" applyAlignment="1" applyProtection="1">
      <alignment horizontal="center" vertical="center"/>
      <protection hidden="1"/>
    </xf>
    <xf numFmtId="4" fontId="2" fillId="3" borderId="25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6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7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8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9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20" xfId="1" applyNumberFormat="1" applyFont="1" applyFill="1" applyBorder="1" applyAlignment="1" applyProtection="1">
      <alignment horizontal="center" vertical="center" wrapText="1"/>
      <protection hidden="1"/>
    </xf>
    <xf numFmtId="4" fontId="2" fillId="3" borderId="31" xfId="1" applyNumberFormat="1" applyFont="1" applyFill="1" applyBorder="1" applyAlignment="1" applyProtection="1">
      <alignment horizontal="center" vertical="center" wrapText="1"/>
      <protection hidden="1"/>
    </xf>
    <xf numFmtId="4" fontId="2" fillId="4" borderId="25" xfId="1" applyNumberFormat="1" applyFont="1" applyFill="1" applyBorder="1" applyAlignment="1" applyProtection="1">
      <alignment horizontal="center" vertical="center"/>
      <protection hidden="1"/>
    </xf>
    <xf numFmtId="4" fontId="2" fillId="4" borderId="26" xfId="1" applyNumberFormat="1" applyFont="1" applyFill="1" applyBorder="1" applyAlignment="1" applyProtection="1">
      <alignment horizontal="center" vertical="center"/>
      <protection hidden="1"/>
    </xf>
    <xf numFmtId="4" fontId="2" fillId="4" borderId="27" xfId="1" applyNumberFormat="1" applyFont="1" applyFill="1" applyBorder="1" applyAlignment="1" applyProtection="1">
      <alignment horizontal="center" vertical="center"/>
      <protection hidden="1"/>
    </xf>
    <xf numFmtId="4" fontId="2" fillId="4" borderId="28" xfId="1" applyNumberFormat="1" applyFont="1" applyFill="1" applyBorder="1" applyAlignment="1" applyProtection="1">
      <alignment horizontal="center" vertical="center"/>
      <protection hidden="1"/>
    </xf>
    <xf numFmtId="4" fontId="2" fillId="4" borderId="0" xfId="1" applyNumberFormat="1" applyFont="1" applyFill="1" applyBorder="1" applyAlignment="1" applyProtection="1">
      <alignment horizontal="center" vertical="center"/>
      <protection hidden="1"/>
    </xf>
    <xf numFmtId="4" fontId="2" fillId="4" borderId="29" xfId="1" applyNumberFormat="1" applyFont="1" applyFill="1" applyBorder="1" applyAlignment="1" applyProtection="1">
      <alignment horizontal="center" vertical="center"/>
      <protection hidden="1"/>
    </xf>
    <xf numFmtId="4" fontId="2" fillId="4" borderId="30" xfId="1" applyNumberFormat="1" applyFont="1" applyFill="1" applyBorder="1" applyAlignment="1" applyProtection="1">
      <alignment horizontal="center" vertical="center"/>
      <protection hidden="1"/>
    </xf>
    <xf numFmtId="4" fontId="2" fillId="4" borderId="20" xfId="1" applyNumberFormat="1" applyFont="1" applyFill="1" applyBorder="1" applyAlignment="1" applyProtection="1">
      <alignment horizontal="center" vertical="center"/>
      <protection hidden="1"/>
    </xf>
    <xf numFmtId="4" fontId="2" fillId="4" borderId="31" xfId="1" applyNumberFormat="1" applyFont="1" applyFill="1" applyBorder="1" applyAlignment="1" applyProtection="1">
      <alignment horizontal="center" vertical="center"/>
      <protection hidden="1"/>
    </xf>
    <xf numFmtId="4" fontId="2" fillId="3" borderId="30" xfId="1" applyNumberFormat="1" applyFont="1" applyFill="1" applyBorder="1" applyAlignment="1" applyProtection="1">
      <alignment horizontal="center" vertical="center"/>
      <protection hidden="1"/>
    </xf>
    <xf numFmtId="4" fontId="2" fillId="3" borderId="31" xfId="1" applyNumberFormat="1" applyFont="1" applyFill="1" applyBorder="1" applyAlignment="1" applyProtection="1">
      <alignment horizontal="center" vertical="center"/>
      <protection hidden="1"/>
    </xf>
    <xf numFmtId="3" fontId="3" fillId="0" borderId="21" xfId="1" applyNumberFormat="1" applyFont="1" applyFill="1" applyBorder="1" applyAlignment="1" applyProtection="1">
      <alignment horizontal="center" vertical="center"/>
      <protection hidden="1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" fontId="2" fillId="4" borderId="22" xfId="1" applyNumberFormat="1" applyFont="1" applyFill="1" applyBorder="1" applyAlignment="1" applyProtection="1">
      <alignment horizontal="center" vertical="center"/>
      <protection hidden="1"/>
    </xf>
    <xf numFmtId="2" fontId="2" fillId="4" borderId="23" xfId="1" applyNumberFormat="1" applyFont="1" applyFill="1" applyBorder="1" applyAlignment="1" applyProtection="1">
      <alignment horizontal="center" vertical="center"/>
      <protection hidden="1"/>
    </xf>
    <xf numFmtId="166" fontId="11" fillId="0" borderId="21" xfId="1" applyNumberFormat="1" applyFont="1" applyFill="1" applyBorder="1" applyAlignment="1" applyProtection="1">
      <alignment horizontal="center" vertical="center"/>
      <protection hidden="1"/>
    </xf>
    <xf numFmtId="1" fontId="2" fillId="4" borderId="22" xfId="1" applyNumberFormat="1" applyFont="1" applyFill="1" applyBorder="1" applyAlignment="1" applyProtection="1">
      <alignment horizontal="center" vertical="center"/>
      <protection hidden="1"/>
    </xf>
    <xf numFmtId="1" fontId="2" fillId="4" borderId="24" xfId="1" applyNumberFormat="1" applyFont="1" applyFill="1" applyBorder="1" applyAlignment="1" applyProtection="1">
      <alignment horizontal="center" vertical="center"/>
      <protection hidden="1"/>
    </xf>
    <xf numFmtId="1" fontId="2" fillId="4" borderId="23" xfId="1" applyNumberFormat="1" applyFont="1" applyFill="1" applyBorder="1" applyAlignment="1" applyProtection="1">
      <alignment horizontal="center" vertical="center"/>
      <protection hidden="1"/>
    </xf>
    <xf numFmtId="166" fontId="3" fillId="0" borderId="21" xfId="1" applyNumberFormat="1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5546875" defaultRowHeight="20.25" x14ac:dyDescent="0.25"/>
  <cols>
    <col min="1" max="1" width="33.28515625" style="18" customWidth="1"/>
    <col min="2" max="2" width="3.42578125" style="17" customWidth="1"/>
    <col min="3" max="3" width="76.28515625" style="18" customWidth="1"/>
    <col min="4" max="4" width="4.28515625" style="17" customWidth="1"/>
    <col min="5" max="5" width="65" style="18" customWidth="1"/>
    <col min="6" max="6" width="3.42578125" style="17" customWidth="1"/>
    <col min="7" max="7" width="89.140625" style="18" customWidth="1"/>
    <col min="8" max="16384" width="8.85546875" style="18"/>
  </cols>
  <sheetData>
    <row r="1" spans="1:7" x14ac:dyDescent="0.25">
      <c r="A1" s="16" t="s">
        <v>58</v>
      </c>
      <c r="C1" s="16" t="s">
        <v>59</v>
      </c>
      <c r="E1" s="16" t="s">
        <v>60</v>
      </c>
      <c r="G1" s="16" t="s">
        <v>49</v>
      </c>
    </row>
    <row r="2" spans="1:7" x14ac:dyDescent="0.25">
      <c r="A2" s="19" t="s">
        <v>61</v>
      </c>
      <c r="C2" s="19" t="s">
        <v>62</v>
      </c>
      <c r="E2" s="19" t="s">
        <v>63</v>
      </c>
      <c r="G2" s="19" t="s">
        <v>81</v>
      </c>
    </row>
    <row r="3" spans="1:7" ht="40.5" x14ac:dyDescent="0.25">
      <c r="A3" s="19" t="s">
        <v>67</v>
      </c>
      <c r="C3" s="19" t="s">
        <v>64</v>
      </c>
      <c r="E3" s="19" t="s">
        <v>65</v>
      </c>
      <c r="G3" s="19" t="s">
        <v>66</v>
      </c>
    </row>
    <row r="4" spans="1:7" ht="40.5" x14ac:dyDescent="0.25">
      <c r="A4" s="19" t="s">
        <v>70</v>
      </c>
      <c r="C4" s="19" t="s">
        <v>82</v>
      </c>
      <c r="E4" s="19" t="s">
        <v>68</v>
      </c>
      <c r="G4" s="19" t="s">
        <v>69</v>
      </c>
    </row>
    <row r="5" spans="1:7" x14ac:dyDescent="0.25">
      <c r="A5" s="19" t="s">
        <v>74</v>
      </c>
      <c r="C5" s="19" t="s">
        <v>71</v>
      </c>
      <c r="E5" s="19" t="s">
        <v>72</v>
      </c>
      <c r="G5" s="19" t="s">
        <v>73</v>
      </c>
    </row>
    <row r="6" spans="1:7" ht="40.5" x14ac:dyDescent="0.25">
      <c r="C6" s="19" t="s">
        <v>83</v>
      </c>
      <c r="E6" s="19" t="s">
        <v>75</v>
      </c>
      <c r="G6" s="19" t="s">
        <v>84</v>
      </c>
    </row>
    <row r="7" spans="1:7" ht="40.5" x14ac:dyDescent="0.25">
      <c r="C7" s="19" t="s">
        <v>85</v>
      </c>
      <c r="E7" s="19" t="s">
        <v>76</v>
      </c>
      <c r="G7" s="19" t="s">
        <v>77</v>
      </c>
    </row>
    <row r="8" spans="1:7" ht="40.5" x14ac:dyDescent="0.25">
      <c r="C8" s="19" t="s">
        <v>86</v>
      </c>
      <c r="E8" s="19" t="s">
        <v>78</v>
      </c>
      <c r="G8" s="19" t="s">
        <v>79</v>
      </c>
    </row>
    <row r="9" spans="1:7" x14ac:dyDescent="0.25">
      <c r="C9" s="19" t="s">
        <v>74</v>
      </c>
      <c r="E9" s="19" t="s">
        <v>74</v>
      </c>
      <c r="G9" s="19" t="s">
        <v>80</v>
      </c>
    </row>
    <row r="10" spans="1:7" x14ac:dyDescent="0.25">
      <c r="G10" s="19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4"/>
  <sheetViews>
    <sheetView view="pageBreakPreview" topLeftCell="A28" zoomScale="90" zoomScaleNormal="100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9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>
        <v>12</v>
      </c>
      <c r="L13" s="96"/>
      <c r="M13" s="96"/>
      <c r="N13" s="52">
        <f>Q27</f>
        <v>0</v>
      </c>
      <c r="O13" s="52"/>
      <c r="P13" s="52"/>
      <c r="Q13" s="97">
        <f>V26/T26*100</f>
        <v>0</v>
      </c>
      <c r="R13" s="97"/>
      <c r="S13" s="78">
        <v>784000</v>
      </c>
      <c r="T13" s="79"/>
      <c r="U13" s="80"/>
      <c r="V13" s="72"/>
      <c r="W13" s="73"/>
      <c r="X13" s="74"/>
      <c r="Y13" s="54">
        <f>V13/S13*100</f>
        <v>0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118">
        <v>12</v>
      </c>
      <c r="L14" s="118"/>
      <c r="M14" s="118"/>
      <c r="N14" s="52">
        <f>Q29</f>
        <v>0</v>
      </c>
      <c r="O14" s="52"/>
      <c r="P14" s="52"/>
      <c r="Q14" s="97">
        <f>V28/T28*100</f>
        <v>0</v>
      </c>
      <c r="R14" s="97"/>
      <c r="S14" s="81"/>
      <c r="T14" s="82"/>
      <c r="U14" s="83"/>
      <c r="V14" s="75"/>
      <c r="W14" s="76"/>
      <c r="X14" s="77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>
        <v>12</v>
      </c>
      <c r="L15" s="118"/>
      <c r="M15" s="118"/>
      <c r="N15" s="52">
        <f>Q31</f>
        <v>0</v>
      </c>
      <c r="O15" s="52"/>
      <c r="P15" s="52"/>
      <c r="Q15" s="97">
        <f>V30/T30*100</f>
        <v>0</v>
      </c>
      <c r="R15" s="97"/>
      <c r="S15" s="81"/>
      <c r="T15" s="82"/>
      <c r="U15" s="83"/>
      <c r="V15" s="75"/>
      <c r="W15" s="76"/>
      <c r="X15" s="77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>
        <v>8</v>
      </c>
      <c r="L16" s="118"/>
      <c r="M16" s="118"/>
      <c r="N16" s="52">
        <f>Q32</f>
        <v>0</v>
      </c>
      <c r="O16" s="52"/>
      <c r="P16" s="52"/>
      <c r="Q16" s="97">
        <f>V32/T32*100</f>
        <v>0</v>
      </c>
      <c r="R16" s="97"/>
      <c r="S16" s="81"/>
      <c r="T16" s="82"/>
      <c r="U16" s="83"/>
      <c r="V16" s="75"/>
      <c r="W16" s="76"/>
      <c r="X16" s="77"/>
      <c r="Y16" s="56"/>
      <c r="Z16" s="57"/>
    </row>
    <row r="17" spans="1:26" ht="24" customHeight="1" x14ac:dyDescent="0.25">
      <c r="A17" s="31">
        <v>5</v>
      </c>
      <c r="B17" s="95" t="s">
        <v>100</v>
      </c>
      <c r="C17" s="95"/>
      <c r="D17" s="95"/>
      <c r="E17" s="95"/>
      <c r="F17" s="95"/>
      <c r="G17" s="95"/>
      <c r="H17" s="95"/>
      <c r="I17" s="95"/>
      <c r="J17" s="95"/>
      <c r="K17" s="53">
        <v>1</v>
      </c>
      <c r="L17" s="53"/>
      <c r="M17" s="53"/>
      <c r="N17" s="52">
        <f>Q33</f>
        <v>0</v>
      </c>
      <c r="O17" s="52"/>
      <c r="P17" s="52"/>
      <c r="Q17" s="97">
        <f>V33/T33*100</f>
        <v>0</v>
      </c>
      <c r="R17" s="97"/>
      <c r="S17" s="66">
        <v>1050000</v>
      </c>
      <c r="T17" s="67"/>
      <c r="U17" s="68"/>
      <c r="V17" s="60"/>
      <c r="W17" s="61"/>
      <c r="X17" s="62"/>
      <c r="Y17" s="58">
        <f>V17/S17*100</f>
        <v>0</v>
      </c>
      <c r="Z17" s="59"/>
    </row>
    <row r="18" spans="1:26" ht="24" customHeight="1" x14ac:dyDescent="0.25">
      <c r="A18" s="31">
        <v>6</v>
      </c>
      <c r="B18" s="95" t="s">
        <v>101</v>
      </c>
      <c r="C18" s="95"/>
      <c r="D18" s="95"/>
      <c r="E18" s="95"/>
      <c r="F18" s="95"/>
      <c r="G18" s="95"/>
      <c r="H18" s="95"/>
      <c r="I18" s="95"/>
      <c r="J18" s="95"/>
      <c r="K18" s="53" t="s">
        <v>105</v>
      </c>
      <c r="L18" s="53"/>
      <c r="M18" s="53"/>
      <c r="N18" s="52" t="s">
        <v>105</v>
      </c>
      <c r="O18" s="52"/>
      <c r="P18" s="52"/>
      <c r="Q18" s="97" t="s">
        <v>105</v>
      </c>
      <c r="R18" s="97"/>
      <c r="S18" s="69" t="s">
        <v>105</v>
      </c>
      <c r="T18" s="70"/>
      <c r="U18" s="71"/>
      <c r="V18" s="63" t="s">
        <v>105</v>
      </c>
      <c r="W18" s="64"/>
      <c r="X18" s="65"/>
      <c r="Y18" s="58" t="s">
        <v>105</v>
      </c>
      <c r="Z18" s="59"/>
    </row>
    <row r="19" spans="1:26" s="7" customFormat="1" ht="24" customHeight="1" x14ac:dyDescent="0.25">
      <c r="A19" s="32">
        <v>7</v>
      </c>
      <c r="B19" s="95" t="s">
        <v>102</v>
      </c>
      <c r="C19" s="95"/>
      <c r="D19" s="95"/>
      <c r="E19" s="95"/>
      <c r="F19" s="95"/>
      <c r="G19" s="95"/>
      <c r="H19" s="95"/>
      <c r="I19" s="95"/>
      <c r="J19" s="95"/>
      <c r="K19" s="53">
        <v>2</v>
      </c>
      <c r="L19" s="53"/>
      <c r="M19" s="53"/>
      <c r="N19" s="52">
        <f>Q35</f>
        <v>0</v>
      </c>
      <c r="O19" s="52"/>
      <c r="P19" s="52"/>
      <c r="Q19" s="97">
        <f>V35/T35*100</f>
        <v>0</v>
      </c>
      <c r="R19" s="97"/>
      <c r="S19" s="66">
        <v>4850600</v>
      </c>
      <c r="T19" s="67"/>
      <c r="U19" s="68"/>
      <c r="V19" s="60"/>
      <c r="W19" s="61"/>
      <c r="X19" s="62"/>
      <c r="Y19" s="58">
        <f>V19/S19*100</f>
        <v>0</v>
      </c>
      <c r="Z19" s="59"/>
    </row>
    <row r="20" spans="1:26" s="4" customFormat="1" ht="24" customHeight="1" x14ac:dyDescent="0.25">
      <c r="A20" s="110" t="s">
        <v>38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113">
        <f>V36</f>
        <v>0</v>
      </c>
      <c r="R20" s="114"/>
      <c r="S20" s="115">
        <f>SUM(S13:U19)</f>
        <v>6684600</v>
      </c>
      <c r="T20" s="116"/>
      <c r="U20" s="117"/>
      <c r="V20" s="115">
        <f>SUM(V13:X19)</f>
        <v>0</v>
      </c>
      <c r="W20" s="116"/>
      <c r="X20" s="117"/>
      <c r="Y20" s="119">
        <f>V20/S20*100</f>
        <v>0</v>
      </c>
      <c r="Z20" s="120"/>
    </row>
    <row r="21" spans="1:26" ht="9.9499999999999993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107" t="s">
        <v>35</v>
      </c>
      <c r="C24" s="108"/>
      <c r="D24" s="108"/>
      <c r="E24" s="108"/>
      <c r="F24" s="108"/>
      <c r="G24" s="109"/>
      <c r="H24" s="107" t="s">
        <v>39</v>
      </c>
      <c r="I24" s="108"/>
      <c r="J24" s="109"/>
      <c r="K24" s="107" t="s">
        <v>36</v>
      </c>
      <c r="L24" s="108"/>
      <c r="M24" s="109"/>
      <c r="N24" s="107" t="s">
        <v>40</v>
      </c>
      <c r="O24" s="108"/>
      <c r="P24" s="109"/>
      <c r="Q24" s="107" t="s">
        <v>41</v>
      </c>
      <c r="R24" s="108"/>
      <c r="S24" s="109"/>
      <c r="T24" s="107" t="s">
        <v>42</v>
      </c>
      <c r="U24" s="109"/>
      <c r="V24" s="122" t="s">
        <v>8</v>
      </c>
      <c r="W24" s="123"/>
      <c r="X24" s="107" t="s">
        <v>9</v>
      </c>
      <c r="Y24" s="108"/>
      <c r="Z24" s="109"/>
    </row>
    <row r="25" spans="1:26" ht="24" customHeight="1" x14ac:dyDescent="0.25">
      <c r="A25" s="92" t="s">
        <v>95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s="27" customFormat="1" ht="24" customHeight="1" x14ac:dyDescent="0.25">
      <c r="A26" s="35">
        <v>1</v>
      </c>
      <c r="B26" s="48" t="s">
        <v>96</v>
      </c>
      <c r="C26" s="48"/>
      <c r="D26" s="48"/>
      <c r="E26" s="48"/>
      <c r="F26" s="48"/>
      <c r="G26" s="48"/>
      <c r="H26" s="50">
        <v>12</v>
      </c>
      <c r="I26" s="50"/>
      <c r="J26" s="50"/>
      <c r="K26" s="50">
        <f>K27</f>
        <v>0</v>
      </c>
      <c r="L26" s="50"/>
      <c r="M26" s="50"/>
      <c r="N26" s="50">
        <f>N27</f>
        <v>0</v>
      </c>
      <c r="O26" s="50"/>
      <c r="P26" s="50"/>
      <c r="Q26" s="50">
        <f>Q27</f>
        <v>0</v>
      </c>
      <c r="R26" s="50"/>
      <c r="S26" s="50"/>
      <c r="T26" s="37">
        <v>10</v>
      </c>
      <c r="U26" s="37"/>
      <c r="V26" s="38">
        <f>SUM(V27)</f>
        <v>0</v>
      </c>
      <c r="W26" s="38"/>
      <c r="X26" s="121"/>
      <c r="Y26" s="121"/>
      <c r="Z26" s="124"/>
    </row>
    <row r="27" spans="1:26" s="21" customFormat="1" ht="24" customHeight="1" x14ac:dyDescent="0.25">
      <c r="A27" s="34">
        <v>1.1000000000000001</v>
      </c>
      <c r="B27" s="47" t="s">
        <v>96</v>
      </c>
      <c r="C27" s="47"/>
      <c r="D27" s="47"/>
      <c r="E27" s="47"/>
      <c r="F27" s="47"/>
      <c r="G27" s="47"/>
      <c r="H27" s="39">
        <v>12</v>
      </c>
      <c r="I27" s="39"/>
      <c r="J27" s="39"/>
      <c r="K27" s="127"/>
      <c r="L27" s="127"/>
      <c r="M27" s="127"/>
      <c r="N27" s="127"/>
      <c r="O27" s="127"/>
      <c r="P27" s="127"/>
      <c r="Q27" s="127"/>
      <c r="R27" s="127"/>
      <c r="S27" s="127"/>
      <c r="T27" s="128">
        <v>10</v>
      </c>
      <c r="U27" s="128"/>
      <c r="V27" s="42">
        <f>(T27*((K27*0)+(N27*50)+(Q27*100)))/(H27*100)</f>
        <v>0</v>
      </c>
      <c r="W27" s="42"/>
      <c r="X27" s="125"/>
      <c r="Y27" s="125"/>
      <c r="Z27" s="126"/>
    </row>
    <row r="28" spans="1:26" s="25" customFormat="1" ht="24" customHeight="1" x14ac:dyDescent="0.25">
      <c r="A28" s="35">
        <v>2</v>
      </c>
      <c r="B28" s="48" t="s">
        <v>97</v>
      </c>
      <c r="C28" s="48"/>
      <c r="D28" s="48"/>
      <c r="E28" s="48"/>
      <c r="F28" s="48"/>
      <c r="G28" s="48"/>
      <c r="H28" s="49">
        <v>12</v>
      </c>
      <c r="I28" s="49"/>
      <c r="J28" s="49"/>
      <c r="K28" s="50">
        <f>K29</f>
        <v>0</v>
      </c>
      <c r="L28" s="50"/>
      <c r="M28" s="50"/>
      <c r="N28" s="50">
        <f>N29</f>
        <v>0</v>
      </c>
      <c r="O28" s="50"/>
      <c r="P28" s="50"/>
      <c r="Q28" s="50">
        <f>Q29</f>
        <v>0</v>
      </c>
      <c r="R28" s="50"/>
      <c r="S28" s="50"/>
      <c r="T28" s="37">
        <v>15</v>
      </c>
      <c r="U28" s="37"/>
      <c r="V28" s="38">
        <f>SUM(V29)</f>
        <v>0</v>
      </c>
      <c r="W28" s="38"/>
      <c r="X28" s="125"/>
      <c r="Y28" s="125"/>
      <c r="Z28" s="126"/>
    </row>
    <row r="29" spans="1:26" s="3" customFormat="1" ht="24" customHeight="1" x14ac:dyDescent="0.25">
      <c r="A29" s="34">
        <v>2.1</v>
      </c>
      <c r="B29" s="47" t="s">
        <v>97</v>
      </c>
      <c r="C29" s="47"/>
      <c r="D29" s="47"/>
      <c r="E29" s="47"/>
      <c r="F29" s="47"/>
      <c r="G29" s="47"/>
      <c r="H29" s="39">
        <v>12</v>
      </c>
      <c r="I29" s="39"/>
      <c r="J29" s="39"/>
      <c r="K29" s="130"/>
      <c r="L29" s="130"/>
      <c r="M29" s="130"/>
      <c r="N29" s="130"/>
      <c r="O29" s="130"/>
      <c r="P29" s="130"/>
      <c r="Q29" s="130"/>
      <c r="R29" s="130"/>
      <c r="S29" s="130"/>
      <c r="T29" s="41">
        <v>15</v>
      </c>
      <c r="U29" s="41"/>
      <c r="V29" s="42">
        <f>(T29*((K29*0)+(N29*50)+(Q29*100)))/(H29*100)</f>
        <v>0</v>
      </c>
      <c r="W29" s="42"/>
      <c r="X29" s="125"/>
      <c r="Y29" s="125"/>
      <c r="Z29" s="126"/>
    </row>
    <row r="30" spans="1:26" s="23" customFormat="1" ht="96" customHeight="1" x14ac:dyDescent="0.25">
      <c r="A30" s="35">
        <v>3</v>
      </c>
      <c r="B30" s="48" t="s">
        <v>98</v>
      </c>
      <c r="C30" s="48"/>
      <c r="D30" s="48"/>
      <c r="E30" s="48"/>
      <c r="F30" s="48"/>
      <c r="G30" s="48"/>
      <c r="H30" s="49">
        <v>12</v>
      </c>
      <c r="I30" s="49"/>
      <c r="J30" s="49"/>
      <c r="K30" s="50">
        <f>K31</f>
        <v>0</v>
      </c>
      <c r="L30" s="50"/>
      <c r="M30" s="50"/>
      <c r="N30" s="50">
        <f>N31</f>
        <v>0</v>
      </c>
      <c r="O30" s="50"/>
      <c r="P30" s="50"/>
      <c r="Q30" s="50">
        <f>Q31</f>
        <v>0</v>
      </c>
      <c r="R30" s="50"/>
      <c r="S30" s="50"/>
      <c r="T30" s="37">
        <v>15</v>
      </c>
      <c r="U30" s="37"/>
      <c r="V30" s="38">
        <f>SUM(V31)</f>
        <v>0</v>
      </c>
      <c r="W30" s="38"/>
      <c r="X30" s="125"/>
      <c r="Y30" s="125"/>
      <c r="Z30" s="126"/>
    </row>
    <row r="31" spans="1:26" s="3" customFormat="1" ht="96" customHeight="1" x14ac:dyDescent="0.25">
      <c r="A31" s="34">
        <v>3.1</v>
      </c>
      <c r="B31" s="47" t="s">
        <v>98</v>
      </c>
      <c r="C31" s="47"/>
      <c r="D31" s="47"/>
      <c r="E31" s="47"/>
      <c r="F31" s="47"/>
      <c r="G31" s="47"/>
      <c r="H31" s="39">
        <v>12</v>
      </c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1">
        <v>15</v>
      </c>
      <c r="U31" s="41"/>
      <c r="V31" s="42">
        <f>(T31*((K31*0)+(N31*50)+(Q31*100)))/(H31*100)</f>
        <v>0</v>
      </c>
      <c r="W31" s="42"/>
      <c r="X31" s="125"/>
      <c r="Y31" s="125"/>
      <c r="Z31" s="126"/>
    </row>
    <row r="32" spans="1:26" s="23" customFormat="1" ht="72" customHeight="1" x14ac:dyDescent="0.25">
      <c r="A32" s="33">
        <v>4</v>
      </c>
      <c r="B32" s="46" t="s">
        <v>99</v>
      </c>
      <c r="C32" s="46"/>
      <c r="D32" s="46"/>
      <c r="E32" s="46"/>
      <c r="F32" s="46"/>
      <c r="G32" s="46"/>
      <c r="H32" s="51">
        <v>8</v>
      </c>
      <c r="I32" s="51"/>
      <c r="J32" s="51"/>
      <c r="K32" s="43"/>
      <c r="L32" s="43"/>
      <c r="M32" s="43"/>
      <c r="N32" s="43"/>
      <c r="O32" s="43"/>
      <c r="P32" s="43"/>
      <c r="Q32" s="43"/>
      <c r="R32" s="43"/>
      <c r="S32" s="43"/>
      <c r="T32" s="44">
        <v>20</v>
      </c>
      <c r="U32" s="44"/>
      <c r="V32" s="45">
        <f>(T32*((K32*0)+(N32*50)+(Q32*100)))/(H32*100)</f>
        <v>0</v>
      </c>
      <c r="W32" s="45"/>
      <c r="X32" s="125"/>
      <c r="Y32" s="125"/>
      <c r="Z32" s="126"/>
    </row>
    <row r="33" spans="1:26" s="25" customFormat="1" ht="24" customHeight="1" x14ac:dyDescent="0.25">
      <c r="A33" s="33">
        <v>5</v>
      </c>
      <c r="B33" s="46" t="s">
        <v>100</v>
      </c>
      <c r="C33" s="46"/>
      <c r="D33" s="46"/>
      <c r="E33" s="46"/>
      <c r="F33" s="46"/>
      <c r="G33" s="46"/>
      <c r="H33" s="51">
        <v>1</v>
      </c>
      <c r="I33" s="51"/>
      <c r="J33" s="51"/>
      <c r="K33" s="129"/>
      <c r="L33" s="129"/>
      <c r="M33" s="129"/>
      <c r="N33" s="129"/>
      <c r="O33" s="129"/>
      <c r="P33" s="129"/>
      <c r="Q33" s="129"/>
      <c r="R33" s="129"/>
      <c r="S33" s="129"/>
      <c r="T33" s="44">
        <v>20</v>
      </c>
      <c r="U33" s="44"/>
      <c r="V33" s="45">
        <f>(T33*((K33*0)+(N33*50)+(Q33*100)))/(H33*100)</f>
        <v>0</v>
      </c>
      <c r="W33" s="45"/>
      <c r="X33" s="125"/>
      <c r="Y33" s="125"/>
      <c r="Z33" s="126"/>
    </row>
    <row r="34" spans="1:26" s="4" customFormat="1" ht="24" customHeight="1" x14ac:dyDescent="0.25">
      <c r="A34" s="33">
        <v>6</v>
      </c>
      <c r="B34" s="46" t="s">
        <v>101</v>
      </c>
      <c r="C34" s="46"/>
      <c r="D34" s="46"/>
      <c r="E34" s="46"/>
      <c r="F34" s="46"/>
      <c r="G34" s="46"/>
      <c r="H34" s="51" t="s">
        <v>105</v>
      </c>
      <c r="I34" s="51"/>
      <c r="J34" s="51"/>
      <c r="K34" s="51" t="s">
        <v>105</v>
      </c>
      <c r="L34" s="51"/>
      <c r="M34" s="51"/>
      <c r="N34" s="51" t="s">
        <v>105</v>
      </c>
      <c r="O34" s="51"/>
      <c r="P34" s="51"/>
      <c r="Q34" s="51" t="s">
        <v>105</v>
      </c>
      <c r="R34" s="51"/>
      <c r="S34" s="51"/>
      <c r="T34" s="44" t="s">
        <v>105</v>
      </c>
      <c r="U34" s="44"/>
      <c r="V34" s="45" t="s">
        <v>105</v>
      </c>
      <c r="W34" s="45"/>
      <c r="X34" s="125"/>
      <c r="Y34" s="125"/>
      <c r="Z34" s="126"/>
    </row>
    <row r="35" spans="1:26" s="4" customFormat="1" ht="24" customHeight="1" x14ac:dyDescent="0.25">
      <c r="A35" s="33">
        <v>7</v>
      </c>
      <c r="B35" s="46" t="s">
        <v>102</v>
      </c>
      <c r="C35" s="46"/>
      <c r="D35" s="46"/>
      <c r="E35" s="46"/>
      <c r="F35" s="46"/>
      <c r="G35" s="46"/>
      <c r="H35" s="51">
        <v>2</v>
      </c>
      <c r="I35" s="51"/>
      <c r="J35" s="51"/>
      <c r="K35" s="129"/>
      <c r="L35" s="129"/>
      <c r="M35" s="129"/>
      <c r="N35" s="129"/>
      <c r="O35" s="129"/>
      <c r="P35" s="129"/>
      <c r="Q35" s="129"/>
      <c r="R35" s="129"/>
      <c r="S35" s="129"/>
      <c r="T35" s="44">
        <v>20</v>
      </c>
      <c r="U35" s="44"/>
      <c r="V35" s="45">
        <f>(T35*((K35*0)+(N35*50)+(Q35*100)))/(H35*100)</f>
        <v>0</v>
      </c>
      <c r="W35" s="45"/>
      <c r="X35" s="125"/>
      <c r="Y35" s="125"/>
      <c r="Z35" s="126"/>
    </row>
    <row r="36" spans="1:26" s="4" customFormat="1" ht="24" customHeight="1" x14ac:dyDescent="0.25">
      <c r="A36" s="110" t="s">
        <v>10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34">
        <f>SUM(T26,T28,T30,T32,T33,T34,T35)</f>
        <v>100</v>
      </c>
      <c r="U36" s="135"/>
      <c r="V36" s="113">
        <f>SUM(V26,V28,V30,V32,V33,V34,V35)</f>
        <v>0</v>
      </c>
      <c r="W36" s="114"/>
      <c r="X36" s="136"/>
      <c r="Y36" s="137"/>
      <c r="Z36" s="138"/>
    </row>
    <row r="37" spans="1:26" ht="9.9499999999999993" customHeigh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107" t="s">
        <v>43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7" t="s">
        <v>44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22" t="s">
        <v>45</v>
      </c>
      <c r="Z39" s="123"/>
    </row>
    <row r="40" spans="1:26" ht="24" customHeight="1" x14ac:dyDescent="0.25">
      <c r="A40" s="131" t="s">
        <v>46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5">
      <c r="A41" s="15" t="str">
        <f>IF(B41&lt;&gt;"","2.1.1","")</f>
        <v/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8"/>
    </row>
    <row r="42" spans="1:26" ht="48" customHeight="1" x14ac:dyDescent="0.25">
      <c r="A42" s="15" t="str">
        <f>IF(B42&lt;&gt;"","2.1.2","")</f>
        <v/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8"/>
    </row>
    <row r="43" spans="1:26" ht="48" customHeight="1" x14ac:dyDescent="0.25">
      <c r="A43" s="15" t="str">
        <f>IF(B43&lt;&gt;"","2.1.3","")</f>
        <v/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8"/>
    </row>
    <row r="44" spans="1:26" ht="48" customHeight="1" x14ac:dyDescent="0.25">
      <c r="A44" s="15" t="str">
        <f>IF(B44&lt;&gt;"","2.1.4","")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IF(B45&lt;&gt;"","2.1.5","")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24" customHeight="1" x14ac:dyDescent="0.25">
      <c r="A46" s="131" t="s">
        <v>47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5">
      <c r="A47" s="15" t="str">
        <f>IF(B47&lt;&gt;"","2.2.1","")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IF(B48&lt;&gt;"","2.2.2","")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48" customHeight="1" x14ac:dyDescent="0.25">
      <c r="A49" s="15" t="str">
        <f>IF(B49&lt;&gt;"","2.2.3","")</f>
        <v/>
      </c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8"/>
    </row>
    <row r="50" spans="1:26" ht="48" customHeight="1" x14ac:dyDescent="0.25">
      <c r="A50" s="15" t="str">
        <f>IF(B50&lt;&gt;"","2.2.4","")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IF(B51&lt;&gt;"","2.2.5","")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24" customHeight="1" x14ac:dyDescent="0.25">
      <c r="A52" s="131" t="s">
        <v>48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</row>
    <row r="53" spans="1:26" ht="48" customHeight="1" x14ac:dyDescent="0.25">
      <c r="A53" s="15" t="str">
        <f>IF(B53&lt;&gt;"","2.3.1","")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IF(B54&lt;&gt;"","2.3.2","")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48" customHeight="1" x14ac:dyDescent="0.25">
      <c r="A55" s="15" t="str">
        <f>IF(B55&lt;&gt;"","2.3.3","")</f>
        <v/>
      </c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87"/>
      <c r="Z55" s="88"/>
    </row>
    <row r="56" spans="1:26" ht="48" customHeight="1" x14ac:dyDescent="0.25">
      <c r="A56" s="15" t="str">
        <f>IF(B56&lt;&gt;"","2.3.4","")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IF(B57&lt;&gt;"","2.3.5","")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107" t="s">
        <v>49</v>
      </c>
      <c r="C61" s="108"/>
      <c r="D61" s="108"/>
      <c r="E61" s="108"/>
      <c r="F61" s="108"/>
      <c r="G61" s="109"/>
      <c r="H61" s="107" t="s">
        <v>44</v>
      </c>
      <c r="I61" s="108"/>
      <c r="J61" s="108"/>
      <c r="K61" s="108"/>
      <c r="L61" s="108"/>
      <c r="M61" s="108"/>
      <c r="N61" s="108"/>
      <c r="O61" s="108"/>
      <c r="P61" s="109"/>
      <c r="Q61" s="107" t="s">
        <v>50</v>
      </c>
      <c r="R61" s="108"/>
      <c r="S61" s="108"/>
      <c r="T61" s="108"/>
      <c r="U61" s="108"/>
      <c r="V61" s="108"/>
      <c r="W61" s="108"/>
      <c r="X61" s="109"/>
      <c r="Y61" s="122" t="s">
        <v>45</v>
      </c>
      <c r="Z61" s="123"/>
    </row>
    <row r="62" spans="1:26" ht="72" customHeight="1" x14ac:dyDescent="0.25">
      <c r="A62" s="15" t="str">
        <f>IF(B62&lt;&gt;"","3.1","")</f>
        <v/>
      </c>
      <c r="B62" s="84"/>
      <c r="C62" s="85"/>
      <c r="D62" s="85"/>
      <c r="E62" s="85"/>
      <c r="F62" s="85"/>
      <c r="G62" s="86"/>
      <c r="H62" s="84"/>
      <c r="I62" s="85"/>
      <c r="J62" s="85"/>
      <c r="K62" s="85"/>
      <c r="L62" s="85"/>
      <c r="M62" s="85"/>
      <c r="N62" s="85"/>
      <c r="O62" s="85"/>
      <c r="P62" s="86"/>
      <c r="Q62" s="84"/>
      <c r="R62" s="85"/>
      <c r="S62" s="85"/>
      <c r="T62" s="85"/>
      <c r="U62" s="85"/>
      <c r="V62" s="85"/>
      <c r="W62" s="85"/>
      <c r="X62" s="86"/>
      <c r="Y62" s="87"/>
      <c r="Z62" s="88"/>
    </row>
    <row r="63" spans="1:26" ht="72" customHeight="1" x14ac:dyDescent="0.25">
      <c r="A63" s="15" t="str">
        <f>IF(B63&lt;&gt;"","3.2","")</f>
        <v/>
      </c>
      <c r="B63" s="84"/>
      <c r="C63" s="85"/>
      <c r="D63" s="85"/>
      <c r="E63" s="85"/>
      <c r="F63" s="85"/>
      <c r="G63" s="86"/>
      <c r="H63" s="84"/>
      <c r="I63" s="85"/>
      <c r="J63" s="85"/>
      <c r="K63" s="85"/>
      <c r="L63" s="85"/>
      <c r="M63" s="85"/>
      <c r="N63" s="85"/>
      <c r="O63" s="85"/>
      <c r="P63" s="86"/>
      <c r="Q63" s="84"/>
      <c r="R63" s="85"/>
      <c r="S63" s="85"/>
      <c r="T63" s="85"/>
      <c r="U63" s="85"/>
      <c r="V63" s="85"/>
      <c r="W63" s="85"/>
      <c r="X63" s="86"/>
      <c r="Y63" s="87"/>
      <c r="Z63" s="88"/>
    </row>
    <row r="64" spans="1:26" ht="72" customHeight="1" x14ac:dyDescent="0.25">
      <c r="A64" s="15" t="str">
        <f>IF(B64&lt;&gt;"","3.3","")</f>
        <v/>
      </c>
      <c r="B64" s="84"/>
      <c r="C64" s="85"/>
      <c r="D64" s="85"/>
      <c r="E64" s="85"/>
      <c r="F64" s="85"/>
      <c r="G64" s="86"/>
      <c r="H64" s="84"/>
      <c r="I64" s="85"/>
      <c r="J64" s="85"/>
      <c r="K64" s="85"/>
      <c r="L64" s="85"/>
      <c r="M64" s="85"/>
      <c r="N64" s="85"/>
      <c r="O64" s="85"/>
      <c r="P64" s="86"/>
      <c r="Q64" s="84"/>
      <c r="R64" s="85"/>
      <c r="S64" s="85"/>
      <c r="T64" s="85"/>
      <c r="U64" s="85"/>
      <c r="V64" s="85"/>
      <c r="W64" s="85"/>
      <c r="X64" s="86"/>
      <c r="Y64" s="87"/>
      <c r="Z64" s="88"/>
    </row>
    <row r="65" spans="1:26" ht="72" customHeight="1" x14ac:dyDescent="0.25">
      <c r="A65" s="15" t="str">
        <f>IF(B65&lt;&gt;"","3.4","")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IF(B66&lt;&gt;"","3.5","")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IF(B67&lt;&gt;"","3.6","")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6"/>
    </row>
    <row r="72" spans="1:26" ht="48" customHeigh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</row>
    <row r="73" spans="1:26" ht="48" customHeigh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</row>
    <row r="74" spans="1:26" ht="48" customHeigh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</row>
    <row r="75" spans="1:26" ht="48" customHeigh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</row>
    <row r="76" spans="1:26" ht="13.5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139"/>
      <c r="C79" s="140"/>
      <c r="D79" s="140"/>
      <c r="E79" s="140"/>
      <c r="F79" s="140"/>
      <c r="G79" s="140"/>
      <c r="H79" s="141"/>
      <c r="J79" s="139"/>
      <c r="K79" s="140"/>
      <c r="L79" s="140"/>
      <c r="M79" s="140"/>
      <c r="N79" s="140"/>
      <c r="O79" s="140"/>
      <c r="P79" s="140"/>
      <c r="Q79" s="141"/>
      <c r="S79" s="139"/>
      <c r="T79" s="140"/>
      <c r="U79" s="140"/>
      <c r="V79" s="140"/>
      <c r="W79" s="140"/>
      <c r="X79" s="140"/>
      <c r="Y79" s="141"/>
    </row>
    <row r="80" spans="1:26" ht="10.15" customHeight="1" x14ac:dyDescent="0.25">
      <c r="B80" s="142"/>
      <c r="C80" s="143"/>
      <c r="D80" s="143"/>
      <c r="E80" s="143"/>
      <c r="F80" s="143"/>
      <c r="G80" s="143"/>
      <c r="H80" s="144"/>
      <c r="J80" s="142"/>
      <c r="K80" s="143"/>
      <c r="L80" s="143"/>
      <c r="M80" s="143"/>
      <c r="N80" s="143"/>
      <c r="O80" s="143"/>
      <c r="P80" s="143"/>
      <c r="Q80" s="144"/>
      <c r="S80" s="142"/>
      <c r="T80" s="143"/>
      <c r="U80" s="143"/>
      <c r="V80" s="143"/>
      <c r="W80" s="143"/>
      <c r="X80" s="143"/>
      <c r="Y80" s="144"/>
    </row>
    <row r="81" spans="2:25" ht="10.15" customHeight="1" x14ac:dyDescent="0.25">
      <c r="B81" s="142"/>
      <c r="C81" s="143"/>
      <c r="D81" s="143"/>
      <c r="E81" s="143"/>
      <c r="F81" s="143"/>
      <c r="G81" s="143"/>
      <c r="H81" s="144"/>
      <c r="J81" s="142"/>
      <c r="K81" s="143"/>
      <c r="L81" s="143"/>
      <c r="M81" s="143"/>
      <c r="N81" s="143"/>
      <c r="O81" s="143"/>
      <c r="P81" s="143"/>
      <c r="Q81" s="144"/>
      <c r="S81" s="142"/>
      <c r="T81" s="143"/>
      <c r="U81" s="143"/>
      <c r="V81" s="143"/>
      <c r="W81" s="143"/>
      <c r="X81" s="143"/>
      <c r="Y81" s="144"/>
    </row>
    <row r="82" spans="2:25" ht="21" customHeight="1" x14ac:dyDescent="0.25">
      <c r="B82" s="142"/>
      <c r="C82" s="143"/>
      <c r="D82" s="143"/>
      <c r="E82" s="143"/>
      <c r="F82" s="143"/>
      <c r="G82" s="143"/>
      <c r="H82" s="144"/>
      <c r="J82" s="142"/>
      <c r="K82" s="143"/>
      <c r="L82" s="143"/>
      <c r="M82" s="143"/>
      <c r="N82" s="143"/>
      <c r="O82" s="143"/>
      <c r="P82" s="143"/>
      <c r="Q82" s="144"/>
      <c r="S82" s="142"/>
      <c r="T82" s="143"/>
      <c r="U82" s="143"/>
      <c r="V82" s="143"/>
      <c r="W82" s="143"/>
      <c r="X82" s="143"/>
      <c r="Y82" s="144"/>
    </row>
    <row r="83" spans="2:25" ht="35.2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21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21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5"/>
      <c r="C88" s="146"/>
      <c r="D88" s="146"/>
      <c r="E88" s="146"/>
      <c r="F88" s="146"/>
      <c r="G88" s="146"/>
      <c r="H88" s="147"/>
      <c r="J88" s="145"/>
      <c r="K88" s="146"/>
      <c r="L88" s="146"/>
      <c r="M88" s="146"/>
      <c r="N88" s="146"/>
      <c r="O88" s="146"/>
      <c r="P88" s="146"/>
      <c r="Q88" s="147"/>
      <c r="S88" s="145"/>
      <c r="T88" s="146"/>
      <c r="U88" s="146"/>
      <c r="V88" s="146"/>
      <c r="W88" s="146"/>
      <c r="X88" s="146"/>
      <c r="Y88" s="147"/>
    </row>
    <row r="89" spans="2:25" ht="48" customHeight="1" x14ac:dyDescent="0.25">
      <c r="B89" s="148"/>
      <c r="C89" s="149"/>
      <c r="D89" s="149"/>
      <c r="E89" s="149"/>
      <c r="F89" s="149"/>
      <c r="G89" s="149"/>
      <c r="H89" s="150"/>
      <c r="J89" s="148"/>
      <c r="K89" s="149"/>
      <c r="L89" s="149"/>
      <c r="M89" s="149"/>
      <c r="N89" s="149"/>
      <c r="O89" s="149"/>
      <c r="P89" s="149"/>
      <c r="Q89" s="150"/>
      <c r="S89" s="148"/>
      <c r="T89" s="149"/>
      <c r="U89" s="149"/>
      <c r="V89" s="149"/>
      <c r="W89" s="149"/>
      <c r="X89" s="149"/>
      <c r="Y89" s="150"/>
    </row>
    <row r="90" spans="2:25" ht="48" customHeight="1" x14ac:dyDescent="0.25">
      <c r="B90" s="151"/>
      <c r="C90" s="152"/>
      <c r="D90" s="152"/>
      <c r="E90" s="152"/>
      <c r="F90" s="152"/>
      <c r="G90" s="152"/>
      <c r="H90" s="153"/>
      <c r="J90" s="151"/>
      <c r="K90" s="152"/>
      <c r="L90" s="152"/>
      <c r="M90" s="152"/>
      <c r="N90" s="152"/>
      <c r="O90" s="152"/>
      <c r="P90" s="152"/>
      <c r="Q90" s="153"/>
      <c r="S90" s="151"/>
      <c r="T90" s="152"/>
      <c r="U90" s="152"/>
      <c r="V90" s="152"/>
      <c r="W90" s="152"/>
      <c r="X90" s="152"/>
      <c r="Y90" s="153"/>
    </row>
    <row r="92" spans="2:25" ht="21" customHeight="1" x14ac:dyDescent="0.25">
      <c r="B92" s="139"/>
      <c r="C92" s="140"/>
      <c r="D92" s="140"/>
      <c r="E92" s="140"/>
      <c r="F92" s="140"/>
      <c r="G92" s="140"/>
      <c r="H92" s="141"/>
      <c r="J92" s="139"/>
      <c r="K92" s="140"/>
      <c r="L92" s="140"/>
      <c r="M92" s="140"/>
      <c r="N92" s="140"/>
      <c r="O92" s="140"/>
      <c r="P92" s="140"/>
      <c r="Q92" s="141"/>
      <c r="S92" s="139"/>
      <c r="T92" s="140"/>
      <c r="U92" s="140"/>
      <c r="V92" s="140"/>
      <c r="W92" s="140"/>
      <c r="X92" s="140"/>
      <c r="Y92" s="141"/>
    </row>
    <row r="93" spans="2:25" ht="21" customHeight="1" x14ac:dyDescent="0.25">
      <c r="B93" s="142"/>
      <c r="C93" s="143"/>
      <c r="D93" s="143"/>
      <c r="E93" s="143"/>
      <c r="F93" s="143"/>
      <c r="G93" s="143"/>
      <c r="H93" s="144"/>
      <c r="J93" s="142"/>
      <c r="K93" s="143"/>
      <c r="L93" s="143"/>
      <c r="M93" s="143"/>
      <c r="N93" s="143"/>
      <c r="O93" s="143"/>
      <c r="P93" s="143"/>
      <c r="Q93" s="144"/>
      <c r="S93" s="142"/>
      <c r="T93" s="143"/>
      <c r="U93" s="143"/>
      <c r="V93" s="143"/>
      <c r="W93" s="143"/>
      <c r="X93" s="143"/>
      <c r="Y93" s="144"/>
    </row>
    <row r="94" spans="2:25" ht="21" customHeight="1" x14ac:dyDescent="0.25">
      <c r="B94" s="142"/>
      <c r="C94" s="143"/>
      <c r="D94" s="143"/>
      <c r="E94" s="143"/>
      <c r="F94" s="143"/>
      <c r="G94" s="143"/>
      <c r="H94" s="144"/>
      <c r="J94" s="142"/>
      <c r="K94" s="143"/>
      <c r="L94" s="143"/>
      <c r="M94" s="143"/>
      <c r="N94" s="143"/>
      <c r="O94" s="143"/>
      <c r="P94" s="143"/>
      <c r="Q94" s="144"/>
      <c r="S94" s="142"/>
      <c r="T94" s="143"/>
      <c r="U94" s="143"/>
      <c r="V94" s="143"/>
      <c r="W94" s="143"/>
      <c r="X94" s="143"/>
      <c r="Y94" s="144"/>
    </row>
    <row r="95" spans="2:25" ht="21" customHeight="1" x14ac:dyDescent="0.25">
      <c r="B95" s="142"/>
      <c r="C95" s="143"/>
      <c r="D95" s="143"/>
      <c r="E95" s="143"/>
      <c r="F95" s="143"/>
      <c r="G95" s="143"/>
      <c r="H95" s="144"/>
      <c r="J95" s="142"/>
      <c r="K95" s="143"/>
      <c r="L95" s="143"/>
      <c r="M95" s="143"/>
      <c r="N95" s="143"/>
      <c r="O95" s="143"/>
      <c r="P95" s="143"/>
      <c r="Q95" s="144"/>
      <c r="S95" s="142"/>
      <c r="T95" s="143"/>
      <c r="U95" s="143"/>
      <c r="V95" s="143"/>
      <c r="W95" s="143"/>
      <c r="X95" s="143"/>
      <c r="Y95" s="144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5"/>
      <c r="C101" s="146"/>
      <c r="D101" s="146"/>
      <c r="E101" s="146"/>
      <c r="F101" s="146"/>
      <c r="G101" s="146"/>
      <c r="H101" s="147"/>
      <c r="J101" s="145"/>
      <c r="K101" s="146"/>
      <c r="L101" s="146"/>
      <c r="M101" s="146"/>
      <c r="N101" s="146"/>
      <c r="O101" s="146"/>
      <c r="P101" s="146"/>
      <c r="Q101" s="147"/>
      <c r="S101" s="145"/>
      <c r="T101" s="146"/>
      <c r="U101" s="146"/>
      <c r="V101" s="146"/>
      <c r="W101" s="146"/>
      <c r="X101" s="146"/>
      <c r="Y101" s="147"/>
    </row>
    <row r="102" spans="2:25" ht="48" customHeight="1" x14ac:dyDescent="0.25">
      <c r="B102" s="170"/>
      <c r="C102" s="171"/>
      <c r="D102" s="171"/>
      <c r="E102" s="171"/>
      <c r="F102" s="171"/>
      <c r="G102" s="171"/>
      <c r="H102" s="172"/>
      <c r="J102" s="148"/>
      <c r="K102" s="149"/>
      <c r="L102" s="149"/>
      <c r="M102" s="149"/>
      <c r="N102" s="149"/>
      <c r="O102" s="149"/>
      <c r="P102" s="149"/>
      <c r="Q102" s="150"/>
      <c r="S102" s="170"/>
      <c r="T102" s="171"/>
      <c r="U102" s="171"/>
      <c r="V102" s="171"/>
      <c r="W102" s="171"/>
      <c r="X102" s="171"/>
      <c r="Y102" s="172"/>
    </row>
    <row r="103" spans="2:25" ht="48" customHeight="1" x14ac:dyDescent="0.25">
      <c r="B103" s="173"/>
      <c r="C103" s="174"/>
      <c r="D103" s="174"/>
      <c r="E103" s="174"/>
      <c r="F103" s="174"/>
      <c r="G103" s="174"/>
      <c r="H103" s="175"/>
      <c r="J103" s="151"/>
      <c r="K103" s="152"/>
      <c r="L103" s="152"/>
      <c r="M103" s="152"/>
      <c r="N103" s="152"/>
      <c r="O103" s="152"/>
      <c r="P103" s="152"/>
      <c r="Q103" s="153"/>
      <c r="S103" s="173"/>
      <c r="T103" s="174"/>
      <c r="U103" s="174"/>
      <c r="V103" s="174"/>
      <c r="W103" s="174"/>
      <c r="X103" s="174"/>
      <c r="Y103" s="175"/>
    </row>
    <row r="105" spans="2:25" ht="21" customHeight="1" x14ac:dyDescent="0.25">
      <c r="B105" s="139"/>
      <c r="C105" s="140"/>
      <c r="D105" s="140"/>
      <c r="E105" s="140"/>
      <c r="F105" s="140"/>
      <c r="G105" s="140"/>
      <c r="H105" s="141"/>
      <c r="J105" s="139"/>
      <c r="K105" s="140"/>
      <c r="L105" s="140"/>
      <c r="M105" s="140"/>
      <c r="N105" s="140"/>
      <c r="O105" s="140"/>
      <c r="P105" s="140"/>
      <c r="Q105" s="141"/>
      <c r="S105" s="139"/>
      <c r="T105" s="140"/>
      <c r="U105" s="140"/>
      <c r="V105" s="140"/>
      <c r="W105" s="140"/>
      <c r="X105" s="140"/>
      <c r="Y105" s="141"/>
    </row>
    <row r="106" spans="2:25" ht="21" customHeight="1" x14ac:dyDescent="0.25">
      <c r="B106" s="142"/>
      <c r="C106" s="143"/>
      <c r="D106" s="143"/>
      <c r="E106" s="143"/>
      <c r="F106" s="143"/>
      <c r="G106" s="143"/>
      <c r="H106" s="144"/>
      <c r="J106" s="142"/>
      <c r="K106" s="143"/>
      <c r="L106" s="143"/>
      <c r="M106" s="143"/>
      <c r="N106" s="143"/>
      <c r="O106" s="143"/>
      <c r="P106" s="143"/>
      <c r="Q106" s="144"/>
      <c r="S106" s="142"/>
      <c r="T106" s="143"/>
      <c r="U106" s="143"/>
      <c r="V106" s="143"/>
      <c r="W106" s="143"/>
      <c r="X106" s="143"/>
      <c r="Y106" s="144"/>
    </row>
    <row r="107" spans="2:25" ht="21" customHeight="1" x14ac:dyDescent="0.25">
      <c r="B107" s="142"/>
      <c r="C107" s="143"/>
      <c r="D107" s="143"/>
      <c r="E107" s="143"/>
      <c r="F107" s="143"/>
      <c r="G107" s="143"/>
      <c r="H107" s="144"/>
      <c r="J107" s="142"/>
      <c r="K107" s="143"/>
      <c r="L107" s="143"/>
      <c r="M107" s="143"/>
      <c r="N107" s="143"/>
      <c r="O107" s="143"/>
      <c r="P107" s="143"/>
      <c r="Q107" s="144"/>
      <c r="S107" s="142"/>
      <c r="T107" s="143"/>
      <c r="U107" s="143"/>
      <c r="V107" s="143"/>
      <c r="W107" s="143"/>
      <c r="X107" s="143"/>
      <c r="Y107" s="144"/>
    </row>
    <row r="108" spans="2:25" ht="21" customHeight="1" x14ac:dyDescent="0.25">
      <c r="B108" s="142"/>
      <c r="C108" s="143"/>
      <c r="D108" s="143"/>
      <c r="E108" s="143"/>
      <c r="F108" s="143"/>
      <c r="G108" s="143"/>
      <c r="H108" s="144"/>
      <c r="J108" s="142"/>
      <c r="K108" s="143"/>
      <c r="L108" s="143"/>
      <c r="M108" s="143"/>
      <c r="N108" s="143"/>
      <c r="O108" s="143"/>
      <c r="P108" s="143"/>
      <c r="Q108" s="144"/>
      <c r="S108" s="142"/>
      <c r="T108" s="143"/>
      <c r="U108" s="143"/>
      <c r="V108" s="143"/>
      <c r="W108" s="143"/>
      <c r="X108" s="143"/>
      <c r="Y108" s="144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5"/>
      <c r="C114" s="146"/>
      <c r="D114" s="146"/>
      <c r="E114" s="146"/>
      <c r="F114" s="146"/>
      <c r="G114" s="146"/>
      <c r="H114" s="147"/>
      <c r="J114" s="145"/>
      <c r="K114" s="146"/>
      <c r="L114" s="146"/>
      <c r="M114" s="146"/>
      <c r="N114" s="146"/>
      <c r="O114" s="146"/>
      <c r="P114" s="146"/>
      <c r="Q114" s="147"/>
      <c r="S114" s="145"/>
      <c r="T114" s="146"/>
      <c r="U114" s="146"/>
      <c r="V114" s="146"/>
      <c r="W114" s="146"/>
      <c r="X114" s="146"/>
      <c r="Y114" s="147"/>
    </row>
    <row r="115" spans="2:25" ht="48" customHeight="1" x14ac:dyDescent="0.25">
      <c r="B115" s="170"/>
      <c r="C115" s="171"/>
      <c r="D115" s="171"/>
      <c r="E115" s="171"/>
      <c r="F115" s="171"/>
      <c r="G115" s="171"/>
      <c r="H115" s="172"/>
      <c r="J115" s="176"/>
      <c r="K115" s="177"/>
      <c r="L115" s="177"/>
      <c r="M115" s="177"/>
      <c r="N115" s="177"/>
      <c r="O115" s="177"/>
      <c r="P115" s="177"/>
      <c r="Q115" s="178"/>
      <c r="S115" s="170"/>
      <c r="T115" s="171"/>
      <c r="U115" s="171"/>
      <c r="V115" s="171"/>
      <c r="W115" s="171"/>
      <c r="X115" s="171"/>
      <c r="Y115" s="172"/>
    </row>
    <row r="116" spans="2:25" ht="48" customHeight="1" x14ac:dyDescent="0.25">
      <c r="B116" s="173"/>
      <c r="C116" s="174"/>
      <c r="D116" s="174"/>
      <c r="E116" s="174"/>
      <c r="F116" s="174"/>
      <c r="G116" s="174"/>
      <c r="H116" s="175"/>
      <c r="J116" s="179"/>
      <c r="K116" s="180"/>
      <c r="L116" s="180"/>
      <c r="M116" s="180"/>
      <c r="N116" s="180"/>
      <c r="O116" s="180"/>
      <c r="P116" s="180"/>
      <c r="Q116" s="181"/>
      <c r="S116" s="173"/>
      <c r="T116" s="174"/>
      <c r="U116" s="174"/>
      <c r="V116" s="174"/>
      <c r="W116" s="174"/>
      <c r="X116" s="174"/>
      <c r="Y116" s="175"/>
    </row>
    <row r="119" spans="2:25" ht="21" customHeight="1" x14ac:dyDescent="0.25">
      <c r="E119" s="13" t="s">
        <v>51</v>
      </c>
      <c r="F119" s="166"/>
      <c r="G119" s="166"/>
      <c r="H119" s="166"/>
      <c r="I119" s="166"/>
      <c r="J119" s="166"/>
      <c r="Q119" s="13" t="s">
        <v>52</v>
      </c>
      <c r="R119" s="166"/>
      <c r="S119" s="166"/>
      <c r="T119" s="166"/>
      <c r="U119" s="166"/>
      <c r="V119" s="166"/>
      <c r="W119" s="166"/>
    </row>
    <row r="120" spans="2:25" ht="21" customHeight="1" x14ac:dyDescent="0.25">
      <c r="E120" s="13" t="s">
        <v>53</v>
      </c>
      <c r="F120" s="167"/>
      <c r="G120" s="167"/>
      <c r="H120" s="167"/>
      <c r="I120" s="167"/>
      <c r="J120" s="167"/>
      <c r="K120" s="2" t="s">
        <v>54</v>
      </c>
      <c r="Q120" s="13" t="s">
        <v>53</v>
      </c>
      <c r="R120" s="168"/>
      <c r="S120" s="168"/>
      <c r="T120" s="168"/>
      <c r="U120" s="168"/>
      <c r="V120" s="168"/>
      <c r="W120" s="168"/>
      <c r="X120" s="2" t="s">
        <v>54</v>
      </c>
    </row>
    <row r="121" spans="2:25" ht="21" customHeight="1" x14ac:dyDescent="0.25">
      <c r="E121" s="13" t="s">
        <v>55</v>
      </c>
      <c r="F121" s="167"/>
      <c r="G121" s="167"/>
      <c r="H121" s="167"/>
      <c r="I121" s="167"/>
      <c r="J121" s="167"/>
      <c r="Q121" s="169"/>
      <c r="R121" s="169"/>
      <c r="S121" s="169"/>
      <c r="T121" s="169"/>
      <c r="U121" s="169"/>
      <c r="V121" s="169"/>
      <c r="W121" s="169"/>
      <c r="X121" s="169"/>
    </row>
    <row r="122" spans="2:25" ht="24" customHeight="1" x14ac:dyDescent="0.25">
      <c r="E122" s="13" t="s">
        <v>56</v>
      </c>
      <c r="F122" s="163"/>
      <c r="G122" s="163"/>
      <c r="H122" s="163"/>
      <c r="I122" s="163"/>
      <c r="J122" s="163"/>
      <c r="Q122" s="13" t="s">
        <v>56</v>
      </c>
      <c r="R122" s="164"/>
      <c r="S122" s="164"/>
      <c r="T122" s="164"/>
      <c r="U122" s="164"/>
      <c r="V122" s="164"/>
      <c r="W122" s="164"/>
    </row>
    <row r="123" spans="2:25" ht="24" customHeight="1" x14ac:dyDescent="0.25">
      <c r="E123" s="13" t="s">
        <v>57</v>
      </c>
      <c r="F123" s="165"/>
      <c r="G123" s="165"/>
      <c r="H123" s="165"/>
      <c r="I123" s="165"/>
      <c r="J123" s="165"/>
    </row>
    <row r="124" spans="2:25" ht="24" customHeight="1" x14ac:dyDescent="0.25"/>
  </sheetData>
  <sheetProtection formatCells="0"/>
  <protectedRanges>
    <protectedRange sqref="V13 K27:S27 K35:S35 M7 X26 B41:Z45 B47:Z51 B53:Z57 B62:Z67 B71 B79 B89 J79 J89 S79 S89 B92 B102 J92 J102 S92 S102 B105 B115 J105 J115 S105 S115 F119:J123 R119:W120 Q121 R122 K31:S32 K33:S33" name="ช่วง1"/>
  </protectedRanges>
  <mergeCells count="255"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Y45:Z45"/>
    <mergeCell ref="M42:X42"/>
    <mergeCell ref="Y42:Z42"/>
    <mergeCell ref="B43:L43"/>
    <mergeCell ref="M43:X43"/>
    <mergeCell ref="Y43:Z43"/>
    <mergeCell ref="B42:L42"/>
    <mergeCell ref="M45:X45"/>
    <mergeCell ref="M39:X39"/>
    <mergeCell ref="Y39:Z39"/>
    <mergeCell ref="A40:Z40"/>
    <mergeCell ref="B41:L41"/>
    <mergeCell ref="M41:X41"/>
    <mergeCell ref="Y41:Z41"/>
    <mergeCell ref="A36:S36"/>
    <mergeCell ref="T36:U36"/>
    <mergeCell ref="V36:W36"/>
    <mergeCell ref="X36:Z36"/>
    <mergeCell ref="A37:Z37"/>
    <mergeCell ref="B39:L39"/>
    <mergeCell ref="V35:W35"/>
    <mergeCell ref="B28:G28"/>
    <mergeCell ref="H28:J28"/>
    <mergeCell ref="K29:M29"/>
    <mergeCell ref="N28:P28"/>
    <mergeCell ref="Q28:S28"/>
    <mergeCell ref="B34:G34"/>
    <mergeCell ref="H34:J34"/>
    <mergeCell ref="K34:M34"/>
    <mergeCell ref="N34:P34"/>
    <mergeCell ref="V34:W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B27:G27"/>
    <mergeCell ref="H27:J27"/>
    <mergeCell ref="K27:M27"/>
    <mergeCell ref="N27:P27"/>
    <mergeCell ref="Q27:S27"/>
    <mergeCell ref="T27:U27"/>
    <mergeCell ref="V27:W27"/>
    <mergeCell ref="T28:U28"/>
    <mergeCell ref="V28:W28"/>
    <mergeCell ref="B35:G35"/>
    <mergeCell ref="H35:J35"/>
    <mergeCell ref="K35:M35"/>
    <mergeCell ref="N35:P35"/>
    <mergeCell ref="Q35:S35"/>
    <mergeCell ref="T35:U35"/>
    <mergeCell ref="A21:Z21"/>
    <mergeCell ref="B24:G24"/>
    <mergeCell ref="H24:J24"/>
    <mergeCell ref="K24:M24"/>
    <mergeCell ref="N24:P24"/>
    <mergeCell ref="Q24:S24"/>
    <mergeCell ref="T24:U24"/>
    <mergeCell ref="V24:W24"/>
    <mergeCell ref="X24:Z24"/>
    <mergeCell ref="Y11:Z11"/>
    <mergeCell ref="A20:P20"/>
    <mergeCell ref="Q20:R20"/>
    <mergeCell ref="S20:U20"/>
    <mergeCell ref="V20:X20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Y20:Z20"/>
    <mergeCell ref="B19:J19"/>
    <mergeCell ref="B18:J18"/>
    <mergeCell ref="B17:J17"/>
    <mergeCell ref="Q19:R19"/>
    <mergeCell ref="Q18:R18"/>
    <mergeCell ref="Q17:R17"/>
    <mergeCell ref="B66:G66"/>
    <mergeCell ref="H66:P66"/>
    <mergeCell ref="Q66:X66"/>
    <mergeCell ref="Y66:Z66"/>
    <mergeCell ref="A1:Z1"/>
    <mergeCell ref="A3:Z3"/>
    <mergeCell ref="A4:Z4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Q34:S34"/>
    <mergeCell ref="T34:U34"/>
    <mergeCell ref="S11:U11"/>
    <mergeCell ref="V11:X11"/>
    <mergeCell ref="N19:P19"/>
    <mergeCell ref="N18:P18"/>
    <mergeCell ref="N17:P17"/>
    <mergeCell ref="K19:M19"/>
    <mergeCell ref="K18:M18"/>
    <mergeCell ref="K17:M17"/>
    <mergeCell ref="Y13:Z16"/>
    <mergeCell ref="Y19:Z19"/>
    <mergeCell ref="V19:X19"/>
    <mergeCell ref="Y18:Z18"/>
    <mergeCell ref="V18:X18"/>
    <mergeCell ref="Y17:Z17"/>
    <mergeCell ref="V17:X17"/>
    <mergeCell ref="S19:U19"/>
    <mergeCell ref="S18:U18"/>
    <mergeCell ref="S17:U17"/>
    <mergeCell ref="V13:X16"/>
    <mergeCell ref="S13:U16"/>
    <mergeCell ref="B32:G32"/>
    <mergeCell ref="B31:G31"/>
    <mergeCell ref="B30:G30"/>
    <mergeCell ref="H30:J30"/>
    <mergeCell ref="K30:M30"/>
    <mergeCell ref="H32:J32"/>
    <mergeCell ref="K32:M32"/>
    <mergeCell ref="N30:P30"/>
    <mergeCell ref="Q30:S30"/>
    <mergeCell ref="T30:U30"/>
    <mergeCell ref="V30:W30"/>
    <mergeCell ref="H31:J31"/>
    <mergeCell ref="K31:M31"/>
    <mergeCell ref="N31:P31"/>
    <mergeCell ref="Q31:S31"/>
    <mergeCell ref="T31:U31"/>
    <mergeCell ref="V31:W31"/>
    <mergeCell ref="N32:P32"/>
    <mergeCell ref="Q32:S32"/>
    <mergeCell ref="T32:U32"/>
    <mergeCell ref="V32:W32"/>
  </mergeCells>
  <dataValidations count="4">
    <dataValidation type="decimal" operator="greaterThanOrEqual" allowBlank="1" showInputMessage="1" showErrorMessage="1" error="กรุณากรอกข้อมูลเป็นตัวเลข" sqref="K27:S27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6:S26 N35 Q35 K29 Q29 N29 K28:S28 K30:S30 Q33 N33 K33 K35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rowBreaks count="5" manualBreakCount="5">
    <brk id="21" max="25" man="1"/>
    <brk id="37" max="16383" man="1"/>
    <brk id="58" max="25" man="1"/>
    <brk id="76" max="25" man="1"/>
    <brk id="103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B53:L57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B62:B67 C62:G65 C67:G67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24"/>
  <sheetViews>
    <sheetView view="pageBreakPreview" topLeftCell="A109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>
        <v>12</v>
      </c>
      <c r="L13" s="96"/>
      <c r="M13" s="96"/>
      <c r="N13" s="52">
        <f>Q27</f>
        <v>0</v>
      </c>
      <c r="O13" s="52"/>
      <c r="P13" s="52"/>
      <c r="Q13" s="97">
        <f>V26/T26*100</f>
        <v>0</v>
      </c>
      <c r="R13" s="97"/>
      <c r="S13" s="78">
        <v>628800</v>
      </c>
      <c r="T13" s="79"/>
      <c r="U13" s="80"/>
      <c r="V13" s="72"/>
      <c r="W13" s="73"/>
      <c r="X13" s="74"/>
      <c r="Y13" s="54">
        <f>V13/S13*100</f>
        <v>0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118">
        <v>12</v>
      </c>
      <c r="L14" s="118"/>
      <c r="M14" s="118"/>
      <c r="N14" s="52">
        <f>Q29</f>
        <v>0</v>
      </c>
      <c r="O14" s="52"/>
      <c r="P14" s="52"/>
      <c r="Q14" s="97">
        <f>V28/T28*100</f>
        <v>0</v>
      </c>
      <c r="R14" s="97"/>
      <c r="S14" s="81"/>
      <c r="T14" s="82"/>
      <c r="U14" s="83"/>
      <c r="V14" s="75"/>
      <c r="W14" s="76"/>
      <c r="X14" s="77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>
        <v>12</v>
      </c>
      <c r="L15" s="118"/>
      <c r="M15" s="118"/>
      <c r="N15" s="52">
        <f>Q31</f>
        <v>0</v>
      </c>
      <c r="O15" s="52"/>
      <c r="P15" s="52"/>
      <c r="Q15" s="97">
        <f>V30/T30*100</f>
        <v>0</v>
      </c>
      <c r="R15" s="97"/>
      <c r="S15" s="81"/>
      <c r="T15" s="82"/>
      <c r="U15" s="83"/>
      <c r="V15" s="75"/>
      <c r="W15" s="76"/>
      <c r="X15" s="77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>
        <v>7</v>
      </c>
      <c r="L16" s="118"/>
      <c r="M16" s="118"/>
      <c r="N16" s="52">
        <f>Q32</f>
        <v>0</v>
      </c>
      <c r="O16" s="52"/>
      <c r="P16" s="52"/>
      <c r="Q16" s="97">
        <f>V32/T32*100</f>
        <v>0</v>
      </c>
      <c r="R16" s="97"/>
      <c r="S16" s="81"/>
      <c r="T16" s="82"/>
      <c r="U16" s="83"/>
      <c r="V16" s="75"/>
      <c r="W16" s="76"/>
      <c r="X16" s="77"/>
      <c r="Y16" s="56"/>
      <c r="Z16" s="57"/>
    </row>
    <row r="17" spans="1:26" ht="24" customHeight="1" x14ac:dyDescent="0.25">
      <c r="A17" s="31">
        <v>5</v>
      </c>
      <c r="B17" s="95" t="s">
        <v>100</v>
      </c>
      <c r="C17" s="95"/>
      <c r="D17" s="95"/>
      <c r="E17" s="95"/>
      <c r="F17" s="95"/>
      <c r="G17" s="95"/>
      <c r="H17" s="95"/>
      <c r="I17" s="95"/>
      <c r="J17" s="95"/>
      <c r="K17" s="53" t="s">
        <v>105</v>
      </c>
      <c r="L17" s="53"/>
      <c r="M17" s="53"/>
      <c r="N17" s="52" t="s">
        <v>105</v>
      </c>
      <c r="O17" s="52"/>
      <c r="P17" s="52"/>
      <c r="Q17" s="97" t="s">
        <v>105</v>
      </c>
      <c r="R17" s="97"/>
      <c r="S17" s="69" t="s">
        <v>105</v>
      </c>
      <c r="T17" s="70"/>
      <c r="U17" s="71"/>
      <c r="V17" s="63" t="s">
        <v>105</v>
      </c>
      <c r="W17" s="64"/>
      <c r="X17" s="65"/>
      <c r="Y17" s="58" t="s">
        <v>105</v>
      </c>
      <c r="Z17" s="59"/>
    </row>
    <row r="18" spans="1:26" ht="24" customHeight="1" x14ac:dyDescent="0.25">
      <c r="A18" s="31">
        <v>6</v>
      </c>
      <c r="B18" s="95" t="s">
        <v>101</v>
      </c>
      <c r="C18" s="95"/>
      <c r="D18" s="95"/>
      <c r="E18" s="95"/>
      <c r="F18" s="95"/>
      <c r="G18" s="95"/>
      <c r="H18" s="95"/>
      <c r="I18" s="95"/>
      <c r="J18" s="95"/>
      <c r="K18" s="53" t="s">
        <v>105</v>
      </c>
      <c r="L18" s="53"/>
      <c r="M18" s="53"/>
      <c r="N18" s="52" t="s">
        <v>105</v>
      </c>
      <c r="O18" s="52"/>
      <c r="P18" s="52"/>
      <c r="Q18" s="97" t="s">
        <v>105</v>
      </c>
      <c r="R18" s="97"/>
      <c r="S18" s="69" t="s">
        <v>105</v>
      </c>
      <c r="T18" s="70"/>
      <c r="U18" s="71"/>
      <c r="V18" s="63" t="s">
        <v>105</v>
      </c>
      <c r="W18" s="64"/>
      <c r="X18" s="65"/>
      <c r="Y18" s="193" t="s">
        <v>105</v>
      </c>
      <c r="Z18" s="59"/>
    </row>
    <row r="19" spans="1:26" s="7" customFormat="1" ht="24" customHeight="1" x14ac:dyDescent="0.25">
      <c r="A19" s="32">
        <v>7</v>
      </c>
      <c r="B19" s="95" t="s">
        <v>102</v>
      </c>
      <c r="C19" s="95"/>
      <c r="D19" s="95"/>
      <c r="E19" s="95"/>
      <c r="F19" s="95"/>
      <c r="G19" s="95"/>
      <c r="H19" s="95"/>
      <c r="I19" s="95"/>
      <c r="J19" s="95"/>
      <c r="K19" s="53" t="s">
        <v>105</v>
      </c>
      <c r="L19" s="53"/>
      <c r="M19" s="53"/>
      <c r="N19" s="52" t="s">
        <v>105</v>
      </c>
      <c r="O19" s="52"/>
      <c r="P19" s="52"/>
      <c r="Q19" s="97" t="s">
        <v>105</v>
      </c>
      <c r="R19" s="97"/>
      <c r="S19" s="69" t="s">
        <v>105</v>
      </c>
      <c r="T19" s="70"/>
      <c r="U19" s="71"/>
      <c r="V19" s="63" t="s">
        <v>105</v>
      </c>
      <c r="W19" s="64"/>
      <c r="X19" s="65"/>
      <c r="Y19" s="58" t="s">
        <v>105</v>
      </c>
      <c r="Z19" s="59"/>
    </row>
    <row r="20" spans="1:26" s="4" customFormat="1" ht="24" customHeight="1" x14ac:dyDescent="0.25">
      <c r="A20" s="110" t="s">
        <v>38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113">
        <f>V36</f>
        <v>0</v>
      </c>
      <c r="R20" s="114"/>
      <c r="S20" s="115">
        <f>SUM(S13:U19)</f>
        <v>628800</v>
      </c>
      <c r="T20" s="116"/>
      <c r="U20" s="117"/>
      <c r="V20" s="115">
        <f>SUM(V13:X19)</f>
        <v>0</v>
      </c>
      <c r="W20" s="116"/>
      <c r="X20" s="117"/>
      <c r="Y20" s="119">
        <f>V20/S20*100</f>
        <v>0</v>
      </c>
      <c r="Z20" s="120"/>
    </row>
    <row r="21" spans="1:26" ht="9.9499999999999993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107" t="s">
        <v>35</v>
      </c>
      <c r="C24" s="108"/>
      <c r="D24" s="108"/>
      <c r="E24" s="108"/>
      <c r="F24" s="108"/>
      <c r="G24" s="109"/>
      <c r="H24" s="107" t="s">
        <v>39</v>
      </c>
      <c r="I24" s="108"/>
      <c r="J24" s="109"/>
      <c r="K24" s="107" t="s">
        <v>36</v>
      </c>
      <c r="L24" s="108"/>
      <c r="M24" s="109"/>
      <c r="N24" s="107" t="s">
        <v>40</v>
      </c>
      <c r="O24" s="108"/>
      <c r="P24" s="109"/>
      <c r="Q24" s="107" t="s">
        <v>41</v>
      </c>
      <c r="R24" s="108"/>
      <c r="S24" s="109"/>
      <c r="T24" s="107" t="s">
        <v>42</v>
      </c>
      <c r="U24" s="109"/>
      <c r="V24" s="122" t="s">
        <v>8</v>
      </c>
      <c r="W24" s="123"/>
      <c r="X24" s="107" t="s">
        <v>9</v>
      </c>
      <c r="Y24" s="108"/>
      <c r="Z24" s="109"/>
    </row>
    <row r="25" spans="1:26" ht="24" customHeight="1" x14ac:dyDescent="0.25">
      <c r="A25" s="92" t="s">
        <v>95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s="28" customFormat="1" ht="24" customHeight="1" x14ac:dyDescent="0.25">
      <c r="A26" s="35">
        <v>1</v>
      </c>
      <c r="B26" s="48" t="s">
        <v>96</v>
      </c>
      <c r="C26" s="48"/>
      <c r="D26" s="48"/>
      <c r="E26" s="48"/>
      <c r="F26" s="48"/>
      <c r="G26" s="48"/>
      <c r="H26" s="183">
        <v>12</v>
      </c>
      <c r="I26" s="183"/>
      <c r="J26" s="183"/>
      <c r="K26" s="183">
        <f>K27</f>
        <v>0</v>
      </c>
      <c r="L26" s="183"/>
      <c r="M26" s="183"/>
      <c r="N26" s="183">
        <f>N27</f>
        <v>0</v>
      </c>
      <c r="O26" s="183"/>
      <c r="P26" s="183"/>
      <c r="Q26" s="183">
        <f>Q27</f>
        <v>0</v>
      </c>
      <c r="R26" s="183"/>
      <c r="S26" s="183"/>
      <c r="T26" s="184">
        <v>20</v>
      </c>
      <c r="U26" s="184"/>
      <c r="V26" s="185">
        <f>SUM(V27)</f>
        <v>0</v>
      </c>
      <c r="W26" s="185"/>
      <c r="X26" s="121"/>
      <c r="Y26" s="121"/>
      <c r="Z26" s="124"/>
    </row>
    <row r="27" spans="1:26" s="22" customFormat="1" ht="24" customHeight="1" x14ac:dyDescent="0.25">
      <c r="A27" s="34">
        <v>1.1000000000000001</v>
      </c>
      <c r="B27" s="47" t="s">
        <v>96</v>
      </c>
      <c r="C27" s="47"/>
      <c r="D27" s="47"/>
      <c r="E27" s="47"/>
      <c r="F27" s="47"/>
      <c r="G27" s="47"/>
      <c r="H27" s="186">
        <v>12</v>
      </c>
      <c r="I27" s="186"/>
      <c r="J27" s="186"/>
      <c r="K27" s="192"/>
      <c r="L27" s="192"/>
      <c r="M27" s="192"/>
      <c r="N27" s="192"/>
      <c r="O27" s="192"/>
      <c r="P27" s="192"/>
      <c r="Q27" s="192"/>
      <c r="R27" s="192"/>
      <c r="S27" s="192"/>
      <c r="T27" s="194">
        <v>20</v>
      </c>
      <c r="U27" s="194"/>
      <c r="V27" s="188">
        <f>(T27*((K27*0)+(N27*50)+(Q27*100)))/(H27*100)</f>
        <v>0</v>
      </c>
      <c r="W27" s="188"/>
      <c r="X27" s="125"/>
      <c r="Y27" s="125"/>
      <c r="Z27" s="126"/>
    </row>
    <row r="28" spans="1:26" s="26" customFormat="1" ht="24" customHeight="1" x14ac:dyDescent="0.25">
      <c r="A28" s="35">
        <v>2</v>
      </c>
      <c r="B28" s="48" t="s">
        <v>97</v>
      </c>
      <c r="C28" s="48"/>
      <c r="D28" s="48"/>
      <c r="E28" s="48"/>
      <c r="F28" s="48"/>
      <c r="G28" s="48"/>
      <c r="H28" s="182">
        <v>12</v>
      </c>
      <c r="I28" s="182"/>
      <c r="J28" s="182"/>
      <c r="K28" s="183">
        <f>K29</f>
        <v>0</v>
      </c>
      <c r="L28" s="183"/>
      <c r="M28" s="183"/>
      <c r="N28" s="183">
        <f>N29</f>
        <v>0</v>
      </c>
      <c r="O28" s="183"/>
      <c r="P28" s="183"/>
      <c r="Q28" s="183">
        <f>Q29</f>
        <v>0</v>
      </c>
      <c r="R28" s="183"/>
      <c r="S28" s="183"/>
      <c r="T28" s="184">
        <v>25</v>
      </c>
      <c r="U28" s="184"/>
      <c r="V28" s="185">
        <f>SUM(V29)</f>
        <v>0</v>
      </c>
      <c r="W28" s="185"/>
      <c r="X28" s="125"/>
      <c r="Y28" s="125"/>
      <c r="Z28" s="126"/>
    </row>
    <row r="29" spans="1:26" s="36" customFormat="1" ht="24" customHeight="1" x14ac:dyDescent="0.25">
      <c r="A29" s="34">
        <v>2.1</v>
      </c>
      <c r="B29" s="47" t="s">
        <v>97</v>
      </c>
      <c r="C29" s="47"/>
      <c r="D29" s="47"/>
      <c r="E29" s="47"/>
      <c r="F29" s="47"/>
      <c r="G29" s="47"/>
      <c r="H29" s="186">
        <v>12</v>
      </c>
      <c r="I29" s="186"/>
      <c r="J29" s="186"/>
      <c r="K29" s="192"/>
      <c r="L29" s="192"/>
      <c r="M29" s="192"/>
      <c r="N29" s="192"/>
      <c r="O29" s="192"/>
      <c r="P29" s="192"/>
      <c r="Q29" s="192"/>
      <c r="R29" s="192"/>
      <c r="S29" s="192"/>
      <c r="T29" s="187">
        <v>25</v>
      </c>
      <c r="U29" s="187"/>
      <c r="V29" s="188">
        <f>(T29*((K29*0)+(N29*50)+(Q29*100)))/(H29*100)</f>
        <v>0</v>
      </c>
      <c r="W29" s="188"/>
      <c r="X29" s="125"/>
      <c r="Y29" s="125"/>
      <c r="Z29" s="126"/>
    </row>
    <row r="30" spans="1:26" s="24" customFormat="1" ht="96" customHeight="1" x14ac:dyDescent="0.25">
      <c r="A30" s="35">
        <v>3</v>
      </c>
      <c r="B30" s="48" t="s">
        <v>98</v>
      </c>
      <c r="C30" s="48"/>
      <c r="D30" s="48"/>
      <c r="E30" s="48"/>
      <c r="F30" s="48"/>
      <c r="G30" s="48"/>
      <c r="H30" s="182">
        <v>12</v>
      </c>
      <c r="I30" s="182"/>
      <c r="J30" s="182"/>
      <c r="K30" s="183">
        <f>K31</f>
        <v>0</v>
      </c>
      <c r="L30" s="183"/>
      <c r="M30" s="183"/>
      <c r="N30" s="183">
        <f>N31</f>
        <v>0</v>
      </c>
      <c r="O30" s="183"/>
      <c r="P30" s="183"/>
      <c r="Q30" s="183">
        <f>Q31</f>
        <v>0</v>
      </c>
      <c r="R30" s="183"/>
      <c r="S30" s="183"/>
      <c r="T30" s="184">
        <v>25</v>
      </c>
      <c r="U30" s="184"/>
      <c r="V30" s="185">
        <f>SUM(V31)</f>
        <v>0</v>
      </c>
      <c r="W30" s="185"/>
      <c r="X30" s="125"/>
      <c r="Y30" s="125"/>
      <c r="Z30" s="126"/>
    </row>
    <row r="31" spans="1:26" s="36" customFormat="1" ht="96" customHeight="1" x14ac:dyDescent="0.25">
      <c r="A31" s="34">
        <v>3.1</v>
      </c>
      <c r="B31" s="47" t="s">
        <v>98</v>
      </c>
      <c r="C31" s="47"/>
      <c r="D31" s="47"/>
      <c r="E31" s="47"/>
      <c r="F31" s="47"/>
      <c r="G31" s="47"/>
      <c r="H31" s="186">
        <v>12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>
        <v>25</v>
      </c>
      <c r="U31" s="187"/>
      <c r="V31" s="188">
        <f>(T31*((K31*0)+(N31*50)+(Q31*100)))/(H31*100)</f>
        <v>0</v>
      </c>
      <c r="W31" s="188"/>
      <c r="X31" s="125"/>
      <c r="Y31" s="125"/>
      <c r="Z31" s="126"/>
    </row>
    <row r="32" spans="1:26" s="24" customFormat="1" ht="72" customHeight="1" x14ac:dyDescent="0.25">
      <c r="A32" s="33">
        <v>4</v>
      </c>
      <c r="B32" s="46" t="s">
        <v>99</v>
      </c>
      <c r="C32" s="46"/>
      <c r="D32" s="46"/>
      <c r="E32" s="46"/>
      <c r="F32" s="46"/>
      <c r="G32" s="46"/>
      <c r="H32" s="189">
        <v>7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90">
        <v>30</v>
      </c>
      <c r="U32" s="190"/>
      <c r="V32" s="191">
        <f>(T32*((K32*0)+(N32*50)+(Q32*100)))/(H32*100)</f>
        <v>0</v>
      </c>
      <c r="W32" s="191"/>
      <c r="X32" s="125"/>
      <c r="Y32" s="125"/>
      <c r="Z32" s="126"/>
    </row>
    <row r="33" spans="1:26" s="26" customFormat="1" ht="24" customHeight="1" x14ac:dyDescent="0.25">
      <c r="A33" s="33">
        <v>5</v>
      </c>
      <c r="B33" s="46" t="s">
        <v>100</v>
      </c>
      <c r="C33" s="46"/>
      <c r="D33" s="46"/>
      <c r="E33" s="46"/>
      <c r="F33" s="46"/>
      <c r="G33" s="46"/>
      <c r="H33" s="189" t="s">
        <v>105</v>
      </c>
      <c r="I33" s="189"/>
      <c r="J33" s="189"/>
      <c r="K33" s="189" t="s">
        <v>105</v>
      </c>
      <c r="L33" s="189"/>
      <c r="M33" s="189"/>
      <c r="N33" s="189" t="s">
        <v>105</v>
      </c>
      <c r="O33" s="189"/>
      <c r="P33" s="189"/>
      <c r="Q33" s="189" t="s">
        <v>105</v>
      </c>
      <c r="R33" s="189"/>
      <c r="S33" s="189"/>
      <c r="T33" s="190" t="s">
        <v>105</v>
      </c>
      <c r="U33" s="190"/>
      <c r="V33" s="191" t="s">
        <v>105</v>
      </c>
      <c r="W33" s="191"/>
      <c r="X33" s="125"/>
      <c r="Y33" s="125"/>
      <c r="Z33" s="126"/>
    </row>
    <row r="34" spans="1:26" s="20" customFormat="1" ht="24" customHeight="1" x14ac:dyDescent="0.25">
      <c r="A34" s="33">
        <v>6</v>
      </c>
      <c r="B34" s="46" t="s">
        <v>101</v>
      </c>
      <c r="C34" s="46"/>
      <c r="D34" s="46"/>
      <c r="E34" s="46"/>
      <c r="F34" s="46"/>
      <c r="G34" s="46"/>
      <c r="H34" s="189" t="s">
        <v>105</v>
      </c>
      <c r="I34" s="189"/>
      <c r="J34" s="189"/>
      <c r="K34" s="189" t="s">
        <v>105</v>
      </c>
      <c r="L34" s="189"/>
      <c r="M34" s="189"/>
      <c r="N34" s="189" t="s">
        <v>105</v>
      </c>
      <c r="O34" s="189"/>
      <c r="P34" s="189"/>
      <c r="Q34" s="189" t="s">
        <v>105</v>
      </c>
      <c r="R34" s="189"/>
      <c r="S34" s="189"/>
      <c r="T34" s="190" t="s">
        <v>105</v>
      </c>
      <c r="U34" s="190"/>
      <c r="V34" s="191" t="s">
        <v>105</v>
      </c>
      <c r="W34" s="191"/>
      <c r="X34" s="125"/>
      <c r="Y34" s="125"/>
      <c r="Z34" s="126"/>
    </row>
    <row r="35" spans="1:26" s="4" customFormat="1" ht="24" customHeight="1" x14ac:dyDescent="0.25">
      <c r="A35" s="33">
        <v>7</v>
      </c>
      <c r="B35" s="46" t="s">
        <v>102</v>
      </c>
      <c r="C35" s="46"/>
      <c r="D35" s="46"/>
      <c r="E35" s="46"/>
      <c r="F35" s="46"/>
      <c r="G35" s="46"/>
      <c r="H35" s="51" t="s">
        <v>105</v>
      </c>
      <c r="I35" s="51"/>
      <c r="J35" s="51"/>
      <c r="K35" s="51" t="s">
        <v>105</v>
      </c>
      <c r="L35" s="51"/>
      <c r="M35" s="51"/>
      <c r="N35" s="51" t="s">
        <v>105</v>
      </c>
      <c r="O35" s="51"/>
      <c r="P35" s="51"/>
      <c r="Q35" s="51" t="s">
        <v>105</v>
      </c>
      <c r="R35" s="51"/>
      <c r="S35" s="51"/>
      <c r="T35" s="44" t="s">
        <v>105</v>
      </c>
      <c r="U35" s="44"/>
      <c r="V35" s="191" t="s">
        <v>105</v>
      </c>
      <c r="W35" s="191"/>
      <c r="X35" s="125"/>
      <c r="Y35" s="125"/>
      <c r="Z35" s="126"/>
    </row>
    <row r="36" spans="1:26" s="4" customFormat="1" ht="24" customHeight="1" x14ac:dyDescent="0.25">
      <c r="A36" s="110" t="s">
        <v>10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34">
        <f>SUM(T26,T28,T30,T32,T33,T34,T35)</f>
        <v>100</v>
      </c>
      <c r="U36" s="135"/>
      <c r="V36" s="113">
        <f>SUM(V26,V28,V30,V32,V33,V34,V35)</f>
        <v>0</v>
      </c>
      <c r="W36" s="114"/>
      <c r="X36" s="136"/>
      <c r="Y36" s="137"/>
      <c r="Z36" s="138"/>
    </row>
    <row r="37" spans="1:26" ht="9.9499999999999993" customHeigh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107" t="s">
        <v>43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7" t="s">
        <v>44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22" t="s">
        <v>45</v>
      </c>
      <c r="Z39" s="123"/>
    </row>
    <row r="40" spans="1:26" ht="24" customHeight="1" x14ac:dyDescent="0.25">
      <c r="A40" s="131" t="s">
        <v>46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5">
      <c r="A41" s="15" t="str">
        <f>IF(B41&lt;&gt;"","2.1.1","")</f>
        <v/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8"/>
    </row>
    <row r="42" spans="1:26" ht="48" customHeight="1" x14ac:dyDescent="0.25">
      <c r="A42" s="15" t="str">
        <f>IF(B42&lt;&gt;"","2.1.2","")</f>
        <v/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8"/>
    </row>
    <row r="43" spans="1:26" ht="48" customHeight="1" x14ac:dyDescent="0.25">
      <c r="A43" s="15" t="str">
        <f>IF(B43&lt;&gt;"","2.1.3","")</f>
        <v/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8"/>
    </row>
    <row r="44" spans="1:26" ht="48" customHeight="1" x14ac:dyDescent="0.25">
      <c r="A44" s="15" t="str">
        <f>IF(B44&lt;&gt;"","2.1.4","")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IF(B45&lt;&gt;"","2.1.5","")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24" customHeight="1" x14ac:dyDescent="0.25">
      <c r="A46" s="131" t="s">
        <v>47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5">
      <c r="A47" s="15" t="str">
        <f>IF(B47&lt;&gt;"","2.2.1","")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IF(B48&lt;&gt;"","2.2.2","")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48" customHeight="1" x14ac:dyDescent="0.25">
      <c r="A49" s="15" t="str">
        <f>IF(B49&lt;&gt;"","2.2.3","")</f>
        <v/>
      </c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8"/>
    </row>
    <row r="50" spans="1:26" ht="48" customHeight="1" x14ac:dyDescent="0.25">
      <c r="A50" s="15" t="str">
        <f>IF(B50&lt;&gt;"","2.2.4","")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IF(B51&lt;&gt;"","2.2.5","")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24" customHeight="1" x14ac:dyDescent="0.25">
      <c r="A52" s="131" t="s">
        <v>48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</row>
    <row r="53" spans="1:26" ht="48" customHeight="1" x14ac:dyDescent="0.25">
      <c r="A53" s="15" t="str">
        <f>IF(B53&lt;&gt;"","2.3.1","")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IF(B54&lt;&gt;"","2.3.2","")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48" customHeight="1" x14ac:dyDescent="0.25">
      <c r="A55" s="15" t="str">
        <f>IF(B55&lt;&gt;"","2.3.3","")</f>
        <v/>
      </c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87"/>
      <c r="Z55" s="88"/>
    </row>
    <row r="56" spans="1:26" ht="48" customHeight="1" x14ac:dyDescent="0.25">
      <c r="A56" s="15" t="str">
        <f>IF(B56&lt;&gt;"","2.3.4","")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IF(B57&lt;&gt;"","2.3.5","")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107" t="s">
        <v>49</v>
      </c>
      <c r="C61" s="108"/>
      <c r="D61" s="108"/>
      <c r="E61" s="108"/>
      <c r="F61" s="108"/>
      <c r="G61" s="109"/>
      <c r="H61" s="107" t="s">
        <v>44</v>
      </c>
      <c r="I61" s="108"/>
      <c r="J61" s="108"/>
      <c r="K61" s="108"/>
      <c r="L61" s="108"/>
      <c r="M61" s="108"/>
      <c r="N61" s="108"/>
      <c r="O61" s="108"/>
      <c r="P61" s="109"/>
      <c r="Q61" s="107" t="s">
        <v>50</v>
      </c>
      <c r="R61" s="108"/>
      <c r="S61" s="108"/>
      <c r="T61" s="108"/>
      <c r="U61" s="108"/>
      <c r="V61" s="108"/>
      <c r="W61" s="108"/>
      <c r="X61" s="109"/>
      <c r="Y61" s="122" t="s">
        <v>45</v>
      </c>
      <c r="Z61" s="123"/>
    </row>
    <row r="62" spans="1:26" ht="72" customHeight="1" x14ac:dyDescent="0.25">
      <c r="A62" s="15" t="str">
        <f>IF(B62&lt;&gt;"","3.1","")</f>
        <v/>
      </c>
      <c r="B62" s="84"/>
      <c r="C62" s="85"/>
      <c r="D62" s="85"/>
      <c r="E62" s="85"/>
      <c r="F62" s="85"/>
      <c r="G62" s="86"/>
      <c r="H62" s="84"/>
      <c r="I62" s="85"/>
      <c r="J62" s="85"/>
      <c r="K62" s="85"/>
      <c r="L62" s="85"/>
      <c r="M62" s="85"/>
      <c r="N62" s="85"/>
      <c r="O62" s="85"/>
      <c r="P62" s="86"/>
      <c r="Q62" s="84"/>
      <c r="R62" s="85"/>
      <c r="S62" s="85"/>
      <c r="T62" s="85"/>
      <c r="U62" s="85"/>
      <c r="V62" s="85"/>
      <c r="W62" s="85"/>
      <c r="X62" s="86"/>
      <c r="Y62" s="87"/>
      <c r="Z62" s="88"/>
    </row>
    <row r="63" spans="1:26" ht="72" customHeight="1" x14ac:dyDescent="0.25">
      <c r="A63" s="15" t="str">
        <f>IF(B63&lt;&gt;"","3.2","")</f>
        <v/>
      </c>
      <c r="B63" s="84"/>
      <c r="C63" s="85"/>
      <c r="D63" s="85"/>
      <c r="E63" s="85"/>
      <c r="F63" s="85"/>
      <c r="G63" s="86"/>
      <c r="H63" s="84"/>
      <c r="I63" s="85"/>
      <c r="J63" s="85"/>
      <c r="K63" s="85"/>
      <c r="L63" s="85"/>
      <c r="M63" s="85"/>
      <c r="N63" s="85"/>
      <c r="O63" s="85"/>
      <c r="P63" s="86"/>
      <c r="Q63" s="84"/>
      <c r="R63" s="85"/>
      <c r="S63" s="85"/>
      <c r="T63" s="85"/>
      <c r="U63" s="85"/>
      <c r="V63" s="85"/>
      <c r="W63" s="85"/>
      <c r="X63" s="86"/>
      <c r="Y63" s="87"/>
      <c r="Z63" s="88"/>
    </row>
    <row r="64" spans="1:26" ht="72" customHeight="1" x14ac:dyDescent="0.25">
      <c r="A64" s="15" t="str">
        <f>IF(B64&lt;&gt;"","3.3","")</f>
        <v/>
      </c>
      <c r="B64" s="84"/>
      <c r="C64" s="85"/>
      <c r="D64" s="85"/>
      <c r="E64" s="85"/>
      <c r="F64" s="85"/>
      <c r="G64" s="86"/>
      <c r="H64" s="84"/>
      <c r="I64" s="85"/>
      <c r="J64" s="85"/>
      <c r="K64" s="85"/>
      <c r="L64" s="85"/>
      <c r="M64" s="85"/>
      <c r="N64" s="85"/>
      <c r="O64" s="85"/>
      <c r="P64" s="86"/>
      <c r="Q64" s="84"/>
      <c r="R64" s="85"/>
      <c r="S64" s="85"/>
      <c r="T64" s="85"/>
      <c r="U64" s="85"/>
      <c r="V64" s="85"/>
      <c r="W64" s="85"/>
      <c r="X64" s="86"/>
      <c r="Y64" s="87"/>
      <c r="Z64" s="88"/>
    </row>
    <row r="65" spans="1:26" ht="72" customHeight="1" x14ac:dyDescent="0.25">
      <c r="A65" s="15" t="str">
        <f>IF(B65&lt;&gt;"","3.4","")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IF(B66&lt;&gt;"","3.5","")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IF(B67&lt;&gt;"","3.6","")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6"/>
    </row>
    <row r="72" spans="1:26" ht="48" customHeigh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</row>
    <row r="73" spans="1:26" ht="48" customHeigh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</row>
    <row r="74" spans="1:26" ht="48" customHeigh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</row>
    <row r="75" spans="1:26" ht="48" customHeigh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139"/>
      <c r="C79" s="140"/>
      <c r="D79" s="140"/>
      <c r="E79" s="140"/>
      <c r="F79" s="140"/>
      <c r="G79" s="140"/>
      <c r="H79" s="141"/>
      <c r="J79" s="139"/>
      <c r="K79" s="140"/>
      <c r="L79" s="140"/>
      <c r="M79" s="140"/>
      <c r="N79" s="140"/>
      <c r="O79" s="140"/>
      <c r="P79" s="140"/>
      <c r="Q79" s="141"/>
      <c r="S79" s="139"/>
      <c r="T79" s="140"/>
      <c r="U79" s="140"/>
      <c r="V79" s="140"/>
      <c r="W79" s="140"/>
      <c r="X79" s="140"/>
      <c r="Y79" s="141"/>
    </row>
    <row r="80" spans="1:26" ht="10.15" customHeight="1" x14ac:dyDescent="0.25">
      <c r="B80" s="142"/>
      <c r="C80" s="143"/>
      <c r="D80" s="143"/>
      <c r="E80" s="143"/>
      <c r="F80" s="143"/>
      <c r="G80" s="143"/>
      <c r="H80" s="144"/>
      <c r="J80" s="142"/>
      <c r="K80" s="143"/>
      <c r="L80" s="143"/>
      <c r="M80" s="143"/>
      <c r="N80" s="143"/>
      <c r="O80" s="143"/>
      <c r="P80" s="143"/>
      <c r="Q80" s="144"/>
      <c r="S80" s="142"/>
      <c r="T80" s="143"/>
      <c r="U80" s="143"/>
      <c r="V80" s="143"/>
      <c r="W80" s="143"/>
      <c r="X80" s="143"/>
      <c r="Y80" s="144"/>
    </row>
    <row r="81" spans="2:25" ht="10.15" customHeight="1" x14ac:dyDescent="0.25">
      <c r="B81" s="142"/>
      <c r="C81" s="143"/>
      <c r="D81" s="143"/>
      <c r="E81" s="143"/>
      <c r="F81" s="143"/>
      <c r="G81" s="143"/>
      <c r="H81" s="144"/>
      <c r="J81" s="142"/>
      <c r="K81" s="143"/>
      <c r="L81" s="143"/>
      <c r="M81" s="143"/>
      <c r="N81" s="143"/>
      <c r="O81" s="143"/>
      <c r="P81" s="143"/>
      <c r="Q81" s="144"/>
      <c r="S81" s="142"/>
      <c r="T81" s="143"/>
      <c r="U81" s="143"/>
      <c r="V81" s="143"/>
      <c r="W81" s="143"/>
      <c r="X81" s="143"/>
      <c r="Y81" s="144"/>
    </row>
    <row r="82" spans="2:25" ht="21" customHeight="1" x14ac:dyDescent="0.25">
      <c r="B82" s="142"/>
      <c r="C82" s="143"/>
      <c r="D82" s="143"/>
      <c r="E82" s="143"/>
      <c r="F82" s="143"/>
      <c r="G82" s="143"/>
      <c r="H82" s="144"/>
      <c r="J82" s="142"/>
      <c r="K82" s="143"/>
      <c r="L82" s="143"/>
      <c r="M82" s="143"/>
      <c r="N82" s="143"/>
      <c r="O82" s="143"/>
      <c r="P82" s="143"/>
      <c r="Q82" s="144"/>
      <c r="S82" s="142"/>
      <c r="T82" s="143"/>
      <c r="U82" s="143"/>
      <c r="V82" s="143"/>
      <c r="W82" s="143"/>
      <c r="X82" s="143"/>
      <c r="Y82" s="144"/>
    </row>
    <row r="83" spans="2:25" ht="35.2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21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21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5"/>
      <c r="C88" s="146"/>
      <c r="D88" s="146"/>
      <c r="E88" s="146"/>
      <c r="F88" s="146"/>
      <c r="G88" s="146"/>
      <c r="H88" s="147"/>
      <c r="J88" s="145"/>
      <c r="K88" s="146"/>
      <c r="L88" s="146"/>
      <c r="M88" s="146"/>
      <c r="N88" s="146"/>
      <c r="O88" s="146"/>
      <c r="P88" s="146"/>
      <c r="Q88" s="147"/>
      <c r="S88" s="145"/>
      <c r="T88" s="146"/>
      <c r="U88" s="146"/>
      <c r="V88" s="146"/>
      <c r="W88" s="146"/>
      <c r="X88" s="146"/>
      <c r="Y88" s="147"/>
    </row>
    <row r="89" spans="2:25" ht="48" customHeight="1" x14ac:dyDescent="0.25">
      <c r="B89" s="148"/>
      <c r="C89" s="149"/>
      <c r="D89" s="149"/>
      <c r="E89" s="149"/>
      <c r="F89" s="149"/>
      <c r="G89" s="149"/>
      <c r="H89" s="150"/>
      <c r="J89" s="148"/>
      <c r="K89" s="149"/>
      <c r="L89" s="149"/>
      <c r="M89" s="149"/>
      <c r="N89" s="149"/>
      <c r="O89" s="149"/>
      <c r="P89" s="149"/>
      <c r="Q89" s="150"/>
      <c r="S89" s="148"/>
      <c r="T89" s="149"/>
      <c r="U89" s="149"/>
      <c r="V89" s="149"/>
      <c r="W89" s="149"/>
      <c r="X89" s="149"/>
      <c r="Y89" s="150"/>
    </row>
    <row r="90" spans="2:25" ht="48" customHeight="1" x14ac:dyDescent="0.25">
      <c r="B90" s="151"/>
      <c r="C90" s="152"/>
      <c r="D90" s="152"/>
      <c r="E90" s="152"/>
      <c r="F90" s="152"/>
      <c r="G90" s="152"/>
      <c r="H90" s="153"/>
      <c r="J90" s="151"/>
      <c r="K90" s="152"/>
      <c r="L90" s="152"/>
      <c r="M90" s="152"/>
      <c r="N90" s="152"/>
      <c r="O90" s="152"/>
      <c r="P90" s="152"/>
      <c r="Q90" s="153"/>
      <c r="S90" s="151"/>
      <c r="T90" s="152"/>
      <c r="U90" s="152"/>
      <c r="V90" s="152"/>
      <c r="W90" s="152"/>
      <c r="X90" s="152"/>
      <c r="Y90" s="153"/>
    </row>
    <row r="92" spans="2:25" ht="21" customHeight="1" x14ac:dyDescent="0.25">
      <c r="B92" s="139"/>
      <c r="C92" s="140"/>
      <c r="D92" s="140"/>
      <c r="E92" s="140"/>
      <c r="F92" s="140"/>
      <c r="G92" s="140"/>
      <c r="H92" s="141"/>
      <c r="J92" s="139"/>
      <c r="K92" s="140"/>
      <c r="L92" s="140"/>
      <c r="M92" s="140"/>
      <c r="N92" s="140"/>
      <c r="O92" s="140"/>
      <c r="P92" s="140"/>
      <c r="Q92" s="141"/>
      <c r="S92" s="139"/>
      <c r="T92" s="140"/>
      <c r="U92" s="140"/>
      <c r="V92" s="140"/>
      <c r="W92" s="140"/>
      <c r="X92" s="140"/>
      <c r="Y92" s="141"/>
    </row>
    <row r="93" spans="2:25" ht="21" customHeight="1" x14ac:dyDescent="0.25">
      <c r="B93" s="142"/>
      <c r="C93" s="143"/>
      <c r="D93" s="143"/>
      <c r="E93" s="143"/>
      <c r="F93" s="143"/>
      <c r="G93" s="143"/>
      <c r="H93" s="144"/>
      <c r="J93" s="142"/>
      <c r="K93" s="143"/>
      <c r="L93" s="143"/>
      <c r="M93" s="143"/>
      <c r="N93" s="143"/>
      <c r="O93" s="143"/>
      <c r="P93" s="143"/>
      <c r="Q93" s="144"/>
      <c r="S93" s="142"/>
      <c r="T93" s="143"/>
      <c r="U93" s="143"/>
      <c r="V93" s="143"/>
      <c r="W93" s="143"/>
      <c r="X93" s="143"/>
      <c r="Y93" s="144"/>
    </row>
    <row r="94" spans="2:25" ht="21" customHeight="1" x14ac:dyDescent="0.25">
      <c r="B94" s="142"/>
      <c r="C94" s="143"/>
      <c r="D94" s="143"/>
      <c r="E94" s="143"/>
      <c r="F94" s="143"/>
      <c r="G94" s="143"/>
      <c r="H94" s="144"/>
      <c r="J94" s="142"/>
      <c r="K94" s="143"/>
      <c r="L94" s="143"/>
      <c r="M94" s="143"/>
      <c r="N94" s="143"/>
      <c r="O94" s="143"/>
      <c r="P94" s="143"/>
      <c r="Q94" s="144"/>
      <c r="S94" s="142"/>
      <c r="T94" s="143"/>
      <c r="U94" s="143"/>
      <c r="V94" s="143"/>
      <c r="W94" s="143"/>
      <c r="X94" s="143"/>
      <c r="Y94" s="144"/>
    </row>
    <row r="95" spans="2:25" ht="21" customHeight="1" x14ac:dyDescent="0.25">
      <c r="B95" s="142"/>
      <c r="C95" s="143"/>
      <c r="D95" s="143"/>
      <c r="E95" s="143"/>
      <c r="F95" s="143"/>
      <c r="G95" s="143"/>
      <c r="H95" s="144"/>
      <c r="J95" s="142"/>
      <c r="K95" s="143"/>
      <c r="L95" s="143"/>
      <c r="M95" s="143"/>
      <c r="N95" s="143"/>
      <c r="O95" s="143"/>
      <c r="P95" s="143"/>
      <c r="Q95" s="144"/>
      <c r="S95" s="142"/>
      <c r="T95" s="143"/>
      <c r="U95" s="143"/>
      <c r="V95" s="143"/>
      <c r="W95" s="143"/>
      <c r="X95" s="143"/>
      <c r="Y95" s="144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5"/>
      <c r="C101" s="146"/>
      <c r="D101" s="146"/>
      <c r="E101" s="146"/>
      <c r="F101" s="146"/>
      <c r="G101" s="146"/>
      <c r="H101" s="147"/>
      <c r="J101" s="145"/>
      <c r="K101" s="146"/>
      <c r="L101" s="146"/>
      <c r="M101" s="146"/>
      <c r="N101" s="146"/>
      <c r="O101" s="146"/>
      <c r="P101" s="146"/>
      <c r="Q101" s="147"/>
      <c r="S101" s="145"/>
      <c r="T101" s="146"/>
      <c r="U101" s="146"/>
      <c r="V101" s="146"/>
      <c r="W101" s="146"/>
      <c r="X101" s="146"/>
      <c r="Y101" s="147"/>
    </row>
    <row r="102" spans="2:25" ht="48" customHeight="1" x14ac:dyDescent="0.25">
      <c r="B102" s="170"/>
      <c r="C102" s="171"/>
      <c r="D102" s="171"/>
      <c r="E102" s="171"/>
      <c r="F102" s="171"/>
      <c r="G102" s="171"/>
      <c r="H102" s="172"/>
      <c r="J102" s="148"/>
      <c r="K102" s="149"/>
      <c r="L102" s="149"/>
      <c r="M102" s="149"/>
      <c r="N102" s="149"/>
      <c r="O102" s="149"/>
      <c r="P102" s="149"/>
      <c r="Q102" s="150"/>
      <c r="S102" s="170"/>
      <c r="T102" s="171"/>
      <c r="U102" s="171"/>
      <c r="V102" s="171"/>
      <c r="W102" s="171"/>
      <c r="X102" s="171"/>
      <c r="Y102" s="172"/>
    </row>
    <row r="103" spans="2:25" ht="48" customHeight="1" x14ac:dyDescent="0.25">
      <c r="B103" s="173"/>
      <c r="C103" s="174"/>
      <c r="D103" s="174"/>
      <c r="E103" s="174"/>
      <c r="F103" s="174"/>
      <c r="G103" s="174"/>
      <c r="H103" s="175"/>
      <c r="J103" s="151"/>
      <c r="K103" s="152"/>
      <c r="L103" s="152"/>
      <c r="M103" s="152"/>
      <c r="N103" s="152"/>
      <c r="O103" s="152"/>
      <c r="P103" s="152"/>
      <c r="Q103" s="153"/>
      <c r="S103" s="173"/>
      <c r="T103" s="174"/>
      <c r="U103" s="174"/>
      <c r="V103" s="174"/>
      <c r="W103" s="174"/>
      <c r="X103" s="174"/>
      <c r="Y103" s="175"/>
    </row>
    <row r="105" spans="2:25" ht="21" customHeight="1" x14ac:dyDescent="0.25">
      <c r="B105" s="139"/>
      <c r="C105" s="140"/>
      <c r="D105" s="140"/>
      <c r="E105" s="140"/>
      <c r="F105" s="140"/>
      <c r="G105" s="140"/>
      <c r="H105" s="141"/>
      <c r="J105" s="139"/>
      <c r="K105" s="140"/>
      <c r="L105" s="140"/>
      <c r="M105" s="140"/>
      <c r="N105" s="140"/>
      <c r="O105" s="140"/>
      <c r="P105" s="140"/>
      <c r="Q105" s="141"/>
      <c r="S105" s="139"/>
      <c r="T105" s="140"/>
      <c r="U105" s="140"/>
      <c r="V105" s="140"/>
      <c r="W105" s="140"/>
      <c r="X105" s="140"/>
      <c r="Y105" s="141"/>
    </row>
    <row r="106" spans="2:25" ht="21" customHeight="1" x14ac:dyDescent="0.25">
      <c r="B106" s="142"/>
      <c r="C106" s="143"/>
      <c r="D106" s="143"/>
      <c r="E106" s="143"/>
      <c r="F106" s="143"/>
      <c r="G106" s="143"/>
      <c r="H106" s="144"/>
      <c r="J106" s="142"/>
      <c r="K106" s="143"/>
      <c r="L106" s="143"/>
      <c r="M106" s="143"/>
      <c r="N106" s="143"/>
      <c r="O106" s="143"/>
      <c r="P106" s="143"/>
      <c r="Q106" s="144"/>
      <c r="S106" s="142"/>
      <c r="T106" s="143"/>
      <c r="U106" s="143"/>
      <c r="V106" s="143"/>
      <c r="W106" s="143"/>
      <c r="X106" s="143"/>
      <c r="Y106" s="144"/>
    </row>
    <row r="107" spans="2:25" ht="21" customHeight="1" x14ac:dyDescent="0.25">
      <c r="B107" s="142"/>
      <c r="C107" s="143"/>
      <c r="D107" s="143"/>
      <c r="E107" s="143"/>
      <c r="F107" s="143"/>
      <c r="G107" s="143"/>
      <c r="H107" s="144"/>
      <c r="J107" s="142"/>
      <c r="K107" s="143"/>
      <c r="L107" s="143"/>
      <c r="M107" s="143"/>
      <c r="N107" s="143"/>
      <c r="O107" s="143"/>
      <c r="P107" s="143"/>
      <c r="Q107" s="144"/>
      <c r="S107" s="142"/>
      <c r="T107" s="143"/>
      <c r="U107" s="143"/>
      <c r="V107" s="143"/>
      <c r="W107" s="143"/>
      <c r="X107" s="143"/>
      <c r="Y107" s="144"/>
    </row>
    <row r="108" spans="2:25" ht="21" customHeight="1" x14ac:dyDescent="0.25">
      <c r="B108" s="142"/>
      <c r="C108" s="143"/>
      <c r="D108" s="143"/>
      <c r="E108" s="143"/>
      <c r="F108" s="143"/>
      <c r="G108" s="143"/>
      <c r="H108" s="144"/>
      <c r="J108" s="142"/>
      <c r="K108" s="143"/>
      <c r="L108" s="143"/>
      <c r="M108" s="143"/>
      <c r="N108" s="143"/>
      <c r="O108" s="143"/>
      <c r="P108" s="143"/>
      <c r="Q108" s="144"/>
      <c r="S108" s="142"/>
      <c r="T108" s="143"/>
      <c r="U108" s="143"/>
      <c r="V108" s="143"/>
      <c r="W108" s="143"/>
      <c r="X108" s="143"/>
      <c r="Y108" s="144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5"/>
      <c r="C114" s="146"/>
      <c r="D114" s="146"/>
      <c r="E114" s="146"/>
      <c r="F114" s="146"/>
      <c r="G114" s="146"/>
      <c r="H114" s="147"/>
      <c r="J114" s="145"/>
      <c r="K114" s="146"/>
      <c r="L114" s="146"/>
      <c r="M114" s="146"/>
      <c r="N114" s="146"/>
      <c r="O114" s="146"/>
      <c r="P114" s="146"/>
      <c r="Q114" s="147"/>
      <c r="S114" s="145"/>
      <c r="T114" s="146"/>
      <c r="U114" s="146"/>
      <c r="V114" s="146"/>
      <c r="W114" s="146"/>
      <c r="X114" s="146"/>
      <c r="Y114" s="147"/>
    </row>
    <row r="115" spans="2:25" ht="48" customHeight="1" x14ac:dyDescent="0.25">
      <c r="B115" s="170"/>
      <c r="C115" s="171"/>
      <c r="D115" s="171"/>
      <c r="E115" s="171"/>
      <c r="F115" s="171"/>
      <c r="G115" s="171"/>
      <c r="H115" s="172"/>
      <c r="J115" s="176"/>
      <c r="K115" s="177"/>
      <c r="L115" s="177"/>
      <c r="M115" s="177"/>
      <c r="N115" s="177"/>
      <c r="O115" s="177"/>
      <c r="P115" s="177"/>
      <c r="Q115" s="178"/>
      <c r="S115" s="170"/>
      <c r="T115" s="171"/>
      <c r="U115" s="171"/>
      <c r="V115" s="171"/>
      <c r="W115" s="171"/>
      <c r="X115" s="171"/>
      <c r="Y115" s="172"/>
    </row>
    <row r="116" spans="2:25" ht="48" customHeight="1" x14ac:dyDescent="0.25">
      <c r="B116" s="173"/>
      <c r="C116" s="174"/>
      <c r="D116" s="174"/>
      <c r="E116" s="174"/>
      <c r="F116" s="174"/>
      <c r="G116" s="174"/>
      <c r="H116" s="175"/>
      <c r="J116" s="179"/>
      <c r="K116" s="180"/>
      <c r="L116" s="180"/>
      <c r="M116" s="180"/>
      <c r="N116" s="180"/>
      <c r="O116" s="180"/>
      <c r="P116" s="180"/>
      <c r="Q116" s="181"/>
      <c r="S116" s="173"/>
      <c r="T116" s="174"/>
      <c r="U116" s="174"/>
      <c r="V116" s="174"/>
      <c r="W116" s="174"/>
      <c r="X116" s="174"/>
      <c r="Y116" s="175"/>
    </row>
    <row r="119" spans="2:25" ht="21" customHeight="1" x14ac:dyDescent="0.25">
      <c r="E119" s="13" t="s">
        <v>51</v>
      </c>
      <c r="F119" s="166"/>
      <c r="G119" s="166"/>
      <c r="H119" s="166"/>
      <c r="I119" s="166"/>
      <c r="J119" s="166"/>
      <c r="Q119" s="13" t="s">
        <v>52</v>
      </c>
      <c r="R119" s="166"/>
      <c r="S119" s="166"/>
      <c r="T119" s="166"/>
      <c r="U119" s="166"/>
      <c r="V119" s="166"/>
      <c r="W119" s="166"/>
    </row>
    <row r="120" spans="2:25" ht="21" customHeight="1" x14ac:dyDescent="0.25">
      <c r="E120" s="13" t="s">
        <v>53</v>
      </c>
      <c r="F120" s="167"/>
      <c r="G120" s="167"/>
      <c r="H120" s="167"/>
      <c r="I120" s="167"/>
      <c r="J120" s="167"/>
      <c r="K120" s="2" t="s">
        <v>54</v>
      </c>
      <c r="Q120" s="13" t="s">
        <v>53</v>
      </c>
      <c r="R120" s="168"/>
      <c r="S120" s="168"/>
      <c r="T120" s="168"/>
      <c r="U120" s="168"/>
      <c r="V120" s="168"/>
      <c r="W120" s="168"/>
      <c r="X120" s="2" t="s">
        <v>54</v>
      </c>
    </row>
    <row r="121" spans="2:25" ht="21" customHeight="1" x14ac:dyDescent="0.25">
      <c r="E121" s="13" t="s">
        <v>55</v>
      </c>
      <c r="F121" s="167"/>
      <c r="G121" s="167"/>
      <c r="H121" s="167"/>
      <c r="I121" s="167"/>
      <c r="J121" s="167"/>
      <c r="Q121" s="169"/>
      <c r="R121" s="169"/>
      <c r="S121" s="169"/>
      <c r="T121" s="169"/>
      <c r="U121" s="169"/>
      <c r="V121" s="169"/>
      <c r="W121" s="169"/>
      <c r="X121" s="169"/>
    </row>
    <row r="122" spans="2:25" ht="24" customHeight="1" x14ac:dyDescent="0.25">
      <c r="E122" s="13" t="s">
        <v>56</v>
      </c>
      <c r="F122" s="163"/>
      <c r="G122" s="163"/>
      <c r="H122" s="163"/>
      <c r="I122" s="163"/>
      <c r="J122" s="163"/>
      <c r="Q122" s="13" t="s">
        <v>56</v>
      </c>
      <c r="R122" s="164"/>
      <c r="S122" s="164"/>
      <c r="T122" s="164"/>
      <c r="U122" s="164"/>
      <c r="V122" s="164"/>
      <c r="W122" s="164"/>
    </row>
    <row r="123" spans="2:25" ht="24" customHeight="1" x14ac:dyDescent="0.25">
      <c r="E123" s="13" t="s">
        <v>57</v>
      </c>
      <c r="F123" s="165"/>
      <c r="G123" s="165"/>
      <c r="H123" s="165"/>
      <c r="I123" s="165"/>
      <c r="J123" s="165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71:Y75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A52:Z52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Y45:Z45"/>
    <mergeCell ref="A46:Z46"/>
    <mergeCell ref="B47:L47"/>
    <mergeCell ref="M47:X47"/>
    <mergeCell ref="Y47:Z47"/>
    <mergeCell ref="M45:X45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5:G35"/>
    <mergeCell ref="H35:J35"/>
    <mergeCell ref="K35:M35"/>
    <mergeCell ref="N35:P35"/>
    <mergeCell ref="Q35:S35"/>
    <mergeCell ref="X36:Z36"/>
    <mergeCell ref="A37:Z37"/>
    <mergeCell ref="B39:L39"/>
    <mergeCell ref="M39:X39"/>
    <mergeCell ref="Y39:Z39"/>
    <mergeCell ref="A36:S36"/>
    <mergeCell ref="T36:U36"/>
    <mergeCell ref="V36:W3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N28:P28"/>
    <mergeCell ref="Q28:S28"/>
    <mergeCell ref="T28:U28"/>
    <mergeCell ref="V28:W28"/>
    <mergeCell ref="H24:J24"/>
    <mergeCell ref="K24:M24"/>
    <mergeCell ref="N24:P24"/>
    <mergeCell ref="Q24:S24"/>
    <mergeCell ref="T24:U24"/>
    <mergeCell ref="V24:W24"/>
    <mergeCell ref="X24:Z24"/>
    <mergeCell ref="V26:W26"/>
    <mergeCell ref="X26:Z35"/>
    <mergeCell ref="K29:M29"/>
    <mergeCell ref="H26:J26"/>
    <mergeCell ref="K26:M26"/>
    <mergeCell ref="N26:P26"/>
    <mergeCell ref="Q26:S26"/>
    <mergeCell ref="T26:U26"/>
    <mergeCell ref="T35:U35"/>
    <mergeCell ref="V35:W35"/>
    <mergeCell ref="B14:J14"/>
    <mergeCell ref="K14:M14"/>
    <mergeCell ref="N14:P14"/>
    <mergeCell ref="Q14:R14"/>
    <mergeCell ref="B15:J15"/>
    <mergeCell ref="K15:M15"/>
    <mergeCell ref="N15:P15"/>
    <mergeCell ref="Q15:R15"/>
    <mergeCell ref="B17:J17"/>
    <mergeCell ref="Q17:R17"/>
    <mergeCell ref="V20:X20"/>
    <mergeCell ref="Y20:Z20"/>
    <mergeCell ref="B16:J16"/>
    <mergeCell ref="K16:M16"/>
    <mergeCell ref="N16:P16"/>
    <mergeCell ref="Q16:R16"/>
    <mergeCell ref="Y13:Z16"/>
    <mergeCell ref="Y19:Z19"/>
    <mergeCell ref="V19:X19"/>
    <mergeCell ref="Y18:Z18"/>
    <mergeCell ref="V18:X18"/>
    <mergeCell ref="Y17:Z17"/>
    <mergeCell ref="V17:X17"/>
    <mergeCell ref="S19:U19"/>
    <mergeCell ref="S18:U18"/>
    <mergeCell ref="S17:U17"/>
    <mergeCell ref="V13:X16"/>
    <mergeCell ref="S13:U16"/>
    <mergeCell ref="Q19:R19"/>
    <mergeCell ref="Q18:R18"/>
    <mergeCell ref="N19:P19"/>
    <mergeCell ref="N18:P18"/>
    <mergeCell ref="N17:P17"/>
    <mergeCell ref="K19:M19"/>
    <mergeCell ref="A1:Z1"/>
    <mergeCell ref="A3:Z3"/>
    <mergeCell ref="A4:Z4"/>
    <mergeCell ref="A10:A11"/>
    <mergeCell ref="A25:Z25"/>
    <mergeCell ref="B26:G26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9:J19"/>
    <mergeCell ref="B18:J18"/>
    <mergeCell ref="A20:P20"/>
    <mergeCell ref="B34:G34"/>
    <mergeCell ref="H34:J34"/>
    <mergeCell ref="K34:M34"/>
    <mergeCell ref="N34:P34"/>
    <mergeCell ref="Q34:S34"/>
    <mergeCell ref="T34:U34"/>
    <mergeCell ref="V34:W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Q32:S32"/>
    <mergeCell ref="T32:U32"/>
    <mergeCell ref="V32:W32"/>
    <mergeCell ref="K18:M18"/>
    <mergeCell ref="K17:M17"/>
    <mergeCell ref="Q20:R20"/>
    <mergeCell ref="S20:U20"/>
    <mergeCell ref="B32:G32"/>
    <mergeCell ref="B31:G31"/>
    <mergeCell ref="B30:G30"/>
    <mergeCell ref="H30:J30"/>
    <mergeCell ref="K30:M30"/>
    <mergeCell ref="N30:P30"/>
    <mergeCell ref="Q30:S30"/>
    <mergeCell ref="T30:U30"/>
    <mergeCell ref="A21:Z21"/>
    <mergeCell ref="B24:G24"/>
    <mergeCell ref="V30:W30"/>
    <mergeCell ref="H31:J31"/>
    <mergeCell ref="K31:M31"/>
    <mergeCell ref="N31:P31"/>
    <mergeCell ref="Q31:S31"/>
    <mergeCell ref="T31:U31"/>
    <mergeCell ref="V31:W31"/>
    <mergeCell ref="H32:J32"/>
    <mergeCell ref="K32:M32"/>
    <mergeCell ref="N32:P3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B53:L57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V35:W35"/>
    <mergeCell ref="M44:X44"/>
    <mergeCell ref="B48:L48"/>
    <mergeCell ref="Y48:Z48"/>
    <mergeCell ref="Y44:Z44"/>
    <mergeCell ref="B45:L45"/>
    <mergeCell ref="M45:X45"/>
    <mergeCell ref="Y45:Z45"/>
    <mergeCell ref="B46:L46"/>
    <mergeCell ref="M46:X46"/>
    <mergeCell ref="Y46:Z46"/>
    <mergeCell ref="M48:X48"/>
    <mergeCell ref="B35:G35"/>
    <mergeCell ref="B34:G34"/>
    <mergeCell ref="B33:G33"/>
    <mergeCell ref="B38:G38"/>
    <mergeCell ref="H38:J38"/>
    <mergeCell ref="K38:M38"/>
    <mergeCell ref="N38:P38"/>
    <mergeCell ref="Q38:S38"/>
    <mergeCell ref="T38:U38"/>
    <mergeCell ref="T37:U37"/>
    <mergeCell ref="T35:U35"/>
    <mergeCell ref="T29:U29"/>
    <mergeCell ref="V29:W29"/>
    <mergeCell ref="V20:X20"/>
    <mergeCell ref="B29:G29"/>
    <mergeCell ref="H29:J29"/>
    <mergeCell ref="K30:M30"/>
    <mergeCell ref="N29:P29"/>
    <mergeCell ref="Q29:S29"/>
    <mergeCell ref="B37:G37"/>
    <mergeCell ref="H37:J37"/>
    <mergeCell ref="K37:M37"/>
    <mergeCell ref="N37:P37"/>
    <mergeCell ref="Q37:S37"/>
    <mergeCell ref="B30:G30"/>
    <mergeCell ref="H30:J30"/>
    <mergeCell ref="N30:P30"/>
    <mergeCell ref="N32:P32"/>
    <mergeCell ref="Q32:S32"/>
    <mergeCell ref="B31:G31"/>
    <mergeCell ref="H31:J31"/>
    <mergeCell ref="K31:M31"/>
    <mergeCell ref="N31:P31"/>
    <mergeCell ref="Q31:S31"/>
    <mergeCell ref="H33:J33"/>
    <mergeCell ref="Q21:R21"/>
    <mergeCell ref="S21:U21"/>
    <mergeCell ref="V21:X21"/>
    <mergeCell ref="Y20:Z20"/>
    <mergeCell ref="K25:M25"/>
    <mergeCell ref="N25:P25"/>
    <mergeCell ref="Q25:S25"/>
    <mergeCell ref="T25:U25"/>
    <mergeCell ref="V25:W25"/>
    <mergeCell ref="X25:Z2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14:J14"/>
    <mergeCell ref="K32:M32"/>
    <mergeCell ref="K14:M14"/>
    <mergeCell ref="N14:P14"/>
    <mergeCell ref="Q14:R14"/>
    <mergeCell ref="V13:X17"/>
    <mergeCell ref="S13:U17"/>
    <mergeCell ref="Y13:Z17"/>
    <mergeCell ref="B16:J16"/>
    <mergeCell ref="K16:M16"/>
    <mergeCell ref="N16:P16"/>
    <mergeCell ref="Q16:R16"/>
    <mergeCell ref="B17:J17"/>
    <mergeCell ref="K17:M17"/>
    <mergeCell ref="N17:P17"/>
    <mergeCell ref="Q17:R17"/>
    <mergeCell ref="K19:M19"/>
    <mergeCell ref="K18:M18"/>
    <mergeCell ref="B20:J20"/>
    <mergeCell ref="H35:J35"/>
    <mergeCell ref="K35:M35"/>
    <mergeCell ref="N35:P35"/>
    <mergeCell ref="Y69:Z69"/>
    <mergeCell ref="A43:Z43"/>
    <mergeCell ref="B44:L44"/>
    <mergeCell ref="B32:G32"/>
    <mergeCell ref="Q35:S35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X27:Z38"/>
    <mergeCell ref="B28:G28"/>
    <mergeCell ref="H28:J28"/>
    <mergeCell ref="Q30:S30"/>
    <mergeCell ref="B69:G69"/>
    <mergeCell ref="H69:P69"/>
    <mergeCell ref="Q69:X69"/>
    <mergeCell ref="T39:U39"/>
    <mergeCell ref="V39:W39"/>
    <mergeCell ref="X39:Z39"/>
    <mergeCell ref="B36:G36"/>
    <mergeCell ref="H36:J36"/>
    <mergeCell ref="K36:M36"/>
    <mergeCell ref="N36:P36"/>
    <mergeCell ref="Q36:S36"/>
    <mergeCell ref="T36:U36"/>
    <mergeCell ref="V36:W36"/>
    <mergeCell ref="A40:Z40"/>
    <mergeCell ref="B42:L42"/>
    <mergeCell ref="M42:X42"/>
    <mergeCell ref="Y42:Z42"/>
    <mergeCell ref="A39:S39"/>
    <mergeCell ref="B47:L47"/>
    <mergeCell ref="M47:X47"/>
    <mergeCell ref="Y47:Z47"/>
    <mergeCell ref="V38:W38"/>
    <mergeCell ref="V37:W37"/>
    <mergeCell ref="B52:L52"/>
    <mergeCell ref="Y19:Z19"/>
    <mergeCell ref="V19:X19"/>
    <mergeCell ref="K33:M33"/>
    <mergeCell ref="N33:P33"/>
    <mergeCell ref="Q33:S33"/>
    <mergeCell ref="T33:U33"/>
    <mergeCell ref="V33:W33"/>
    <mergeCell ref="H34:J34"/>
    <mergeCell ref="K34:M34"/>
    <mergeCell ref="N34:P34"/>
    <mergeCell ref="Q34:S34"/>
    <mergeCell ref="T34:U34"/>
    <mergeCell ref="V34:W34"/>
    <mergeCell ref="T31:U31"/>
    <mergeCell ref="V31:W31"/>
    <mergeCell ref="H32:J32"/>
    <mergeCell ref="T32:U32"/>
    <mergeCell ref="V32:W32"/>
    <mergeCell ref="T30:U30"/>
    <mergeCell ref="Q20:R20"/>
    <mergeCell ref="N20:P20"/>
    <mergeCell ref="K20:M20"/>
    <mergeCell ref="S20:U20"/>
    <mergeCell ref="A21:P21"/>
    <mergeCell ref="Y18:Z18"/>
    <mergeCell ref="V18:X18"/>
    <mergeCell ref="V30:W30"/>
    <mergeCell ref="B15:J15"/>
    <mergeCell ref="K15:M15"/>
    <mergeCell ref="N15:P15"/>
    <mergeCell ref="Q15:R15"/>
    <mergeCell ref="B19:J19"/>
    <mergeCell ref="B18:J18"/>
    <mergeCell ref="Q19:R19"/>
    <mergeCell ref="Q18:R18"/>
    <mergeCell ref="N19:P19"/>
    <mergeCell ref="K28:M28"/>
    <mergeCell ref="N28:P28"/>
    <mergeCell ref="Q28:S28"/>
    <mergeCell ref="T28:U28"/>
    <mergeCell ref="V28:W28"/>
    <mergeCell ref="A22:Z22"/>
    <mergeCell ref="B25:G25"/>
    <mergeCell ref="H25:J25"/>
    <mergeCell ref="Y21:Z21"/>
    <mergeCell ref="S19:U19"/>
    <mergeCell ref="S18:U18"/>
    <mergeCell ref="N18:P18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B56:L60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24"/>
  <sheetViews>
    <sheetView view="pageBreakPreview" zoomScale="85" zoomScaleNormal="85" zoomScaleSheetLayoutView="85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9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>
        <v>12</v>
      </c>
      <c r="L13" s="96"/>
      <c r="M13" s="96"/>
      <c r="N13" s="52">
        <f>Q27</f>
        <v>0</v>
      </c>
      <c r="O13" s="52"/>
      <c r="P13" s="52"/>
      <c r="Q13" s="97">
        <f>V26/T26*100</f>
        <v>0</v>
      </c>
      <c r="R13" s="97"/>
      <c r="S13" s="78">
        <v>969600</v>
      </c>
      <c r="T13" s="79"/>
      <c r="U13" s="80"/>
      <c r="V13" s="72"/>
      <c r="W13" s="73"/>
      <c r="X13" s="74"/>
      <c r="Y13" s="54">
        <f>V13/S13*100</f>
        <v>0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118">
        <v>12</v>
      </c>
      <c r="L14" s="118"/>
      <c r="M14" s="118"/>
      <c r="N14" s="52">
        <f>Q29</f>
        <v>0</v>
      </c>
      <c r="O14" s="52"/>
      <c r="P14" s="52"/>
      <c r="Q14" s="97">
        <f>V28/T28*100</f>
        <v>0</v>
      </c>
      <c r="R14" s="97"/>
      <c r="S14" s="81"/>
      <c r="T14" s="82"/>
      <c r="U14" s="83"/>
      <c r="V14" s="75"/>
      <c r="W14" s="76"/>
      <c r="X14" s="77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>
        <v>12</v>
      </c>
      <c r="L15" s="118"/>
      <c r="M15" s="118"/>
      <c r="N15" s="52">
        <f>Q31</f>
        <v>0</v>
      </c>
      <c r="O15" s="52"/>
      <c r="P15" s="52"/>
      <c r="Q15" s="97">
        <f>V30/T30*100</f>
        <v>0</v>
      </c>
      <c r="R15" s="97"/>
      <c r="S15" s="81"/>
      <c r="T15" s="82"/>
      <c r="U15" s="83"/>
      <c r="V15" s="75"/>
      <c r="W15" s="76"/>
      <c r="X15" s="77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>
        <v>10</v>
      </c>
      <c r="L16" s="118"/>
      <c r="M16" s="118"/>
      <c r="N16" s="52">
        <f>Q32</f>
        <v>0</v>
      </c>
      <c r="O16" s="52"/>
      <c r="P16" s="52"/>
      <c r="Q16" s="97">
        <f>V32/T32*100</f>
        <v>0</v>
      </c>
      <c r="R16" s="97"/>
      <c r="S16" s="81"/>
      <c r="T16" s="82"/>
      <c r="U16" s="83"/>
      <c r="V16" s="75"/>
      <c r="W16" s="76"/>
      <c r="X16" s="77"/>
      <c r="Y16" s="56"/>
      <c r="Z16" s="57"/>
    </row>
    <row r="17" spans="1:26" ht="24" customHeight="1" x14ac:dyDescent="0.25">
      <c r="A17" s="31">
        <v>5</v>
      </c>
      <c r="B17" s="95" t="s">
        <v>100</v>
      </c>
      <c r="C17" s="95"/>
      <c r="D17" s="95"/>
      <c r="E17" s="95"/>
      <c r="F17" s="95"/>
      <c r="G17" s="95"/>
      <c r="H17" s="95"/>
      <c r="I17" s="95"/>
      <c r="J17" s="95"/>
      <c r="K17" s="53" t="s">
        <v>105</v>
      </c>
      <c r="L17" s="53"/>
      <c r="M17" s="53"/>
      <c r="N17" s="52" t="s">
        <v>105</v>
      </c>
      <c r="O17" s="52"/>
      <c r="P17" s="52"/>
      <c r="Q17" s="97" t="s">
        <v>105</v>
      </c>
      <c r="R17" s="97"/>
      <c r="S17" s="69" t="s">
        <v>105</v>
      </c>
      <c r="T17" s="70"/>
      <c r="U17" s="71"/>
      <c r="V17" s="63" t="s">
        <v>105</v>
      </c>
      <c r="W17" s="64"/>
      <c r="X17" s="65"/>
      <c r="Y17" s="58" t="s">
        <v>105</v>
      </c>
      <c r="Z17" s="59"/>
    </row>
    <row r="18" spans="1:26" ht="24" customHeight="1" x14ac:dyDescent="0.25">
      <c r="A18" s="31">
        <v>6</v>
      </c>
      <c r="B18" s="95" t="s">
        <v>101</v>
      </c>
      <c r="C18" s="95"/>
      <c r="D18" s="95"/>
      <c r="E18" s="95"/>
      <c r="F18" s="95"/>
      <c r="G18" s="95"/>
      <c r="H18" s="95"/>
      <c r="I18" s="95"/>
      <c r="J18" s="95"/>
      <c r="K18" s="53" t="s">
        <v>105</v>
      </c>
      <c r="L18" s="53"/>
      <c r="M18" s="53"/>
      <c r="N18" s="52" t="s">
        <v>105</v>
      </c>
      <c r="O18" s="52"/>
      <c r="P18" s="52"/>
      <c r="Q18" s="97" t="s">
        <v>105</v>
      </c>
      <c r="R18" s="97"/>
      <c r="S18" s="69" t="s">
        <v>105</v>
      </c>
      <c r="T18" s="70"/>
      <c r="U18" s="71"/>
      <c r="V18" s="63" t="s">
        <v>105</v>
      </c>
      <c r="W18" s="64"/>
      <c r="X18" s="65"/>
      <c r="Y18" s="58" t="s">
        <v>105</v>
      </c>
      <c r="Z18" s="59"/>
    </row>
    <row r="19" spans="1:26" s="7" customFormat="1" ht="24" customHeight="1" x14ac:dyDescent="0.25">
      <c r="A19" s="32">
        <v>7</v>
      </c>
      <c r="B19" s="95" t="s">
        <v>102</v>
      </c>
      <c r="C19" s="95"/>
      <c r="D19" s="95"/>
      <c r="E19" s="95"/>
      <c r="F19" s="95"/>
      <c r="G19" s="95"/>
      <c r="H19" s="95"/>
      <c r="I19" s="95"/>
      <c r="J19" s="95"/>
      <c r="K19" s="53" t="s">
        <v>105</v>
      </c>
      <c r="L19" s="53"/>
      <c r="M19" s="53"/>
      <c r="N19" s="52" t="s">
        <v>105</v>
      </c>
      <c r="O19" s="52"/>
      <c r="P19" s="52"/>
      <c r="Q19" s="97" t="s">
        <v>105</v>
      </c>
      <c r="R19" s="97"/>
      <c r="S19" s="69" t="s">
        <v>105</v>
      </c>
      <c r="T19" s="70"/>
      <c r="U19" s="71"/>
      <c r="V19" s="63" t="s">
        <v>105</v>
      </c>
      <c r="W19" s="64"/>
      <c r="X19" s="65"/>
      <c r="Y19" s="58" t="s">
        <v>105</v>
      </c>
      <c r="Z19" s="59"/>
    </row>
    <row r="20" spans="1:26" s="4" customFormat="1" ht="24" customHeight="1" x14ac:dyDescent="0.25">
      <c r="A20" s="110" t="s">
        <v>38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113">
        <f>V36</f>
        <v>0</v>
      </c>
      <c r="R20" s="114"/>
      <c r="S20" s="115">
        <f>SUM(S13:U19)</f>
        <v>969600</v>
      </c>
      <c r="T20" s="116"/>
      <c r="U20" s="117"/>
      <c r="V20" s="115">
        <f>SUM(V13:X19)</f>
        <v>0</v>
      </c>
      <c r="W20" s="116"/>
      <c r="X20" s="117"/>
      <c r="Y20" s="119">
        <f>V20/S20*100</f>
        <v>0</v>
      </c>
      <c r="Z20" s="120"/>
    </row>
    <row r="21" spans="1:26" ht="9.9499999999999993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107" t="s">
        <v>35</v>
      </c>
      <c r="C24" s="108"/>
      <c r="D24" s="108"/>
      <c r="E24" s="108"/>
      <c r="F24" s="108"/>
      <c r="G24" s="109"/>
      <c r="H24" s="107" t="s">
        <v>39</v>
      </c>
      <c r="I24" s="108"/>
      <c r="J24" s="109"/>
      <c r="K24" s="107" t="s">
        <v>36</v>
      </c>
      <c r="L24" s="108"/>
      <c r="M24" s="109"/>
      <c r="N24" s="107" t="s">
        <v>40</v>
      </c>
      <c r="O24" s="108"/>
      <c r="P24" s="109"/>
      <c r="Q24" s="107" t="s">
        <v>41</v>
      </c>
      <c r="R24" s="108"/>
      <c r="S24" s="109"/>
      <c r="T24" s="107" t="s">
        <v>42</v>
      </c>
      <c r="U24" s="109"/>
      <c r="V24" s="122" t="s">
        <v>8</v>
      </c>
      <c r="W24" s="123"/>
      <c r="X24" s="107" t="s">
        <v>9</v>
      </c>
      <c r="Y24" s="108"/>
      <c r="Z24" s="109"/>
    </row>
    <row r="25" spans="1:26" ht="24" customHeight="1" x14ac:dyDescent="0.25">
      <c r="A25" s="92" t="s">
        <v>95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s="28" customFormat="1" ht="24" customHeight="1" x14ac:dyDescent="0.25">
      <c r="A26" s="35">
        <v>1</v>
      </c>
      <c r="B26" s="48" t="s">
        <v>96</v>
      </c>
      <c r="C26" s="48"/>
      <c r="D26" s="48"/>
      <c r="E26" s="48"/>
      <c r="F26" s="48"/>
      <c r="G26" s="48"/>
      <c r="H26" s="183">
        <v>12</v>
      </c>
      <c r="I26" s="183"/>
      <c r="J26" s="183"/>
      <c r="K26" s="183">
        <f>K27</f>
        <v>0</v>
      </c>
      <c r="L26" s="183"/>
      <c r="M26" s="183"/>
      <c r="N26" s="183">
        <f>N27</f>
        <v>0</v>
      </c>
      <c r="O26" s="183"/>
      <c r="P26" s="183"/>
      <c r="Q26" s="183">
        <f>Q27</f>
        <v>0</v>
      </c>
      <c r="R26" s="183"/>
      <c r="S26" s="183"/>
      <c r="T26" s="184">
        <v>15</v>
      </c>
      <c r="U26" s="184"/>
      <c r="V26" s="185">
        <f>SUM(V27)</f>
        <v>0</v>
      </c>
      <c r="W26" s="185"/>
      <c r="X26" s="121"/>
      <c r="Y26" s="121"/>
      <c r="Z26" s="124"/>
    </row>
    <row r="27" spans="1:26" s="22" customFormat="1" ht="24" customHeight="1" x14ac:dyDescent="0.25">
      <c r="A27" s="34">
        <v>1.1000000000000001</v>
      </c>
      <c r="B27" s="47" t="s">
        <v>96</v>
      </c>
      <c r="C27" s="47"/>
      <c r="D27" s="47"/>
      <c r="E27" s="47"/>
      <c r="F27" s="47"/>
      <c r="G27" s="47"/>
      <c r="H27" s="186">
        <v>12</v>
      </c>
      <c r="I27" s="186"/>
      <c r="J27" s="186"/>
      <c r="K27" s="192"/>
      <c r="L27" s="192"/>
      <c r="M27" s="192"/>
      <c r="N27" s="192"/>
      <c r="O27" s="192"/>
      <c r="P27" s="192"/>
      <c r="Q27" s="192"/>
      <c r="R27" s="192"/>
      <c r="S27" s="192"/>
      <c r="T27" s="194">
        <v>15</v>
      </c>
      <c r="U27" s="194"/>
      <c r="V27" s="188">
        <f>(T27*((K27*0)+(N27*50)+(Q27*100)))/(H27*100)</f>
        <v>0</v>
      </c>
      <c r="W27" s="188"/>
      <c r="X27" s="125"/>
      <c r="Y27" s="125"/>
      <c r="Z27" s="126"/>
    </row>
    <row r="28" spans="1:26" s="26" customFormat="1" ht="24" customHeight="1" x14ac:dyDescent="0.25">
      <c r="A28" s="35">
        <v>2</v>
      </c>
      <c r="B28" s="48" t="s">
        <v>97</v>
      </c>
      <c r="C28" s="48"/>
      <c r="D28" s="48"/>
      <c r="E28" s="48"/>
      <c r="F28" s="48"/>
      <c r="G28" s="48"/>
      <c r="H28" s="182">
        <v>12</v>
      </c>
      <c r="I28" s="182"/>
      <c r="J28" s="182"/>
      <c r="K28" s="183">
        <f>K29</f>
        <v>0</v>
      </c>
      <c r="L28" s="183"/>
      <c r="M28" s="183"/>
      <c r="N28" s="183">
        <f>N29</f>
        <v>0</v>
      </c>
      <c r="O28" s="183"/>
      <c r="P28" s="183"/>
      <c r="Q28" s="183">
        <f>Q29</f>
        <v>0</v>
      </c>
      <c r="R28" s="183"/>
      <c r="S28" s="183"/>
      <c r="T28" s="184">
        <v>25</v>
      </c>
      <c r="U28" s="184"/>
      <c r="V28" s="185">
        <f>SUM(V29)</f>
        <v>0</v>
      </c>
      <c r="W28" s="185"/>
      <c r="X28" s="125"/>
      <c r="Y28" s="125"/>
      <c r="Z28" s="126"/>
    </row>
    <row r="29" spans="1:26" s="36" customFormat="1" ht="24" customHeight="1" x14ac:dyDescent="0.25">
      <c r="A29" s="34">
        <v>2.1</v>
      </c>
      <c r="B29" s="47" t="s">
        <v>97</v>
      </c>
      <c r="C29" s="47"/>
      <c r="D29" s="47"/>
      <c r="E29" s="47"/>
      <c r="F29" s="47"/>
      <c r="G29" s="47"/>
      <c r="H29" s="186">
        <v>12</v>
      </c>
      <c r="I29" s="186"/>
      <c r="J29" s="186"/>
      <c r="K29" s="192"/>
      <c r="L29" s="192"/>
      <c r="M29" s="192"/>
      <c r="N29" s="192"/>
      <c r="O29" s="192"/>
      <c r="P29" s="192"/>
      <c r="Q29" s="192"/>
      <c r="R29" s="192"/>
      <c r="S29" s="192"/>
      <c r="T29" s="187">
        <v>25</v>
      </c>
      <c r="U29" s="187"/>
      <c r="V29" s="188">
        <f>(T29*((K29*0)+(N29*50)+(Q29*100)))/(H29*100)</f>
        <v>0</v>
      </c>
      <c r="W29" s="188"/>
      <c r="X29" s="125"/>
      <c r="Y29" s="125"/>
      <c r="Z29" s="126"/>
    </row>
    <row r="30" spans="1:26" s="24" customFormat="1" ht="96" customHeight="1" x14ac:dyDescent="0.25">
      <c r="A30" s="35">
        <v>3</v>
      </c>
      <c r="B30" s="48" t="s">
        <v>98</v>
      </c>
      <c r="C30" s="48"/>
      <c r="D30" s="48"/>
      <c r="E30" s="48"/>
      <c r="F30" s="48"/>
      <c r="G30" s="48"/>
      <c r="H30" s="182">
        <v>12</v>
      </c>
      <c r="I30" s="182"/>
      <c r="J30" s="182"/>
      <c r="K30" s="183">
        <f>K31</f>
        <v>0</v>
      </c>
      <c r="L30" s="183"/>
      <c r="M30" s="183"/>
      <c r="N30" s="183">
        <f>N31</f>
        <v>0</v>
      </c>
      <c r="O30" s="183"/>
      <c r="P30" s="183"/>
      <c r="Q30" s="183">
        <f>Q31</f>
        <v>0</v>
      </c>
      <c r="R30" s="183"/>
      <c r="S30" s="183"/>
      <c r="T30" s="184">
        <v>25</v>
      </c>
      <c r="U30" s="184"/>
      <c r="V30" s="185">
        <f>SUM(V31)</f>
        <v>0</v>
      </c>
      <c r="W30" s="185"/>
      <c r="X30" s="125"/>
      <c r="Y30" s="125"/>
      <c r="Z30" s="126"/>
    </row>
    <row r="31" spans="1:26" s="36" customFormat="1" ht="96" customHeight="1" x14ac:dyDescent="0.25">
      <c r="A31" s="34">
        <v>3.1</v>
      </c>
      <c r="B31" s="47" t="s">
        <v>98</v>
      </c>
      <c r="C31" s="47"/>
      <c r="D31" s="47"/>
      <c r="E31" s="47"/>
      <c r="F31" s="47"/>
      <c r="G31" s="47"/>
      <c r="H31" s="186">
        <v>12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>
        <v>25</v>
      </c>
      <c r="U31" s="187"/>
      <c r="V31" s="188">
        <f>(T31*((K31*0)+(N31*50)+(Q31*100)))/(H31*100)</f>
        <v>0</v>
      </c>
      <c r="W31" s="188"/>
      <c r="X31" s="125"/>
      <c r="Y31" s="125"/>
      <c r="Z31" s="126"/>
    </row>
    <row r="32" spans="1:26" s="24" customFormat="1" ht="72" customHeight="1" x14ac:dyDescent="0.25">
      <c r="A32" s="33">
        <v>4</v>
      </c>
      <c r="B32" s="46" t="s">
        <v>99</v>
      </c>
      <c r="C32" s="46"/>
      <c r="D32" s="46"/>
      <c r="E32" s="46"/>
      <c r="F32" s="46"/>
      <c r="G32" s="46"/>
      <c r="H32" s="189">
        <v>10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90">
        <v>35</v>
      </c>
      <c r="U32" s="190"/>
      <c r="V32" s="191">
        <f>(T32*((K32*0)+(N32*50)+(Q32*100)))/(H32*100)</f>
        <v>0</v>
      </c>
      <c r="W32" s="191"/>
      <c r="X32" s="125"/>
      <c r="Y32" s="125"/>
      <c r="Z32" s="126"/>
    </row>
    <row r="33" spans="1:26" s="26" customFormat="1" ht="24" customHeight="1" x14ac:dyDescent="0.25">
      <c r="A33" s="33">
        <v>5</v>
      </c>
      <c r="B33" s="46" t="s">
        <v>100</v>
      </c>
      <c r="C33" s="46"/>
      <c r="D33" s="46"/>
      <c r="E33" s="46"/>
      <c r="F33" s="46"/>
      <c r="G33" s="46"/>
      <c r="H33" s="189" t="s">
        <v>105</v>
      </c>
      <c r="I33" s="189"/>
      <c r="J33" s="189"/>
      <c r="K33" s="189" t="s">
        <v>105</v>
      </c>
      <c r="L33" s="189"/>
      <c r="M33" s="189"/>
      <c r="N33" s="189" t="s">
        <v>105</v>
      </c>
      <c r="O33" s="189"/>
      <c r="P33" s="189"/>
      <c r="Q33" s="189" t="s">
        <v>105</v>
      </c>
      <c r="R33" s="189"/>
      <c r="S33" s="189"/>
      <c r="T33" s="190" t="s">
        <v>105</v>
      </c>
      <c r="U33" s="190"/>
      <c r="V33" s="191" t="s">
        <v>105</v>
      </c>
      <c r="W33" s="191"/>
      <c r="X33" s="125"/>
      <c r="Y33" s="125"/>
      <c r="Z33" s="126"/>
    </row>
    <row r="34" spans="1:26" s="20" customFormat="1" ht="24" customHeight="1" x14ac:dyDescent="0.25">
      <c r="A34" s="33">
        <v>6</v>
      </c>
      <c r="B34" s="46" t="s">
        <v>101</v>
      </c>
      <c r="C34" s="46"/>
      <c r="D34" s="46"/>
      <c r="E34" s="46"/>
      <c r="F34" s="46"/>
      <c r="G34" s="46"/>
      <c r="H34" s="189" t="s">
        <v>105</v>
      </c>
      <c r="I34" s="189"/>
      <c r="J34" s="189"/>
      <c r="K34" s="189" t="s">
        <v>105</v>
      </c>
      <c r="L34" s="189"/>
      <c r="M34" s="189"/>
      <c r="N34" s="189" t="s">
        <v>105</v>
      </c>
      <c r="O34" s="189"/>
      <c r="P34" s="189"/>
      <c r="Q34" s="189" t="s">
        <v>105</v>
      </c>
      <c r="R34" s="189"/>
      <c r="S34" s="189"/>
      <c r="T34" s="190" t="s">
        <v>105</v>
      </c>
      <c r="U34" s="190"/>
      <c r="V34" s="191" t="s">
        <v>105</v>
      </c>
      <c r="W34" s="191"/>
      <c r="X34" s="125"/>
      <c r="Y34" s="125"/>
      <c r="Z34" s="126"/>
    </row>
    <row r="35" spans="1:26" s="4" customFormat="1" ht="24" customHeight="1" x14ac:dyDescent="0.25">
      <c r="A35" s="33">
        <v>7</v>
      </c>
      <c r="B35" s="46" t="s">
        <v>102</v>
      </c>
      <c r="C35" s="46"/>
      <c r="D35" s="46"/>
      <c r="E35" s="46"/>
      <c r="F35" s="46"/>
      <c r="G35" s="46"/>
      <c r="H35" s="51" t="s">
        <v>105</v>
      </c>
      <c r="I35" s="51"/>
      <c r="J35" s="51"/>
      <c r="K35" s="51" t="s">
        <v>105</v>
      </c>
      <c r="L35" s="51"/>
      <c r="M35" s="51"/>
      <c r="N35" s="51" t="s">
        <v>105</v>
      </c>
      <c r="O35" s="51"/>
      <c r="P35" s="51"/>
      <c r="Q35" s="51" t="s">
        <v>105</v>
      </c>
      <c r="R35" s="51"/>
      <c r="S35" s="51"/>
      <c r="T35" s="44" t="s">
        <v>105</v>
      </c>
      <c r="U35" s="44"/>
      <c r="V35" s="191" t="s">
        <v>105</v>
      </c>
      <c r="W35" s="191"/>
      <c r="X35" s="125"/>
      <c r="Y35" s="125"/>
      <c r="Z35" s="126"/>
    </row>
    <row r="36" spans="1:26" s="4" customFormat="1" ht="24" customHeight="1" x14ac:dyDescent="0.25">
      <c r="A36" s="110" t="s">
        <v>10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34">
        <f>SUM(T26,T28,T30,T32,T33,T34,T35)</f>
        <v>100</v>
      </c>
      <c r="U36" s="135"/>
      <c r="V36" s="113">
        <f>SUM(V26,V28,V30,V32,V33,V34,V35)</f>
        <v>0</v>
      </c>
      <c r="W36" s="114"/>
      <c r="X36" s="136"/>
      <c r="Y36" s="137"/>
      <c r="Z36" s="138"/>
    </row>
    <row r="37" spans="1:26" ht="9.9499999999999993" customHeigh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107" t="s">
        <v>43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7" t="s">
        <v>44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22" t="s">
        <v>45</v>
      </c>
      <c r="Z39" s="123"/>
    </row>
    <row r="40" spans="1:26" ht="24" customHeight="1" x14ac:dyDescent="0.25">
      <c r="A40" s="131" t="s">
        <v>46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5">
      <c r="A41" s="15" t="str">
        <f>IF(B41&lt;&gt;"","2.1.1","")</f>
        <v/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8"/>
    </row>
    <row r="42" spans="1:26" ht="48" customHeight="1" x14ac:dyDescent="0.25">
      <c r="A42" s="15" t="str">
        <f>IF(B42&lt;&gt;"","2.1.2","")</f>
        <v/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8"/>
    </row>
    <row r="43" spans="1:26" ht="48" customHeight="1" x14ac:dyDescent="0.25">
      <c r="A43" s="15" t="str">
        <f>IF(B43&lt;&gt;"","2.1.3","")</f>
        <v/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8"/>
    </row>
    <row r="44" spans="1:26" ht="48" customHeight="1" x14ac:dyDescent="0.25">
      <c r="A44" s="15" t="str">
        <f>IF(B44&lt;&gt;"","2.1.4","")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IF(B45&lt;&gt;"","2.1.5","")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24" customHeight="1" x14ac:dyDescent="0.25">
      <c r="A46" s="131" t="s">
        <v>47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5">
      <c r="A47" s="15" t="str">
        <f>IF(B47&lt;&gt;"","2.2.1","")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IF(B48&lt;&gt;"","2.2.2","")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48" customHeight="1" x14ac:dyDescent="0.25">
      <c r="A49" s="15" t="str">
        <f>IF(B49&lt;&gt;"","2.2.3","")</f>
        <v/>
      </c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8"/>
    </row>
    <row r="50" spans="1:26" ht="48" customHeight="1" x14ac:dyDescent="0.25">
      <c r="A50" s="15" t="str">
        <f>IF(B50&lt;&gt;"","2.2.4","")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IF(B51&lt;&gt;"","2.2.5","")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24" customHeight="1" x14ac:dyDescent="0.25">
      <c r="A52" s="131" t="s">
        <v>48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</row>
    <row r="53" spans="1:26" ht="48" customHeight="1" x14ac:dyDescent="0.25">
      <c r="A53" s="15" t="str">
        <f>IF(B53&lt;&gt;"","2.3.1","")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IF(B54&lt;&gt;"","2.3.2","")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48" customHeight="1" x14ac:dyDescent="0.25">
      <c r="A55" s="15" t="str">
        <f>IF(B55&lt;&gt;"","2.3.3","")</f>
        <v/>
      </c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87"/>
      <c r="Z55" s="88"/>
    </row>
    <row r="56" spans="1:26" ht="48" customHeight="1" x14ac:dyDescent="0.25">
      <c r="A56" s="15" t="str">
        <f>IF(B56&lt;&gt;"","2.3.4","")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IF(B57&lt;&gt;"","2.3.5","")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107" t="s">
        <v>49</v>
      </c>
      <c r="C61" s="108"/>
      <c r="D61" s="108"/>
      <c r="E61" s="108"/>
      <c r="F61" s="108"/>
      <c r="G61" s="109"/>
      <c r="H61" s="107" t="s">
        <v>44</v>
      </c>
      <c r="I61" s="108"/>
      <c r="J61" s="108"/>
      <c r="K61" s="108"/>
      <c r="L61" s="108"/>
      <c r="M61" s="108"/>
      <c r="N61" s="108"/>
      <c r="O61" s="108"/>
      <c r="P61" s="109"/>
      <c r="Q61" s="107" t="s">
        <v>50</v>
      </c>
      <c r="R61" s="108"/>
      <c r="S61" s="108"/>
      <c r="T61" s="108"/>
      <c r="U61" s="108"/>
      <c r="V61" s="108"/>
      <c r="W61" s="108"/>
      <c r="X61" s="109"/>
      <c r="Y61" s="122" t="s">
        <v>45</v>
      </c>
      <c r="Z61" s="123"/>
    </row>
    <row r="62" spans="1:26" ht="72" customHeight="1" x14ac:dyDescent="0.25">
      <c r="A62" s="15" t="str">
        <f>IF(B62&lt;&gt;"","3.1","")</f>
        <v/>
      </c>
      <c r="B62" s="84"/>
      <c r="C62" s="85"/>
      <c r="D62" s="85"/>
      <c r="E62" s="85"/>
      <c r="F62" s="85"/>
      <c r="G62" s="86"/>
      <c r="H62" s="84"/>
      <c r="I62" s="85"/>
      <c r="J62" s="85"/>
      <c r="K62" s="85"/>
      <c r="L62" s="85"/>
      <c r="M62" s="85"/>
      <c r="N62" s="85"/>
      <c r="O62" s="85"/>
      <c r="P62" s="86"/>
      <c r="Q62" s="84"/>
      <c r="R62" s="85"/>
      <c r="S62" s="85"/>
      <c r="T62" s="85"/>
      <c r="U62" s="85"/>
      <c r="V62" s="85"/>
      <c r="W62" s="85"/>
      <c r="X62" s="86"/>
      <c r="Y62" s="87"/>
      <c r="Z62" s="88"/>
    </row>
    <row r="63" spans="1:26" ht="72" customHeight="1" x14ac:dyDescent="0.25">
      <c r="A63" s="15" t="str">
        <f>IF(B63&lt;&gt;"","3.2","")</f>
        <v/>
      </c>
      <c r="B63" s="84"/>
      <c r="C63" s="85"/>
      <c r="D63" s="85"/>
      <c r="E63" s="85"/>
      <c r="F63" s="85"/>
      <c r="G63" s="86"/>
      <c r="H63" s="84"/>
      <c r="I63" s="85"/>
      <c r="J63" s="85"/>
      <c r="K63" s="85"/>
      <c r="L63" s="85"/>
      <c r="M63" s="85"/>
      <c r="N63" s="85"/>
      <c r="O63" s="85"/>
      <c r="P63" s="86"/>
      <c r="Q63" s="84"/>
      <c r="R63" s="85"/>
      <c r="S63" s="85"/>
      <c r="T63" s="85"/>
      <c r="U63" s="85"/>
      <c r="V63" s="85"/>
      <c r="W63" s="85"/>
      <c r="X63" s="86"/>
      <c r="Y63" s="87"/>
      <c r="Z63" s="88"/>
    </row>
    <row r="64" spans="1:26" ht="72" customHeight="1" x14ac:dyDescent="0.25">
      <c r="A64" s="15" t="str">
        <f>IF(B64&lt;&gt;"","3.3","")</f>
        <v/>
      </c>
      <c r="B64" s="84"/>
      <c r="C64" s="85"/>
      <c r="D64" s="85"/>
      <c r="E64" s="85"/>
      <c r="F64" s="85"/>
      <c r="G64" s="86"/>
      <c r="H64" s="84"/>
      <c r="I64" s="85"/>
      <c r="J64" s="85"/>
      <c r="K64" s="85"/>
      <c r="L64" s="85"/>
      <c r="M64" s="85"/>
      <c r="N64" s="85"/>
      <c r="O64" s="85"/>
      <c r="P64" s="86"/>
      <c r="Q64" s="84"/>
      <c r="R64" s="85"/>
      <c r="S64" s="85"/>
      <c r="T64" s="85"/>
      <c r="U64" s="85"/>
      <c r="V64" s="85"/>
      <c r="W64" s="85"/>
      <c r="X64" s="86"/>
      <c r="Y64" s="87"/>
      <c r="Z64" s="88"/>
    </row>
    <row r="65" spans="1:26" ht="72" customHeight="1" x14ac:dyDescent="0.25">
      <c r="A65" s="15" t="str">
        <f>IF(B65&lt;&gt;"","3.4","")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IF(B66&lt;&gt;"","3.5","")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IF(B67&lt;&gt;"","3.6","")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6"/>
    </row>
    <row r="72" spans="1:26" ht="48" customHeigh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</row>
    <row r="73" spans="1:26" ht="48" customHeigh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</row>
    <row r="74" spans="1:26" ht="48" customHeigh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</row>
    <row r="75" spans="1:26" ht="48" customHeigh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9" spans="1:26" ht="21" customHeight="1" x14ac:dyDescent="0.25">
      <c r="B79" s="139"/>
      <c r="C79" s="140"/>
      <c r="D79" s="140"/>
      <c r="E79" s="140"/>
      <c r="F79" s="140"/>
      <c r="G79" s="140"/>
      <c r="H79" s="141"/>
      <c r="J79" s="139"/>
      <c r="K79" s="140"/>
      <c r="L79" s="140"/>
      <c r="M79" s="140"/>
      <c r="N79" s="140"/>
      <c r="O79" s="140"/>
      <c r="P79" s="140"/>
      <c r="Q79" s="141"/>
      <c r="S79" s="139"/>
      <c r="T79" s="140"/>
      <c r="U79" s="140"/>
      <c r="V79" s="140"/>
      <c r="W79" s="140"/>
      <c r="X79" s="140"/>
      <c r="Y79" s="141"/>
    </row>
    <row r="80" spans="1:26" ht="10.15" customHeight="1" x14ac:dyDescent="0.25">
      <c r="B80" s="142"/>
      <c r="C80" s="143"/>
      <c r="D80" s="143"/>
      <c r="E80" s="143"/>
      <c r="F80" s="143"/>
      <c r="G80" s="143"/>
      <c r="H80" s="144"/>
      <c r="J80" s="142"/>
      <c r="K80" s="143"/>
      <c r="L80" s="143"/>
      <c r="M80" s="143"/>
      <c r="N80" s="143"/>
      <c r="O80" s="143"/>
      <c r="P80" s="143"/>
      <c r="Q80" s="144"/>
      <c r="S80" s="142"/>
      <c r="T80" s="143"/>
      <c r="U80" s="143"/>
      <c r="V80" s="143"/>
      <c r="W80" s="143"/>
      <c r="X80" s="143"/>
      <c r="Y80" s="144"/>
    </row>
    <row r="81" spans="2:25" ht="10.15" customHeight="1" x14ac:dyDescent="0.25">
      <c r="B81" s="142"/>
      <c r="C81" s="143"/>
      <c r="D81" s="143"/>
      <c r="E81" s="143"/>
      <c r="F81" s="143"/>
      <c r="G81" s="143"/>
      <c r="H81" s="144"/>
      <c r="J81" s="142"/>
      <c r="K81" s="143"/>
      <c r="L81" s="143"/>
      <c r="M81" s="143"/>
      <c r="N81" s="143"/>
      <c r="O81" s="143"/>
      <c r="P81" s="143"/>
      <c r="Q81" s="144"/>
      <c r="S81" s="142"/>
      <c r="T81" s="143"/>
      <c r="U81" s="143"/>
      <c r="V81" s="143"/>
      <c r="W81" s="143"/>
      <c r="X81" s="143"/>
      <c r="Y81" s="144"/>
    </row>
    <row r="82" spans="2:25" ht="21" customHeight="1" x14ac:dyDescent="0.25">
      <c r="B82" s="142"/>
      <c r="C82" s="143"/>
      <c r="D82" s="143"/>
      <c r="E82" s="143"/>
      <c r="F82" s="143"/>
      <c r="G82" s="143"/>
      <c r="H82" s="144"/>
      <c r="J82" s="142"/>
      <c r="K82" s="143"/>
      <c r="L82" s="143"/>
      <c r="M82" s="143"/>
      <c r="N82" s="143"/>
      <c r="O82" s="143"/>
      <c r="P82" s="143"/>
      <c r="Q82" s="144"/>
      <c r="S82" s="142"/>
      <c r="T82" s="143"/>
      <c r="U82" s="143"/>
      <c r="V82" s="143"/>
      <c r="W82" s="143"/>
      <c r="X82" s="143"/>
      <c r="Y82" s="144"/>
    </row>
    <row r="83" spans="2:25" ht="35.2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21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21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5"/>
      <c r="C88" s="146"/>
      <c r="D88" s="146"/>
      <c r="E88" s="146"/>
      <c r="F88" s="146"/>
      <c r="G88" s="146"/>
      <c r="H88" s="147"/>
      <c r="J88" s="145"/>
      <c r="K88" s="146"/>
      <c r="L88" s="146"/>
      <c r="M88" s="146"/>
      <c r="N88" s="146"/>
      <c r="O88" s="146"/>
      <c r="P88" s="146"/>
      <c r="Q88" s="147"/>
      <c r="S88" s="145"/>
      <c r="T88" s="146"/>
      <c r="U88" s="146"/>
      <c r="V88" s="146"/>
      <c r="W88" s="146"/>
      <c r="X88" s="146"/>
      <c r="Y88" s="147"/>
    </row>
    <row r="89" spans="2:25" ht="48" customHeight="1" x14ac:dyDescent="0.25">
      <c r="B89" s="148"/>
      <c r="C89" s="149"/>
      <c r="D89" s="149"/>
      <c r="E89" s="149"/>
      <c r="F89" s="149"/>
      <c r="G89" s="149"/>
      <c r="H89" s="150"/>
      <c r="J89" s="148"/>
      <c r="K89" s="149"/>
      <c r="L89" s="149"/>
      <c r="M89" s="149"/>
      <c r="N89" s="149"/>
      <c r="O89" s="149"/>
      <c r="P89" s="149"/>
      <c r="Q89" s="150"/>
      <c r="S89" s="148"/>
      <c r="T89" s="149"/>
      <c r="U89" s="149"/>
      <c r="V89" s="149"/>
      <c r="W89" s="149"/>
      <c r="X89" s="149"/>
      <c r="Y89" s="150"/>
    </row>
    <row r="90" spans="2:25" ht="48" customHeight="1" x14ac:dyDescent="0.25">
      <c r="B90" s="151"/>
      <c r="C90" s="152"/>
      <c r="D90" s="152"/>
      <c r="E90" s="152"/>
      <c r="F90" s="152"/>
      <c r="G90" s="152"/>
      <c r="H90" s="153"/>
      <c r="J90" s="151"/>
      <c r="K90" s="152"/>
      <c r="L90" s="152"/>
      <c r="M90" s="152"/>
      <c r="N90" s="152"/>
      <c r="O90" s="152"/>
      <c r="P90" s="152"/>
      <c r="Q90" s="153"/>
      <c r="S90" s="151"/>
      <c r="T90" s="152"/>
      <c r="U90" s="152"/>
      <c r="V90" s="152"/>
      <c r="W90" s="152"/>
      <c r="X90" s="152"/>
      <c r="Y90" s="153"/>
    </row>
    <row r="92" spans="2:25" ht="21" customHeight="1" x14ac:dyDescent="0.25">
      <c r="B92" s="139"/>
      <c r="C92" s="140"/>
      <c r="D92" s="140"/>
      <c r="E92" s="140"/>
      <c r="F92" s="140"/>
      <c r="G92" s="140"/>
      <c r="H92" s="141"/>
      <c r="J92" s="139"/>
      <c r="K92" s="140"/>
      <c r="L92" s="140"/>
      <c r="M92" s="140"/>
      <c r="N92" s="140"/>
      <c r="O92" s="140"/>
      <c r="P92" s="140"/>
      <c r="Q92" s="141"/>
      <c r="S92" s="139"/>
      <c r="T92" s="140"/>
      <c r="U92" s="140"/>
      <c r="V92" s="140"/>
      <c r="W92" s="140"/>
      <c r="X92" s="140"/>
      <c r="Y92" s="141"/>
    </row>
    <row r="93" spans="2:25" ht="21" customHeight="1" x14ac:dyDescent="0.25">
      <c r="B93" s="142"/>
      <c r="C93" s="143"/>
      <c r="D93" s="143"/>
      <c r="E93" s="143"/>
      <c r="F93" s="143"/>
      <c r="G93" s="143"/>
      <c r="H93" s="144"/>
      <c r="J93" s="142"/>
      <c r="K93" s="143"/>
      <c r="L93" s="143"/>
      <c r="M93" s="143"/>
      <c r="N93" s="143"/>
      <c r="O93" s="143"/>
      <c r="P93" s="143"/>
      <c r="Q93" s="144"/>
      <c r="S93" s="142"/>
      <c r="T93" s="143"/>
      <c r="U93" s="143"/>
      <c r="V93" s="143"/>
      <c r="W93" s="143"/>
      <c r="X93" s="143"/>
      <c r="Y93" s="144"/>
    </row>
    <row r="94" spans="2:25" ht="21" customHeight="1" x14ac:dyDescent="0.25">
      <c r="B94" s="142"/>
      <c r="C94" s="143"/>
      <c r="D94" s="143"/>
      <c r="E94" s="143"/>
      <c r="F94" s="143"/>
      <c r="G94" s="143"/>
      <c r="H94" s="144"/>
      <c r="J94" s="142"/>
      <c r="K94" s="143"/>
      <c r="L94" s="143"/>
      <c r="M94" s="143"/>
      <c r="N94" s="143"/>
      <c r="O94" s="143"/>
      <c r="P94" s="143"/>
      <c r="Q94" s="144"/>
      <c r="S94" s="142"/>
      <c r="T94" s="143"/>
      <c r="U94" s="143"/>
      <c r="V94" s="143"/>
      <c r="W94" s="143"/>
      <c r="X94" s="143"/>
      <c r="Y94" s="144"/>
    </row>
    <row r="95" spans="2:25" ht="21" customHeight="1" x14ac:dyDescent="0.25">
      <c r="B95" s="142"/>
      <c r="C95" s="143"/>
      <c r="D95" s="143"/>
      <c r="E95" s="143"/>
      <c r="F95" s="143"/>
      <c r="G95" s="143"/>
      <c r="H95" s="144"/>
      <c r="J95" s="142"/>
      <c r="K95" s="143"/>
      <c r="L95" s="143"/>
      <c r="M95" s="143"/>
      <c r="N95" s="143"/>
      <c r="O95" s="143"/>
      <c r="P95" s="143"/>
      <c r="Q95" s="144"/>
      <c r="S95" s="142"/>
      <c r="T95" s="143"/>
      <c r="U95" s="143"/>
      <c r="V95" s="143"/>
      <c r="W95" s="143"/>
      <c r="X95" s="143"/>
      <c r="Y95" s="144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5"/>
      <c r="C101" s="146"/>
      <c r="D101" s="146"/>
      <c r="E101" s="146"/>
      <c r="F101" s="146"/>
      <c r="G101" s="146"/>
      <c r="H101" s="147"/>
      <c r="J101" s="145"/>
      <c r="K101" s="146"/>
      <c r="L101" s="146"/>
      <c r="M101" s="146"/>
      <c r="N101" s="146"/>
      <c r="O101" s="146"/>
      <c r="P101" s="146"/>
      <c r="Q101" s="147"/>
      <c r="S101" s="145"/>
      <c r="T101" s="146"/>
      <c r="U101" s="146"/>
      <c r="V101" s="146"/>
      <c r="W101" s="146"/>
      <c r="X101" s="146"/>
      <c r="Y101" s="147"/>
    </row>
    <row r="102" spans="2:25" ht="48" customHeight="1" x14ac:dyDescent="0.25">
      <c r="B102" s="170"/>
      <c r="C102" s="171"/>
      <c r="D102" s="171"/>
      <c r="E102" s="171"/>
      <c r="F102" s="171"/>
      <c r="G102" s="171"/>
      <c r="H102" s="172"/>
      <c r="J102" s="148"/>
      <c r="K102" s="149"/>
      <c r="L102" s="149"/>
      <c r="M102" s="149"/>
      <c r="N102" s="149"/>
      <c r="O102" s="149"/>
      <c r="P102" s="149"/>
      <c r="Q102" s="150"/>
      <c r="S102" s="170"/>
      <c r="T102" s="171"/>
      <c r="U102" s="171"/>
      <c r="V102" s="171"/>
      <c r="W102" s="171"/>
      <c r="X102" s="171"/>
      <c r="Y102" s="172"/>
    </row>
    <row r="103" spans="2:25" ht="48" customHeight="1" x14ac:dyDescent="0.25">
      <c r="B103" s="173"/>
      <c r="C103" s="174"/>
      <c r="D103" s="174"/>
      <c r="E103" s="174"/>
      <c r="F103" s="174"/>
      <c r="G103" s="174"/>
      <c r="H103" s="175"/>
      <c r="J103" s="151"/>
      <c r="K103" s="152"/>
      <c r="L103" s="152"/>
      <c r="M103" s="152"/>
      <c r="N103" s="152"/>
      <c r="O103" s="152"/>
      <c r="P103" s="152"/>
      <c r="Q103" s="153"/>
      <c r="S103" s="173"/>
      <c r="T103" s="174"/>
      <c r="U103" s="174"/>
      <c r="V103" s="174"/>
      <c r="W103" s="174"/>
      <c r="X103" s="174"/>
      <c r="Y103" s="175"/>
    </row>
    <row r="105" spans="2:25" ht="21" customHeight="1" x14ac:dyDescent="0.25">
      <c r="B105" s="139"/>
      <c r="C105" s="140"/>
      <c r="D105" s="140"/>
      <c r="E105" s="140"/>
      <c r="F105" s="140"/>
      <c r="G105" s="140"/>
      <c r="H105" s="141"/>
      <c r="J105" s="139"/>
      <c r="K105" s="140"/>
      <c r="L105" s="140"/>
      <c r="M105" s="140"/>
      <c r="N105" s="140"/>
      <c r="O105" s="140"/>
      <c r="P105" s="140"/>
      <c r="Q105" s="141"/>
      <c r="S105" s="139"/>
      <c r="T105" s="140"/>
      <c r="U105" s="140"/>
      <c r="V105" s="140"/>
      <c r="W105" s="140"/>
      <c r="X105" s="140"/>
      <c r="Y105" s="141"/>
    </row>
    <row r="106" spans="2:25" ht="21" customHeight="1" x14ac:dyDescent="0.25">
      <c r="B106" s="142"/>
      <c r="C106" s="143"/>
      <c r="D106" s="143"/>
      <c r="E106" s="143"/>
      <c r="F106" s="143"/>
      <c r="G106" s="143"/>
      <c r="H106" s="144"/>
      <c r="J106" s="142"/>
      <c r="K106" s="143"/>
      <c r="L106" s="143"/>
      <c r="M106" s="143"/>
      <c r="N106" s="143"/>
      <c r="O106" s="143"/>
      <c r="P106" s="143"/>
      <c r="Q106" s="144"/>
      <c r="S106" s="142"/>
      <c r="T106" s="143"/>
      <c r="U106" s="143"/>
      <c r="V106" s="143"/>
      <c r="W106" s="143"/>
      <c r="X106" s="143"/>
      <c r="Y106" s="144"/>
    </row>
    <row r="107" spans="2:25" ht="21" customHeight="1" x14ac:dyDescent="0.25">
      <c r="B107" s="142"/>
      <c r="C107" s="143"/>
      <c r="D107" s="143"/>
      <c r="E107" s="143"/>
      <c r="F107" s="143"/>
      <c r="G107" s="143"/>
      <c r="H107" s="144"/>
      <c r="J107" s="142"/>
      <c r="K107" s="143"/>
      <c r="L107" s="143"/>
      <c r="M107" s="143"/>
      <c r="N107" s="143"/>
      <c r="O107" s="143"/>
      <c r="P107" s="143"/>
      <c r="Q107" s="144"/>
      <c r="S107" s="142"/>
      <c r="T107" s="143"/>
      <c r="U107" s="143"/>
      <c r="V107" s="143"/>
      <c r="W107" s="143"/>
      <c r="X107" s="143"/>
      <c r="Y107" s="144"/>
    </row>
    <row r="108" spans="2:25" ht="21" customHeight="1" x14ac:dyDescent="0.25">
      <c r="B108" s="142"/>
      <c r="C108" s="143"/>
      <c r="D108" s="143"/>
      <c r="E108" s="143"/>
      <c r="F108" s="143"/>
      <c r="G108" s="143"/>
      <c r="H108" s="144"/>
      <c r="J108" s="142"/>
      <c r="K108" s="143"/>
      <c r="L108" s="143"/>
      <c r="M108" s="143"/>
      <c r="N108" s="143"/>
      <c r="O108" s="143"/>
      <c r="P108" s="143"/>
      <c r="Q108" s="144"/>
      <c r="S108" s="142"/>
      <c r="T108" s="143"/>
      <c r="U108" s="143"/>
      <c r="V108" s="143"/>
      <c r="W108" s="143"/>
      <c r="X108" s="143"/>
      <c r="Y108" s="144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5"/>
      <c r="C114" s="146"/>
      <c r="D114" s="146"/>
      <c r="E114" s="146"/>
      <c r="F114" s="146"/>
      <c r="G114" s="146"/>
      <c r="H114" s="147"/>
      <c r="J114" s="145"/>
      <c r="K114" s="146"/>
      <c r="L114" s="146"/>
      <c r="M114" s="146"/>
      <c r="N114" s="146"/>
      <c r="O114" s="146"/>
      <c r="P114" s="146"/>
      <c r="Q114" s="147"/>
      <c r="S114" s="145"/>
      <c r="T114" s="146"/>
      <c r="U114" s="146"/>
      <c r="V114" s="146"/>
      <c r="W114" s="146"/>
      <c r="X114" s="146"/>
      <c r="Y114" s="147"/>
    </row>
    <row r="115" spans="2:25" ht="48" customHeight="1" x14ac:dyDescent="0.25">
      <c r="B115" s="170"/>
      <c r="C115" s="171"/>
      <c r="D115" s="171"/>
      <c r="E115" s="171"/>
      <c r="F115" s="171"/>
      <c r="G115" s="171"/>
      <c r="H115" s="172"/>
      <c r="J115" s="176"/>
      <c r="K115" s="177"/>
      <c r="L115" s="177"/>
      <c r="M115" s="177"/>
      <c r="N115" s="177"/>
      <c r="O115" s="177"/>
      <c r="P115" s="177"/>
      <c r="Q115" s="178"/>
      <c r="S115" s="170"/>
      <c r="T115" s="171"/>
      <c r="U115" s="171"/>
      <c r="V115" s="171"/>
      <c r="W115" s="171"/>
      <c r="X115" s="171"/>
      <c r="Y115" s="172"/>
    </row>
    <row r="116" spans="2:25" ht="48" customHeight="1" x14ac:dyDescent="0.25">
      <c r="B116" s="173"/>
      <c r="C116" s="174"/>
      <c r="D116" s="174"/>
      <c r="E116" s="174"/>
      <c r="F116" s="174"/>
      <c r="G116" s="174"/>
      <c r="H116" s="175"/>
      <c r="J116" s="179"/>
      <c r="K116" s="180"/>
      <c r="L116" s="180"/>
      <c r="M116" s="180"/>
      <c r="N116" s="180"/>
      <c r="O116" s="180"/>
      <c r="P116" s="180"/>
      <c r="Q116" s="181"/>
      <c r="S116" s="173"/>
      <c r="T116" s="174"/>
      <c r="U116" s="174"/>
      <c r="V116" s="174"/>
      <c r="W116" s="174"/>
      <c r="X116" s="174"/>
      <c r="Y116" s="175"/>
    </row>
    <row r="119" spans="2:25" ht="21" customHeight="1" x14ac:dyDescent="0.25">
      <c r="E119" s="13" t="s">
        <v>51</v>
      </c>
      <c r="F119" s="166"/>
      <c r="G119" s="166"/>
      <c r="H119" s="166"/>
      <c r="I119" s="166"/>
      <c r="J119" s="166"/>
      <c r="Q119" s="13" t="s">
        <v>52</v>
      </c>
      <c r="R119" s="166"/>
      <c r="S119" s="166"/>
      <c r="T119" s="166"/>
      <c r="U119" s="166"/>
      <c r="V119" s="166"/>
      <c r="W119" s="166"/>
    </row>
    <row r="120" spans="2:25" ht="21" customHeight="1" x14ac:dyDescent="0.25">
      <c r="E120" s="13" t="s">
        <v>53</v>
      </c>
      <c r="F120" s="167"/>
      <c r="G120" s="167"/>
      <c r="H120" s="167"/>
      <c r="I120" s="167"/>
      <c r="J120" s="167"/>
      <c r="K120" s="2" t="s">
        <v>54</v>
      </c>
      <c r="Q120" s="13" t="s">
        <v>53</v>
      </c>
      <c r="R120" s="168"/>
      <c r="S120" s="168"/>
      <c r="T120" s="168"/>
      <c r="U120" s="168"/>
      <c r="V120" s="168"/>
      <c r="W120" s="168"/>
      <c r="X120" s="2" t="s">
        <v>54</v>
      </c>
    </row>
    <row r="121" spans="2:25" ht="21" customHeight="1" x14ac:dyDescent="0.25">
      <c r="E121" s="13" t="s">
        <v>55</v>
      </c>
      <c r="F121" s="167"/>
      <c r="G121" s="167"/>
      <c r="H121" s="167"/>
      <c r="I121" s="167"/>
      <c r="J121" s="167"/>
      <c r="Q121" s="169"/>
      <c r="R121" s="169"/>
      <c r="S121" s="169"/>
      <c r="T121" s="169"/>
      <c r="U121" s="169"/>
      <c r="V121" s="169"/>
      <c r="W121" s="169"/>
      <c r="X121" s="169"/>
    </row>
    <row r="122" spans="2:25" ht="24" customHeight="1" x14ac:dyDescent="0.25">
      <c r="E122" s="13" t="s">
        <v>56</v>
      </c>
      <c r="F122" s="163"/>
      <c r="G122" s="163"/>
      <c r="H122" s="163"/>
      <c r="I122" s="163"/>
      <c r="J122" s="163"/>
      <c r="Q122" s="13" t="s">
        <v>56</v>
      </c>
      <c r="R122" s="164"/>
      <c r="S122" s="164"/>
      <c r="T122" s="164"/>
      <c r="U122" s="164"/>
      <c r="V122" s="164"/>
      <c r="W122" s="164"/>
    </row>
    <row r="123" spans="2:25" ht="24" customHeight="1" x14ac:dyDescent="0.25">
      <c r="E123" s="13" t="s">
        <v>57</v>
      </c>
      <c r="F123" s="165"/>
      <c r="G123" s="165"/>
      <c r="H123" s="165"/>
      <c r="I123" s="165"/>
      <c r="J123" s="165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A2:Z2"/>
    <mergeCell ref="M7:P7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66:G66"/>
    <mergeCell ref="H66:P66"/>
    <mergeCell ref="Q66:X66"/>
    <mergeCell ref="Y66:Z66"/>
    <mergeCell ref="B71:Y75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61:G61"/>
    <mergeCell ref="H61:P61"/>
    <mergeCell ref="Q61:X61"/>
    <mergeCell ref="Y61:Z61"/>
    <mergeCell ref="B55:L55"/>
    <mergeCell ref="M55:X55"/>
    <mergeCell ref="Y55:Z55"/>
    <mergeCell ref="B56:L56"/>
    <mergeCell ref="M56:X56"/>
    <mergeCell ref="Y56:Z56"/>
    <mergeCell ref="A52:Z52"/>
    <mergeCell ref="B53:L53"/>
    <mergeCell ref="M53:X53"/>
    <mergeCell ref="Y53:Z53"/>
    <mergeCell ref="B54:L54"/>
    <mergeCell ref="M54:X54"/>
    <mergeCell ref="Y54:Z54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Y45:Z45"/>
    <mergeCell ref="A46:Z46"/>
    <mergeCell ref="B47:L47"/>
    <mergeCell ref="M47:X47"/>
    <mergeCell ref="Y47:Z47"/>
    <mergeCell ref="M45:X45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3:G33"/>
    <mergeCell ref="X36:Z36"/>
    <mergeCell ref="A37:Z37"/>
    <mergeCell ref="B39:L39"/>
    <mergeCell ref="M39:X39"/>
    <mergeCell ref="Y39:Z39"/>
    <mergeCell ref="A36:S36"/>
    <mergeCell ref="T36:U36"/>
    <mergeCell ref="V36:W36"/>
    <mergeCell ref="N35:P35"/>
    <mergeCell ref="Q35:S35"/>
    <mergeCell ref="T35:U35"/>
    <mergeCell ref="V35:W35"/>
    <mergeCell ref="K34:M34"/>
    <mergeCell ref="N34:P34"/>
    <mergeCell ref="Q34:S34"/>
    <mergeCell ref="T34:U34"/>
    <mergeCell ref="V34:W34"/>
    <mergeCell ref="H33:J33"/>
    <mergeCell ref="K33:M33"/>
    <mergeCell ref="N33:P33"/>
    <mergeCell ref="Q33:S33"/>
    <mergeCell ref="T33:U33"/>
    <mergeCell ref="V33:W33"/>
    <mergeCell ref="N28:P28"/>
    <mergeCell ref="Q28:S28"/>
    <mergeCell ref="T28:U28"/>
    <mergeCell ref="V28:W28"/>
    <mergeCell ref="K28:M28"/>
    <mergeCell ref="B29:G29"/>
    <mergeCell ref="H29:J29"/>
    <mergeCell ref="N29:P29"/>
    <mergeCell ref="Q29:S29"/>
    <mergeCell ref="T29:U29"/>
    <mergeCell ref="V29:W29"/>
    <mergeCell ref="Y20:Z20"/>
    <mergeCell ref="B16:J16"/>
    <mergeCell ref="K16:M16"/>
    <mergeCell ref="N16:P16"/>
    <mergeCell ref="Q16:R16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7:Z17"/>
    <mergeCell ref="V17:X17"/>
    <mergeCell ref="B17:J17"/>
    <mergeCell ref="Q17:R17"/>
    <mergeCell ref="S20:U2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A3:Z3"/>
    <mergeCell ref="A4:Z4"/>
    <mergeCell ref="A25:Z25"/>
    <mergeCell ref="B26:G26"/>
    <mergeCell ref="H26:J26"/>
    <mergeCell ref="K26:M26"/>
    <mergeCell ref="N26:P26"/>
    <mergeCell ref="Q26:S26"/>
    <mergeCell ref="T26:U26"/>
    <mergeCell ref="V26:W26"/>
    <mergeCell ref="X26:Z35"/>
    <mergeCell ref="A10:A11"/>
    <mergeCell ref="B27:G27"/>
    <mergeCell ref="H27:J27"/>
    <mergeCell ref="K27:M27"/>
    <mergeCell ref="B35:G35"/>
    <mergeCell ref="H35:J35"/>
    <mergeCell ref="K35:M35"/>
    <mergeCell ref="B34:G34"/>
    <mergeCell ref="H34:J34"/>
    <mergeCell ref="H8:J8"/>
    <mergeCell ref="B10:J11"/>
    <mergeCell ref="K10:R10"/>
    <mergeCell ref="Y18:Z18"/>
    <mergeCell ref="V18:X18"/>
    <mergeCell ref="N18:P18"/>
    <mergeCell ref="B19:J19"/>
    <mergeCell ref="B18:J18"/>
    <mergeCell ref="Q19:R19"/>
    <mergeCell ref="Q18:R18"/>
    <mergeCell ref="B32:G32"/>
    <mergeCell ref="B31:G31"/>
    <mergeCell ref="B30:G30"/>
    <mergeCell ref="H30:J30"/>
    <mergeCell ref="K30:M30"/>
    <mergeCell ref="N30:P30"/>
    <mergeCell ref="Q30:S30"/>
    <mergeCell ref="N19:P19"/>
    <mergeCell ref="A20:P20"/>
    <mergeCell ref="Q20:R20"/>
    <mergeCell ref="H32:J32"/>
    <mergeCell ref="K32:M32"/>
    <mergeCell ref="N32:P32"/>
    <mergeCell ref="Q32:S32"/>
    <mergeCell ref="T32:U32"/>
    <mergeCell ref="V32:W32"/>
    <mergeCell ref="V20:X20"/>
    <mergeCell ref="A21:Z21"/>
    <mergeCell ref="B24:G24"/>
    <mergeCell ref="V30:W30"/>
    <mergeCell ref="H31:J31"/>
    <mergeCell ref="K31:M31"/>
    <mergeCell ref="N31:P31"/>
    <mergeCell ref="Q31:S31"/>
    <mergeCell ref="T31:U31"/>
    <mergeCell ref="V31:W31"/>
    <mergeCell ref="H24:J24"/>
    <mergeCell ref="K24:M24"/>
    <mergeCell ref="N24:P24"/>
    <mergeCell ref="Q24:S24"/>
    <mergeCell ref="T24:U24"/>
    <mergeCell ref="V24:W24"/>
    <mergeCell ref="X24:Z24"/>
    <mergeCell ref="N27:P27"/>
    <mergeCell ref="Q27:S27"/>
    <mergeCell ref="T30:U30"/>
    <mergeCell ref="T27:U27"/>
    <mergeCell ref="V27:W27"/>
    <mergeCell ref="B28:G28"/>
    <mergeCell ref="H28:J28"/>
    <mergeCell ref="K29:M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N29 Q29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B53:L57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B56:L60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B56:L60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B56:L60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24"/>
  <sheetViews>
    <sheetView view="pageBreakPreview" topLeftCell="A113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>
        <v>12</v>
      </c>
      <c r="L13" s="96"/>
      <c r="M13" s="96"/>
      <c r="N13" s="52">
        <f>Q27</f>
        <v>0</v>
      </c>
      <c r="O13" s="52"/>
      <c r="P13" s="52"/>
      <c r="Q13" s="97">
        <f>V26/T26*100</f>
        <v>0</v>
      </c>
      <c r="R13" s="97"/>
      <c r="S13" s="78">
        <v>640000</v>
      </c>
      <c r="T13" s="79"/>
      <c r="U13" s="80"/>
      <c r="V13" s="72"/>
      <c r="W13" s="73"/>
      <c r="X13" s="74"/>
      <c r="Y13" s="54">
        <f>V13/S13*100</f>
        <v>0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118">
        <v>12</v>
      </c>
      <c r="L14" s="118"/>
      <c r="M14" s="118"/>
      <c r="N14" s="52">
        <f>Q29</f>
        <v>0</v>
      </c>
      <c r="O14" s="52"/>
      <c r="P14" s="52"/>
      <c r="Q14" s="97">
        <f>V28/T28*100</f>
        <v>0</v>
      </c>
      <c r="R14" s="97"/>
      <c r="S14" s="81"/>
      <c r="T14" s="82"/>
      <c r="U14" s="83"/>
      <c r="V14" s="75"/>
      <c r="W14" s="76"/>
      <c r="X14" s="77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>
        <v>12</v>
      </c>
      <c r="L15" s="118"/>
      <c r="M15" s="118"/>
      <c r="N15" s="52">
        <f>Q31</f>
        <v>0</v>
      </c>
      <c r="O15" s="52"/>
      <c r="P15" s="52"/>
      <c r="Q15" s="97">
        <f>V30/T30*100</f>
        <v>0</v>
      </c>
      <c r="R15" s="97"/>
      <c r="S15" s="81"/>
      <c r="T15" s="82"/>
      <c r="U15" s="83"/>
      <c r="V15" s="75"/>
      <c r="W15" s="76"/>
      <c r="X15" s="77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>
        <v>6</v>
      </c>
      <c r="L16" s="118"/>
      <c r="M16" s="118"/>
      <c r="N16" s="52">
        <f>Q32</f>
        <v>0</v>
      </c>
      <c r="O16" s="52"/>
      <c r="P16" s="52"/>
      <c r="Q16" s="97">
        <f>V32/T32*100</f>
        <v>0</v>
      </c>
      <c r="R16" s="97"/>
      <c r="S16" s="81"/>
      <c r="T16" s="82"/>
      <c r="U16" s="83"/>
      <c r="V16" s="75"/>
      <c r="W16" s="76"/>
      <c r="X16" s="77"/>
      <c r="Y16" s="56"/>
      <c r="Z16" s="57"/>
    </row>
    <row r="17" spans="1:26" ht="24" customHeight="1" x14ac:dyDescent="0.25">
      <c r="A17" s="31">
        <v>5</v>
      </c>
      <c r="B17" s="95" t="s">
        <v>100</v>
      </c>
      <c r="C17" s="95"/>
      <c r="D17" s="95"/>
      <c r="E17" s="95"/>
      <c r="F17" s="95"/>
      <c r="G17" s="95"/>
      <c r="H17" s="95"/>
      <c r="I17" s="95"/>
      <c r="J17" s="95"/>
      <c r="K17" s="53" t="s">
        <v>105</v>
      </c>
      <c r="L17" s="53"/>
      <c r="M17" s="53"/>
      <c r="N17" s="52" t="s">
        <v>105</v>
      </c>
      <c r="O17" s="52"/>
      <c r="P17" s="52"/>
      <c r="Q17" s="97" t="s">
        <v>105</v>
      </c>
      <c r="R17" s="97"/>
      <c r="S17" s="69" t="s">
        <v>105</v>
      </c>
      <c r="T17" s="70"/>
      <c r="U17" s="71"/>
      <c r="V17" s="63" t="s">
        <v>105</v>
      </c>
      <c r="W17" s="64"/>
      <c r="X17" s="65"/>
      <c r="Y17" s="58" t="s">
        <v>105</v>
      </c>
      <c r="Z17" s="59"/>
    </row>
    <row r="18" spans="1:26" ht="24" customHeight="1" x14ac:dyDescent="0.25">
      <c r="A18" s="31">
        <v>6</v>
      </c>
      <c r="B18" s="95" t="s">
        <v>101</v>
      </c>
      <c r="C18" s="95"/>
      <c r="D18" s="95"/>
      <c r="E18" s="95"/>
      <c r="F18" s="95"/>
      <c r="G18" s="95"/>
      <c r="H18" s="95"/>
      <c r="I18" s="95"/>
      <c r="J18" s="95"/>
      <c r="K18" s="53" t="s">
        <v>105</v>
      </c>
      <c r="L18" s="53"/>
      <c r="M18" s="53"/>
      <c r="N18" s="52" t="s">
        <v>105</v>
      </c>
      <c r="O18" s="52"/>
      <c r="P18" s="52"/>
      <c r="Q18" s="97" t="s">
        <v>105</v>
      </c>
      <c r="R18" s="97"/>
      <c r="S18" s="69" t="s">
        <v>105</v>
      </c>
      <c r="T18" s="70"/>
      <c r="U18" s="71"/>
      <c r="V18" s="63" t="s">
        <v>105</v>
      </c>
      <c r="W18" s="64"/>
      <c r="X18" s="65"/>
      <c r="Y18" s="58" t="s">
        <v>105</v>
      </c>
      <c r="Z18" s="59"/>
    </row>
    <row r="19" spans="1:26" s="7" customFormat="1" ht="24" customHeight="1" x14ac:dyDescent="0.25">
      <c r="A19" s="32">
        <v>7</v>
      </c>
      <c r="B19" s="95" t="s">
        <v>102</v>
      </c>
      <c r="C19" s="95"/>
      <c r="D19" s="95"/>
      <c r="E19" s="95"/>
      <c r="F19" s="95"/>
      <c r="G19" s="95"/>
      <c r="H19" s="95"/>
      <c r="I19" s="95"/>
      <c r="J19" s="95"/>
      <c r="K19" s="53" t="s">
        <v>105</v>
      </c>
      <c r="L19" s="53"/>
      <c r="M19" s="53"/>
      <c r="N19" s="52" t="s">
        <v>105</v>
      </c>
      <c r="O19" s="52"/>
      <c r="P19" s="52"/>
      <c r="Q19" s="97" t="s">
        <v>105</v>
      </c>
      <c r="R19" s="97"/>
      <c r="S19" s="69" t="s">
        <v>105</v>
      </c>
      <c r="T19" s="70"/>
      <c r="U19" s="71"/>
      <c r="V19" s="63" t="s">
        <v>105</v>
      </c>
      <c r="W19" s="64"/>
      <c r="X19" s="65"/>
      <c r="Y19" s="58" t="s">
        <v>105</v>
      </c>
      <c r="Z19" s="59"/>
    </row>
    <row r="20" spans="1:26" s="4" customFormat="1" ht="24" customHeight="1" x14ac:dyDescent="0.25">
      <c r="A20" s="110" t="s">
        <v>38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113">
        <f>V36</f>
        <v>0</v>
      </c>
      <c r="R20" s="114"/>
      <c r="S20" s="115">
        <f>SUM(S13:U19)</f>
        <v>640000</v>
      </c>
      <c r="T20" s="116"/>
      <c r="U20" s="117"/>
      <c r="V20" s="115">
        <f>SUM(V13:X19)</f>
        <v>0</v>
      </c>
      <c r="W20" s="116"/>
      <c r="X20" s="117"/>
      <c r="Y20" s="119">
        <f>V20/S20*100</f>
        <v>0</v>
      </c>
      <c r="Z20" s="120"/>
    </row>
    <row r="21" spans="1:26" ht="9.9499999999999993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107" t="s">
        <v>35</v>
      </c>
      <c r="C24" s="108"/>
      <c r="D24" s="108"/>
      <c r="E24" s="108"/>
      <c r="F24" s="108"/>
      <c r="G24" s="109"/>
      <c r="H24" s="107" t="s">
        <v>39</v>
      </c>
      <c r="I24" s="108"/>
      <c r="J24" s="109"/>
      <c r="K24" s="107" t="s">
        <v>36</v>
      </c>
      <c r="L24" s="108"/>
      <c r="M24" s="109"/>
      <c r="N24" s="107" t="s">
        <v>40</v>
      </c>
      <c r="O24" s="108"/>
      <c r="P24" s="109"/>
      <c r="Q24" s="107" t="s">
        <v>41</v>
      </c>
      <c r="R24" s="108"/>
      <c r="S24" s="109"/>
      <c r="T24" s="107" t="s">
        <v>42</v>
      </c>
      <c r="U24" s="109"/>
      <c r="V24" s="122" t="s">
        <v>8</v>
      </c>
      <c r="W24" s="123"/>
      <c r="X24" s="107" t="s">
        <v>9</v>
      </c>
      <c r="Y24" s="108"/>
      <c r="Z24" s="109"/>
    </row>
    <row r="25" spans="1:26" ht="24" customHeight="1" x14ac:dyDescent="0.25">
      <c r="A25" s="92" t="s">
        <v>95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s="28" customFormat="1" ht="24" customHeight="1" x14ac:dyDescent="0.25">
      <c r="A26" s="35">
        <v>1</v>
      </c>
      <c r="B26" s="48" t="s">
        <v>96</v>
      </c>
      <c r="C26" s="48"/>
      <c r="D26" s="48"/>
      <c r="E26" s="48"/>
      <c r="F26" s="48"/>
      <c r="G26" s="48"/>
      <c r="H26" s="183">
        <v>12</v>
      </c>
      <c r="I26" s="183"/>
      <c r="J26" s="183"/>
      <c r="K26" s="183">
        <f>K27</f>
        <v>0</v>
      </c>
      <c r="L26" s="183"/>
      <c r="M26" s="183"/>
      <c r="N26" s="183">
        <f>N27</f>
        <v>0</v>
      </c>
      <c r="O26" s="183"/>
      <c r="P26" s="183"/>
      <c r="Q26" s="183">
        <f>Q27</f>
        <v>0</v>
      </c>
      <c r="R26" s="183"/>
      <c r="S26" s="183"/>
      <c r="T26" s="184">
        <v>15</v>
      </c>
      <c r="U26" s="184"/>
      <c r="V26" s="185">
        <f>SUM(V27)</f>
        <v>0</v>
      </c>
      <c r="W26" s="185"/>
      <c r="X26" s="121"/>
      <c r="Y26" s="121"/>
      <c r="Z26" s="124"/>
    </row>
    <row r="27" spans="1:26" s="22" customFormat="1" ht="24" customHeight="1" x14ac:dyDescent="0.25">
      <c r="A27" s="34">
        <v>1.1000000000000001</v>
      </c>
      <c r="B27" s="47" t="s">
        <v>96</v>
      </c>
      <c r="C27" s="47"/>
      <c r="D27" s="47"/>
      <c r="E27" s="47"/>
      <c r="F27" s="47"/>
      <c r="G27" s="47"/>
      <c r="H27" s="186">
        <v>12</v>
      </c>
      <c r="I27" s="186"/>
      <c r="J27" s="186"/>
      <c r="K27" s="192"/>
      <c r="L27" s="192"/>
      <c r="M27" s="192"/>
      <c r="N27" s="192"/>
      <c r="O27" s="192"/>
      <c r="P27" s="192"/>
      <c r="Q27" s="192"/>
      <c r="R27" s="192"/>
      <c r="S27" s="192"/>
      <c r="T27" s="194">
        <v>15</v>
      </c>
      <c r="U27" s="194"/>
      <c r="V27" s="188">
        <f>(T27*((K27*0)+(N27*50)+(Q27*100)))/(H27*100)</f>
        <v>0</v>
      </c>
      <c r="W27" s="188"/>
      <c r="X27" s="125"/>
      <c r="Y27" s="125"/>
      <c r="Z27" s="126"/>
    </row>
    <row r="28" spans="1:26" s="26" customFormat="1" ht="24" customHeight="1" x14ac:dyDescent="0.25">
      <c r="A28" s="35">
        <v>2</v>
      </c>
      <c r="B28" s="48" t="s">
        <v>97</v>
      </c>
      <c r="C28" s="48"/>
      <c r="D28" s="48"/>
      <c r="E28" s="48"/>
      <c r="F28" s="48"/>
      <c r="G28" s="48"/>
      <c r="H28" s="182">
        <v>12</v>
      </c>
      <c r="I28" s="182"/>
      <c r="J28" s="182"/>
      <c r="K28" s="183">
        <f>K29</f>
        <v>0</v>
      </c>
      <c r="L28" s="183"/>
      <c r="M28" s="183"/>
      <c r="N28" s="183">
        <f>N29</f>
        <v>0</v>
      </c>
      <c r="O28" s="183"/>
      <c r="P28" s="183"/>
      <c r="Q28" s="183">
        <f>Q29</f>
        <v>0</v>
      </c>
      <c r="R28" s="183"/>
      <c r="S28" s="183"/>
      <c r="T28" s="184">
        <v>25</v>
      </c>
      <c r="U28" s="184"/>
      <c r="V28" s="185">
        <f>SUM(V29)</f>
        <v>0</v>
      </c>
      <c r="W28" s="185"/>
      <c r="X28" s="125"/>
      <c r="Y28" s="125"/>
      <c r="Z28" s="126"/>
    </row>
    <row r="29" spans="1:26" s="36" customFormat="1" ht="24" customHeight="1" x14ac:dyDescent="0.25">
      <c r="A29" s="34">
        <v>2.1</v>
      </c>
      <c r="B29" s="47" t="s">
        <v>97</v>
      </c>
      <c r="C29" s="47"/>
      <c r="D29" s="47"/>
      <c r="E29" s="47"/>
      <c r="F29" s="47"/>
      <c r="G29" s="47"/>
      <c r="H29" s="186">
        <v>12</v>
      </c>
      <c r="I29" s="186"/>
      <c r="J29" s="186"/>
      <c r="K29" s="192"/>
      <c r="L29" s="192"/>
      <c r="M29" s="192"/>
      <c r="N29" s="192"/>
      <c r="O29" s="192"/>
      <c r="P29" s="192"/>
      <c r="Q29" s="192"/>
      <c r="R29" s="192"/>
      <c r="S29" s="192"/>
      <c r="T29" s="187">
        <v>25</v>
      </c>
      <c r="U29" s="187"/>
      <c r="V29" s="188">
        <f>(T29*((K29*0)+(N29*50)+(Q29*100)))/(H29*100)</f>
        <v>0</v>
      </c>
      <c r="W29" s="188"/>
      <c r="X29" s="125"/>
      <c r="Y29" s="125"/>
      <c r="Z29" s="126"/>
    </row>
    <row r="30" spans="1:26" s="24" customFormat="1" ht="96" customHeight="1" x14ac:dyDescent="0.25">
      <c r="A30" s="35">
        <v>3</v>
      </c>
      <c r="B30" s="48" t="s">
        <v>98</v>
      </c>
      <c r="C30" s="48"/>
      <c r="D30" s="48"/>
      <c r="E30" s="48"/>
      <c r="F30" s="48"/>
      <c r="G30" s="48"/>
      <c r="H30" s="182">
        <v>12</v>
      </c>
      <c r="I30" s="182"/>
      <c r="J30" s="182"/>
      <c r="K30" s="183">
        <f>K31</f>
        <v>0</v>
      </c>
      <c r="L30" s="183"/>
      <c r="M30" s="183"/>
      <c r="N30" s="183">
        <f>N31</f>
        <v>0</v>
      </c>
      <c r="O30" s="183"/>
      <c r="P30" s="183"/>
      <c r="Q30" s="183">
        <f>Q31</f>
        <v>0</v>
      </c>
      <c r="R30" s="183"/>
      <c r="S30" s="183"/>
      <c r="T30" s="184">
        <v>25</v>
      </c>
      <c r="U30" s="184"/>
      <c r="V30" s="185">
        <f>SUM(V31)</f>
        <v>0</v>
      </c>
      <c r="W30" s="185"/>
      <c r="X30" s="125"/>
      <c r="Y30" s="125"/>
      <c r="Z30" s="126"/>
    </row>
    <row r="31" spans="1:26" s="36" customFormat="1" ht="96" customHeight="1" x14ac:dyDescent="0.25">
      <c r="A31" s="34">
        <v>3.1</v>
      </c>
      <c r="B31" s="47" t="s">
        <v>98</v>
      </c>
      <c r="C31" s="47"/>
      <c r="D31" s="47"/>
      <c r="E31" s="47"/>
      <c r="F31" s="47"/>
      <c r="G31" s="47"/>
      <c r="H31" s="186">
        <v>12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>
        <v>25</v>
      </c>
      <c r="U31" s="187"/>
      <c r="V31" s="188">
        <f>(T31*((K31*0)+(N31*50)+(Q31*100)))/(H31*100)</f>
        <v>0</v>
      </c>
      <c r="W31" s="188"/>
      <c r="X31" s="125"/>
      <c r="Y31" s="125"/>
      <c r="Z31" s="126"/>
    </row>
    <row r="32" spans="1:26" s="24" customFormat="1" ht="72" customHeight="1" x14ac:dyDescent="0.25">
      <c r="A32" s="33">
        <v>4</v>
      </c>
      <c r="B32" s="46" t="s">
        <v>99</v>
      </c>
      <c r="C32" s="46"/>
      <c r="D32" s="46"/>
      <c r="E32" s="46"/>
      <c r="F32" s="46"/>
      <c r="G32" s="46"/>
      <c r="H32" s="189">
        <v>6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90">
        <v>35</v>
      </c>
      <c r="U32" s="190"/>
      <c r="V32" s="191">
        <f>(T32*((K32*0)+(N32*50)+(Q32*100)))/(H32*100)</f>
        <v>0</v>
      </c>
      <c r="W32" s="191"/>
      <c r="X32" s="125"/>
      <c r="Y32" s="125"/>
      <c r="Z32" s="126"/>
    </row>
    <row r="33" spans="1:26" s="26" customFormat="1" ht="24" customHeight="1" x14ac:dyDescent="0.25">
      <c r="A33" s="33">
        <v>5</v>
      </c>
      <c r="B33" s="46" t="s">
        <v>100</v>
      </c>
      <c r="C33" s="46"/>
      <c r="D33" s="46"/>
      <c r="E33" s="46"/>
      <c r="F33" s="46"/>
      <c r="G33" s="46"/>
      <c r="H33" s="189" t="s">
        <v>105</v>
      </c>
      <c r="I33" s="189"/>
      <c r="J33" s="189"/>
      <c r="K33" s="189" t="s">
        <v>105</v>
      </c>
      <c r="L33" s="189"/>
      <c r="M33" s="189"/>
      <c r="N33" s="189" t="s">
        <v>105</v>
      </c>
      <c r="O33" s="189"/>
      <c r="P33" s="189"/>
      <c r="Q33" s="189" t="s">
        <v>105</v>
      </c>
      <c r="R33" s="189"/>
      <c r="S33" s="189"/>
      <c r="T33" s="190" t="s">
        <v>105</v>
      </c>
      <c r="U33" s="190"/>
      <c r="V33" s="191" t="s">
        <v>105</v>
      </c>
      <c r="W33" s="191"/>
      <c r="X33" s="125"/>
      <c r="Y33" s="125"/>
      <c r="Z33" s="126"/>
    </row>
    <row r="34" spans="1:26" s="20" customFormat="1" ht="24" customHeight="1" x14ac:dyDescent="0.25">
      <c r="A34" s="33">
        <v>6</v>
      </c>
      <c r="B34" s="46" t="s">
        <v>101</v>
      </c>
      <c r="C34" s="46"/>
      <c r="D34" s="46"/>
      <c r="E34" s="46"/>
      <c r="F34" s="46"/>
      <c r="G34" s="46"/>
      <c r="H34" s="189" t="s">
        <v>105</v>
      </c>
      <c r="I34" s="189"/>
      <c r="J34" s="189"/>
      <c r="K34" s="189" t="s">
        <v>105</v>
      </c>
      <c r="L34" s="189"/>
      <c r="M34" s="189"/>
      <c r="N34" s="189" t="s">
        <v>105</v>
      </c>
      <c r="O34" s="189"/>
      <c r="P34" s="189"/>
      <c r="Q34" s="189" t="s">
        <v>105</v>
      </c>
      <c r="R34" s="189"/>
      <c r="S34" s="189"/>
      <c r="T34" s="190" t="s">
        <v>105</v>
      </c>
      <c r="U34" s="190"/>
      <c r="V34" s="191" t="s">
        <v>105</v>
      </c>
      <c r="W34" s="191"/>
      <c r="X34" s="125"/>
      <c r="Y34" s="125"/>
      <c r="Z34" s="126"/>
    </row>
    <row r="35" spans="1:26" s="4" customFormat="1" ht="24" customHeight="1" x14ac:dyDescent="0.25">
      <c r="A35" s="33">
        <v>7</v>
      </c>
      <c r="B35" s="46" t="s">
        <v>102</v>
      </c>
      <c r="C35" s="46"/>
      <c r="D35" s="46"/>
      <c r="E35" s="46"/>
      <c r="F35" s="46"/>
      <c r="G35" s="46"/>
      <c r="H35" s="51" t="s">
        <v>105</v>
      </c>
      <c r="I35" s="51"/>
      <c r="J35" s="51"/>
      <c r="K35" s="51" t="s">
        <v>105</v>
      </c>
      <c r="L35" s="51"/>
      <c r="M35" s="51"/>
      <c r="N35" s="51" t="s">
        <v>105</v>
      </c>
      <c r="O35" s="51"/>
      <c r="P35" s="51"/>
      <c r="Q35" s="51" t="s">
        <v>105</v>
      </c>
      <c r="R35" s="51"/>
      <c r="S35" s="51"/>
      <c r="T35" s="44" t="s">
        <v>105</v>
      </c>
      <c r="U35" s="44"/>
      <c r="V35" s="191" t="s">
        <v>105</v>
      </c>
      <c r="W35" s="191"/>
      <c r="X35" s="125"/>
      <c r="Y35" s="125"/>
      <c r="Z35" s="126"/>
    </row>
    <row r="36" spans="1:26" s="4" customFormat="1" ht="24" customHeight="1" x14ac:dyDescent="0.25">
      <c r="A36" s="110" t="s">
        <v>10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34">
        <f>SUM(T26,T28,T30,T32,T33,T34,T35)</f>
        <v>100</v>
      </c>
      <c r="U36" s="135"/>
      <c r="V36" s="113">
        <f>SUM(V26,V28,V30,V32,V33,V34,V35)</f>
        <v>0</v>
      </c>
      <c r="W36" s="114"/>
      <c r="X36" s="136"/>
      <c r="Y36" s="137"/>
      <c r="Z36" s="138"/>
    </row>
    <row r="37" spans="1:26" ht="9.9499999999999993" customHeigh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107" t="s">
        <v>43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7" t="s">
        <v>44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22" t="s">
        <v>45</v>
      </c>
      <c r="Z39" s="123"/>
    </row>
    <row r="40" spans="1:26" ht="24" customHeight="1" x14ac:dyDescent="0.25">
      <c r="A40" s="131" t="s">
        <v>46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5">
      <c r="A41" s="15" t="str">
        <f>IF(B41&lt;&gt;"","2.1.1","")</f>
        <v/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8"/>
    </row>
    <row r="42" spans="1:26" ht="48" customHeight="1" x14ac:dyDescent="0.25">
      <c r="A42" s="15" t="str">
        <f>IF(B42&lt;&gt;"","2.1.2","")</f>
        <v/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8"/>
    </row>
    <row r="43" spans="1:26" ht="48" customHeight="1" x14ac:dyDescent="0.25">
      <c r="A43" s="15" t="str">
        <f>IF(B43&lt;&gt;"","2.1.3","")</f>
        <v/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8"/>
    </row>
    <row r="44" spans="1:26" ht="48" customHeight="1" x14ac:dyDescent="0.25">
      <c r="A44" s="15" t="str">
        <f>IF(B44&lt;&gt;"","2.1.4","")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IF(B45&lt;&gt;"","2.1.5","")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24" customHeight="1" x14ac:dyDescent="0.25">
      <c r="A46" s="131" t="s">
        <v>47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5">
      <c r="A47" s="15" t="str">
        <f>IF(B47&lt;&gt;"","2.2.1","")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IF(B48&lt;&gt;"","2.2.2","")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48" customHeight="1" x14ac:dyDescent="0.25">
      <c r="A49" s="15" t="str">
        <f>IF(B49&lt;&gt;"","2.2.3","")</f>
        <v/>
      </c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8"/>
    </row>
    <row r="50" spans="1:26" ht="48" customHeight="1" x14ac:dyDescent="0.25">
      <c r="A50" s="15" t="str">
        <f>IF(B50&lt;&gt;"","2.2.4","")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IF(B51&lt;&gt;"","2.2.5","")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24" customHeight="1" x14ac:dyDescent="0.25">
      <c r="A52" s="131" t="s">
        <v>48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</row>
    <row r="53" spans="1:26" ht="48" customHeight="1" x14ac:dyDescent="0.25">
      <c r="A53" s="15" t="str">
        <f>IF(B53&lt;&gt;"","2.3.1","")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IF(B54&lt;&gt;"","2.3.2","")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48" customHeight="1" x14ac:dyDescent="0.25">
      <c r="A55" s="15" t="str">
        <f>IF(B55&lt;&gt;"","2.3.3","")</f>
        <v/>
      </c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87"/>
      <c r="Z55" s="88"/>
    </row>
    <row r="56" spans="1:26" ht="48" customHeight="1" x14ac:dyDescent="0.25">
      <c r="A56" s="15" t="str">
        <f>IF(B56&lt;&gt;"","2.3.4","")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IF(B57&lt;&gt;"","2.3.5","")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107" t="s">
        <v>49</v>
      </c>
      <c r="C61" s="108"/>
      <c r="D61" s="108"/>
      <c r="E61" s="108"/>
      <c r="F61" s="108"/>
      <c r="G61" s="109"/>
      <c r="H61" s="107" t="s">
        <v>44</v>
      </c>
      <c r="I61" s="108"/>
      <c r="J61" s="108"/>
      <c r="K61" s="108"/>
      <c r="L61" s="108"/>
      <c r="M61" s="108"/>
      <c r="N61" s="108"/>
      <c r="O61" s="108"/>
      <c r="P61" s="109"/>
      <c r="Q61" s="107" t="s">
        <v>50</v>
      </c>
      <c r="R61" s="108"/>
      <c r="S61" s="108"/>
      <c r="T61" s="108"/>
      <c r="U61" s="108"/>
      <c r="V61" s="108"/>
      <c r="W61" s="108"/>
      <c r="X61" s="109"/>
      <c r="Y61" s="122" t="s">
        <v>45</v>
      </c>
      <c r="Z61" s="123"/>
    </row>
    <row r="62" spans="1:26" ht="72" customHeight="1" x14ac:dyDescent="0.25">
      <c r="A62" s="15" t="str">
        <f>IF(B62&lt;&gt;"","3.1","")</f>
        <v/>
      </c>
      <c r="B62" s="84"/>
      <c r="C62" s="85"/>
      <c r="D62" s="85"/>
      <c r="E62" s="85"/>
      <c r="F62" s="85"/>
      <c r="G62" s="86"/>
      <c r="H62" s="84"/>
      <c r="I62" s="85"/>
      <c r="J62" s="85"/>
      <c r="K62" s="85"/>
      <c r="L62" s="85"/>
      <c r="M62" s="85"/>
      <c r="N62" s="85"/>
      <c r="O62" s="85"/>
      <c r="P62" s="86"/>
      <c r="Q62" s="84"/>
      <c r="R62" s="85"/>
      <c r="S62" s="85"/>
      <c r="T62" s="85"/>
      <c r="U62" s="85"/>
      <c r="V62" s="85"/>
      <c r="W62" s="85"/>
      <c r="X62" s="86"/>
      <c r="Y62" s="87"/>
      <c r="Z62" s="88"/>
    </row>
    <row r="63" spans="1:26" ht="72" customHeight="1" x14ac:dyDescent="0.25">
      <c r="A63" s="15" t="str">
        <f>IF(B63&lt;&gt;"","3.2","")</f>
        <v/>
      </c>
      <c r="B63" s="84"/>
      <c r="C63" s="85"/>
      <c r="D63" s="85"/>
      <c r="E63" s="85"/>
      <c r="F63" s="85"/>
      <c r="G63" s="86"/>
      <c r="H63" s="84"/>
      <c r="I63" s="85"/>
      <c r="J63" s="85"/>
      <c r="K63" s="85"/>
      <c r="L63" s="85"/>
      <c r="M63" s="85"/>
      <c r="N63" s="85"/>
      <c r="O63" s="85"/>
      <c r="P63" s="86"/>
      <c r="Q63" s="84"/>
      <c r="R63" s="85"/>
      <c r="S63" s="85"/>
      <c r="T63" s="85"/>
      <c r="U63" s="85"/>
      <c r="V63" s="85"/>
      <c r="W63" s="85"/>
      <c r="X63" s="86"/>
      <c r="Y63" s="87"/>
      <c r="Z63" s="88"/>
    </row>
    <row r="64" spans="1:26" ht="72" customHeight="1" x14ac:dyDescent="0.25">
      <c r="A64" s="15" t="str">
        <f>IF(B64&lt;&gt;"","3.3","")</f>
        <v/>
      </c>
      <c r="B64" s="84"/>
      <c r="C64" s="85"/>
      <c r="D64" s="85"/>
      <c r="E64" s="85"/>
      <c r="F64" s="85"/>
      <c r="G64" s="86"/>
      <c r="H64" s="84"/>
      <c r="I64" s="85"/>
      <c r="J64" s="85"/>
      <c r="K64" s="85"/>
      <c r="L64" s="85"/>
      <c r="M64" s="85"/>
      <c r="N64" s="85"/>
      <c r="O64" s="85"/>
      <c r="P64" s="86"/>
      <c r="Q64" s="84"/>
      <c r="R64" s="85"/>
      <c r="S64" s="85"/>
      <c r="T64" s="85"/>
      <c r="U64" s="85"/>
      <c r="V64" s="85"/>
      <c r="W64" s="85"/>
      <c r="X64" s="86"/>
      <c r="Y64" s="87"/>
      <c r="Z64" s="88"/>
    </row>
    <row r="65" spans="1:26" ht="72" customHeight="1" x14ac:dyDescent="0.25">
      <c r="A65" s="15" t="str">
        <f>IF(B65&lt;&gt;"","3.4","")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IF(B66&lt;&gt;"","3.5","")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IF(B67&lt;&gt;"","3.6","")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6"/>
    </row>
    <row r="72" spans="1:26" ht="48" customHeigh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</row>
    <row r="73" spans="1:26" ht="48" customHeigh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</row>
    <row r="74" spans="1:26" ht="48" customHeigh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</row>
    <row r="75" spans="1:26" ht="48" customHeigh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139"/>
      <c r="C79" s="140"/>
      <c r="D79" s="140"/>
      <c r="E79" s="140"/>
      <c r="F79" s="140"/>
      <c r="G79" s="140"/>
      <c r="H79" s="141"/>
      <c r="J79" s="139"/>
      <c r="K79" s="140"/>
      <c r="L79" s="140"/>
      <c r="M79" s="140"/>
      <c r="N79" s="140"/>
      <c r="O79" s="140"/>
      <c r="P79" s="140"/>
      <c r="Q79" s="141"/>
      <c r="S79" s="139"/>
      <c r="T79" s="140"/>
      <c r="U79" s="140"/>
      <c r="V79" s="140"/>
      <c r="W79" s="140"/>
      <c r="X79" s="140"/>
      <c r="Y79" s="141"/>
    </row>
    <row r="80" spans="1:26" ht="10.15" customHeight="1" x14ac:dyDescent="0.25">
      <c r="B80" s="142"/>
      <c r="C80" s="143"/>
      <c r="D80" s="143"/>
      <c r="E80" s="143"/>
      <c r="F80" s="143"/>
      <c r="G80" s="143"/>
      <c r="H80" s="144"/>
      <c r="J80" s="142"/>
      <c r="K80" s="143"/>
      <c r="L80" s="143"/>
      <c r="M80" s="143"/>
      <c r="N80" s="143"/>
      <c r="O80" s="143"/>
      <c r="P80" s="143"/>
      <c r="Q80" s="144"/>
      <c r="S80" s="142"/>
      <c r="T80" s="143"/>
      <c r="U80" s="143"/>
      <c r="V80" s="143"/>
      <c r="W80" s="143"/>
      <c r="X80" s="143"/>
      <c r="Y80" s="144"/>
    </row>
    <row r="81" spans="2:25" ht="10.15" customHeight="1" x14ac:dyDescent="0.25">
      <c r="B81" s="142"/>
      <c r="C81" s="143"/>
      <c r="D81" s="143"/>
      <c r="E81" s="143"/>
      <c r="F81" s="143"/>
      <c r="G81" s="143"/>
      <c r="H81" s="144"/>
      <c r="J81" s="142"/>
      <c r="K81" s="143"/>
      <c r="L81" s="143"/>
      <c r="M81" s="143"/>
      <c r="N81" s="143"/>
      <c r="O81" s="143"/>
      <c r="P81" s="143"/>
      <c r="Q81" s="144"/>
      <c r="S81" s="142"/>
      <c r="T81" s="143"/>
      <c r="U81" s="143"/>
      <c r="V81" s="143"/>
      <c r="W81" s="143"/>
      <c r="X81" s="143"/>
      <c r="Y81" s="144"/>
    </row>
    <row r="82" spans="2:25" ht="21" customHeight="1" x14ac:dyDescent="0.25">
      <c r="B82" s="142"/>
      <c r="C82" s="143"/>
      <c r="D82" s="143"/>
      <c r="E82" s="143"/>
      <c r="F82" s="143"/>
      <c r="G82" s="143"/>
      <c r="H82" s="144"/>
      <c r="J82" s="142"/>
      <c r="K82" s="143"/>
      <c r="L82" s="143"/>
      <c r="M82" s="143"/>
      <c r="N82" s="143"/>
      <c r="O82" s="143"/>
      <c r="P82" s="143"/>
      <c r="Q82" s="144"/>
      <c r="S82" s="142"/>
      <c r="T82" s="143"/>
      <c r="U82" s="143"/>
      <c r="V82" s="143"/>
      <c r="W82" s="143"/>
      <c r="X82" s="143"/>
      <c r="Y82" s="144"/>
    </row>
    <row r="83" spans="2:25" ht="35.2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21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21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5"/>
      <c r="C88" s="146"/>
      <c r="D88" s="146"/>
      <c r="E88" s="146"/>
      <c r="F88" s="146"/>
      <c r="G88" s="146"/>
      <c r="H88" s="147"/>
      <c r="J88" s="145"/>
      <c r="K88" s="146"/>
      <c r="L88" s="146"/>
      <c r="M88" s="146"/>
      <c r="N88" s="146"/>
      <c r="O88" s="146"/>
      <c r="P88" s="146"/>
      <c r="Q88" s="147"/>
      <c r="S88" s="145"/>
      <c r="T88" s="146"/>
      <c r="U88" s="146"/>
      <c r="V88" s="146"/>
      <c r="W88" s="146"/>
      <c r="X88" s="146"/>
      <c r="Y88" s="147"/>
    </row>
    <row r="89" spans="2:25" ht="48" customHeight="1" x14ac:dyDescent="0.25">
      <c r="B89" s="148"/>
      <c r="C89" s="149"/>
      <c r="D89" s="149"/>
      <c r="E89" s="149"/>
      <c r="F89" s="149"/>
      <c r="G89" s="149"/>
      <c r="H89" s="150"/>
      <c r="J89" s="148"/>
      <c r="K89" s="149"/>
      <c r="L89" s="149"/>
      <c r="M89" s="149"/>
      <c r="N89" s="149"/>
      <c r="O89" s="149"/>
      <c r="P89" s="149"/>
      <c r="Q89" s="150"/>
      <c r="S89" s="148"/>
      <c r="T89" s="149"/>
      <c r="U89" s="149"/>
      <c r="V89" s="149"/>
      <c r="W89" s="149"/>
      <c r="X89" s="149"/>
      <c r="Y89" s="150"/>
    </row>
    <row r="90" spans="2:25" ht="48" customHeight="1" x14ac:dyDescent="0.25">
      <c r="B90" s="151"/>
      <c r="C90" s="152"/>
      <c r="D90" s="152"/>
      <c r="E90" s="152"/>
      <c r="F90" s="152"/>
      <c r="G90" s="152"/>
      <c r="H90" s="153"/>
      <c r="J90" s="151"/>
      <c r="K90" s="152"/>
      <c r="L90" s="152"/>
      <c r="M90" s="152"/>
      <c r="N90" s="152"/>
      <c r="O90" s="152"/>
      <c r="P90" s="152"/>
      <c r="Q90" s="153"/>
      <c r="S90" s="151"/>
      <c r="T90" s="152"/>
      <c r="U90" s="152"/>
      <c r="V90" s="152"/>
      <c r="W90" s="152"/>
      <c r="X90" s="152"/>
      <c r="Y90" s="153"/>
    </row>
    <row r="91" spans="2:25" ht="14.25" customHeight="1" x14ac:dyDescent="0.25"/>
    <row r="92" spans="2:25" ht="21" customHeight="1" x14ac:dyDescent="0.25">
      <c r="B92" s="139"/>
      <c r="C92" s="140"/>
      <c r="D92" s="140"/>
      <c r="E92" s="140"/>
      <c r="F92" s="140"/>
      <c r="G92" s="140"/>
      <c r="H92" s="141"/>
      <c r="J92" s="139"/>
      <c r="K92" s="140"/>
      <c r="L92" s="140"/>
      <c r="M92" s="140"/>
      <c r="N92" s="140"/>
      <c r="O92" s="140"/>
      <c r="P92" s="140"/>
      <c r="Q92" s="141"/>
      <c r="S92" s="139"/>
      <c r="T92" s="140"/>
      <c r="U92" s="140"/>
      <c r="V92" s="140"/>
      <c r="W92" s="140"/>
      <c r="X92" s="140"/>
      <c r="Y92" s="141"/>
    </row>
    <row r="93" spans="2:25" ht="21" customHeight="1" x14ac:dyDescent="0.25">
      <c r="B93" s="142"/>
      <c r="C93" s="143"/>
      <c r="D93" s="143"/>
      <c r="E93" s="143"/>
      <c r="F93" s="143"/>
      <c r="G93" s="143"/>
      <c r="H93" s="144"/>
      <c r="J93" s="142"/>
      <c r="K93" s="143"/>
      <c r="L93" s="143"/>
      <c r="M93" s="143"/>
      <c r="N93" s="143"/>
      <c r="O93" s="143"/>
      <c r="P93" s="143"/>
      <c r="Q93" s="144"/>
      <c r="S93" s="142"/>
      <c r="T93" s="143"/>
      <c r="U93" s="143"/>
      <c r="V93" s="143"/>
      <c r="W93" s="143"/>
      <c r="X93" s="143"/>
      <c r="Y93" s="144"/>
    </row>
    <row r="94" spans="2:25" ht="21" customHeight="1" x14ac:dyDescent="0.25">
      <c r="B94" s="142"/>
      <c r="C94" s="143"/>
      <c r="D94" s="143"/>
      <c r="E94" s="143"/>
      <c r="F94" s="143"/>
      <c r="G94" s="143"/>
      <c r="H94" s="144"/>
      <c r="J94" s="142"/>
      <c r="K94" s="143"/>
      <c r="L94" s="143"/>
      <c r="M94" s="143"/>
      <c r="N94" s="143"/>
      <c r="O94" s="143"/>
      <c r="P94" s="143"/>
      <c r="Q94" s="144"/>
      <c r="S94" s="142"/>
      <c r="T94" s="143"/>
      <c r="U94" s="143"/>
      <c r="V94" s="143"/>
      <c r="W94" s="143"/>
      <c r="X94" s="143"/>
      <c r="Y94" s="144"/>
    </row>
    <row r="95" spans="2:25" ht="21" customHeight="1" x14ac:dyDescent="0.25">
      <c r="B95" s="142"/>
      <c r="C95" s="143"/>
      <c r="D95" s="143"/>
      <c r="E95" s="143"/>
      <c r="F95" s="143"/>
      <c r="G95" s="143"/>
      <c r="H95" s="144"/>
      <c r="J95" s="142"/>
      <c r="K95" s="143"/>
      <c r="L95" s="143"/>
      <c r="M95" s="143"/>
      <c r="N95" s="143"/>
      <c r="O95" s="143"/>
      <c r="P95" s="143"/>
      <c r="Q95" s="144"/>
      <c r="S95" s="142"/>
      <c r="T95" s="143"/>
      <c r="U95" s="143"/>
      <c r="V95" s="143"/>
      <c r="W95" s="143"/>
      <c r="X95" s="143"/>
      <c r="Y95" s="144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5"/>
      <c r="C101" s="146"/>
      <c r="D101" s="146"/>
      <c r="E101" s="146"/>
      <c r="F101" s="146"/>
      <c r="G101" s="146"/>
      <c r="H101" s="147"/>
      <c r="J101" s="145"/>
      <c r="K101" s="146"/>
      <c r="L101" s="146"/>
      <c r="M101" s="146"/>
      <c r="N101" s="146"/>
      <c r="O101" s="146"/>
      <c r="P101" s="146"/>
      <c r="Q101" s="147"/>
      <c r="S101" s="145"/>
      <c r="T101" s="146"/>
      <c r="U101" s="146"/>
      <c r="V101" s="146"/>
      <c r="W101" s="146"/>
      <c r="X101" s="146"/>
      <c r="Y101" s="147"/>
    </row>
    <row r="102" spans="2:25" ht="48" customHeight="1" x14ac:dyDescent="0.25">
      <c r="B102" s="170"/>
      <c r="C102" s="171"/>
      <c r="D102" s="171"/>
      <c r="E102" s="171"/>
      <c r="F102" s="171"/>
      <c r="G102" s="171"/>
      <c r="H102" s="172"/>
      <c r="J102" s="148"/>
      <c r="K102" s="149"/>
      <c r="L102" s="149"/>
      <c r="M102" s="149"/>
      <c r="N102" s="149"/>
      <c r="O102" s="149"/>
      <c r="P102" s="149"/>
      <c r="Q102" s="150"/>
      <c r="S102" s="170"/>
      <c r="T102" s="171"/>
      <c r="U102" s="171"/>
      <c r="V102" s="171"/>
      <c r="W102" s="171"/>
      <c r="X102" s="171"/>
      <c r="Y102" s="172"/>
    </row>
    <row r="103" spans="2:25" ht="48" customHeight="1" x14ac:dyDescent="0.25">
      <c r="B103" s="173"/>
      <c r="C103" s="174"/>
      <c r="D103" s="174"/>
      <c r="E103" s="174"/>
      <c r="F103" s="174"/>
      <c r="G103" s="174"/>
      <c r="H103" s="175"/>
      <c r="J103" s="151"/>
      <c r="K103" s="152"/>
      <c r="L103" s="152"/>
      <c r="M103" s="152"/>
      <c r="N103" s="152"/>
      <c r="O103" s="152"/>
      <c r="P103" s="152"/>
      <c r="Q103" s="153"/>
      <c r="S103" s="173"/>
      <c r="T103" s="174"/>
      <c r="U103" s="174"/>
      <c r="V103" s="174"/>
      <c r="W103" s="174"/>
      <c r="X103" s="174"/>
      <c r="Y103" s="175"/>
    </row>
    <row r="104" spans="2:25" ht="14.25" customHeight="1" x14ac:dyDescent="0.25"/>
    <row r="105" spans="2:25" ht="21" customHeight="1" x14ac:dyDescent="0.25">
      <c r="B105" s="139"/>
      <c r="C105" s="140"/>
      <c r="D105" s="140"/>
      <c r="E105" s="140"/>
      <c r="F105" s="140"/>
      <c r="G105" s="140"/>
      <c r="H105" s="141"/>
      <c r="J105" s="139"/>
      <c r="K105" s="140"/>
      <c r="L105" s="140"/>
      <c r="M105" s="140"/>
      <c r="N105" s="140"/>
      <c r="O105" s="140"/>
      <c r="P105" s="140"/>
      <c r="Q105" s="141"/>
      <c r="S105" s="139"/>
      <c r="T105" s="140"/>
      <c r="U105" s="140"/>
      <c r="V105" s="140"/>
      <c r="W105" s="140"/>
      <c r="X105" s="140"/>
      <c r="Y105" s="141"/>
    </row>
    <row r="106" spans="2:25" ht="21" customHeight="1" x14ac:dyDescent="0.25">
      <c r="B106" s="142"/>
      <c r="C106" s="143"/>
      <c r="D106" s="143"/>
      <c r="E106" s="143"/>
      <c r="F106" s="143"/>
      <c r="G106" s="143"/>
      <c r="H106" s="144"/>
      <c r="J106" s="142"/>
      <c r="K106" s="143"/>
      <c r="L106" s="143"/>
      <c r="M106" s="143"/>
      <c r="N106" s="143"/>
      <c r="O106" s="143"/>
      <c r="P106" s="143"/>
      <c r="Q106" s="144"/>
      <c r="S106" s="142"/>
      <c r="T106" s="143"/>
      <c r="U106" s="143"/>
      <c r="V106" s="143"/>
      <c r="W106" s="143"/>
      <c r="X106" s="143"/>
      <c r="Y106" s="144"/>
    </row>
    <row r="107" spans="2:25" ht="21" customHeight="1" x14ac:dyDescent="0.25">
      <c r="B107" s="142"/>
      <c r="C107" s="143"/>
      <c r="D107" s="143"/>
      <c r="E107" s="143"/>
      <c r="F107" s="143"/>
      <c r="G107" s="143"/>
      <c r="H107" s="144"/>
      <c r="J107" s="142"/>
      <c r="K107" s="143"/>
      <c r="L107" s="143"/>
      <c r="M107" s="143"/>
      <c r="N107" s="143"/>
      <c r="O107" s="143"/>
      <c r="P107" s="143"/>
      <c r="Q107" s="144"/>
      <c r="S107" s="142"/>
      <c r="T107" s="143"/>
      <c r="U107" s="143"/>
      <c r="V107" s="143"/>
      <c r="W107" s="143"/>
      <c r="X107" s="143"/>
      <c r="Y107" s="144"/>
    </row>
    <row r="108" spans="2:25" ht="21" customHeight="1" x14ac:dyDescent="0.25">
      <c r="B108" s="142"/>
      <c r="C108" s="143"/>
      <c r="D108" s="143"/>
      <c r="E108" s="143"/>
      <c r="F108" s="143"/>
      <c r="G108" s="143"/>
      <c r="H108" s="144"/>
      <c r="J108" s="142"/>
      <c r="K108" s="143"/>
      <c r="L108" s="143"/>
      <c r="M108" s="143"/>
      <c r="N108" s="143"/>
      <c r="O108" s="143"/>
      <c r="P108" s="143"/>
      <c r="Q108" s="144"/>
      <c r="S108" s="142"/>
      <c r="T108" s="143"/>
      <c r="U108" s="143"/>
      <c r="V108" s="143"/>
      <c r="W108" s="143"/>
      <c r="X108" s="143"/>
      <c r="Y108" s="144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5"/>
      <c r="C114" s="146"/>
      <c r="D114" s="146"/>
      <c r="E114" s="146"/>
      <c r="F114" s="146"/>
      <c r="G114" s="146"/>
      <c r="H114" s="147"/>
      <c r="J114" s="145"/>
      <c r="K114" s="146"/>
      <c r="L114" s="146"/>
      <c r="M114" s="146"/>
      <c r="N114" s="146"/>
      <c r="O114" s="146"/>
      <c r="P114" s="146"/>
      <c r="Q114" s="147"/>
      <c r="S114" s="145"/>
      <c r="T114" s="146"/>
      <c r="U114" s="146"/>
      <c r="V114" s="146"/>
      <c r="W114" s="146"/>
      <c r="X114" s="146"/>
      <c r="Y114" s="147"/>
    </row>
    <row r="115" spans="2:25" ht="48" customHeight="1" x14ac:dyDescent="0.25">
      <c r="B115" s="170"/>
      <c r="C115" s="171"/>
      <c r="D115" s="171"/>
      <c r="E115" s="171"/>
      <c r="F115" s="171"/>
      <c r="G115" s="171"/>
      <c r="H115" s="172"/>
      <c r="J115" s="176"/>
      <c r="K115" s="177"/>
      <c r="L115" s="177"/>
      <c r="M115" s="177"/>
      <c r="N115" s="177"/>
      <c r="O115" s="177"/>
      <c r="P115" s="177"/>
      <c r="Q115" s="178"/>
      <c r="S115" s="170"/>
      <c r="T115" s="171"/>
      <c r="U115" s="171"/>
      <c r="V115" s="171"/>
      <c r="W115" s="171"/>
      <c r="X115" s="171"/>
      <c r="Y115" s="172"/>
    </row>
    <row r="116" spans="2:25" ht="48" customHeight="1" x14ac:dyDescent="0.25">
      <c r="B116" s="173"/>
      <c r="C116" s="174"/>
      <c r="D116" s="174"/>
      <c r="E116" s="174"/>
      <c r="F116" s="174"/>
      <c r="G116" s="174"/>
      <c r="H116" s="175"/>
      <c r="J116" s="179"/>
      <c r="K116" s="180"/>
      <c r="L116" s="180"/>
      <c r="M116" s="180"/>
      <c r="N116" s="180"/>
      <c r="O116" s="180"/>
      <c r="P116" s="180"/>
      <c r="Q116" s="181"/>
      <c r="S116" s="173"/>
      <c r="T116" s="174"/>
      <c r="U116" s="174"/>
      <c r="V116" s="174"/>
      <c r="W116" s="174"/>
      <c r="X116" s="174"/>
      <c r="Y116" s="175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166"/>
      <c r="G119" s="166"/>
      <c r="H119" s="166"/>
      <c r="I119" s="166"/>
      <c r="J119" s="166"/>
      <c r="Q119" s="13" t="s">
        <v>52</v>
      </c>
      <c r="R119" s="166"/>
      <c r="S119" s="166"/>
      <c r="T119" s="166"/>
      <c r="U119" s="166"/>
      <c r="V119" s="166"/>
      <c r="W119" s="166"/>
    </row>
    <row r="120" spans="2:25" ht="21" customHeight="1" x14ac:dyDescent="0.25">
      <c r="E120" s="13" t="s">
        <v>53</v>
      </c>
      <c r="F120" s="167"/>
      <c r="G120" s="167"/>
      <c r="H120" s="167"/>
      <c r="I120" s="167"/>
      <c r="J120" s="167"/>
      <c r="K120" s="2" t="s">
        <v>54</v>
      </c>
      <c r="Q120" s="13" t="s">
        <v>53</v>
      </c>
      <c r="R120" s="168"/>
      <c r="S120" s="168"/>
      <c r="T120" s="168"/>
      <c r="U120" s="168"/>
      <c r="V120" s="168"/>
      <c r="W120" s="168"/>
      <c r="X120" s="2" t="s">
        <v>54</v>
      </c>
    </row>
    <row r="121" spans="2:25" ht="21" customHeight="1" x14ac:dyDescent="0.25">
      <c r="E121" s="13" t="s">
        <v>55</v>
      </c>
      <c r="F121" s="167"/>
      <c r="G121" s="167"/>
      <c r="H121" s="167"/>
      <c r="I121" s="167"/>
      <c r="J121" s="167"/>
      <c r="Q121" s="169"/>
      <c r="R121" s="169"/>
      <c r="S121" s="169"/>
      <c r="T121" s="169"/>
      <c r="U121" s="169"/>
      <c r="V121" s="169"/>
      <c r="W121" s="169"/>
      <c r="X121" s="169"/>
    </row>
    <row r="122" spans="2:25" ht="24" customHeight="1" x14ac:dyDescent="0.25">
      <c r="E122" s="13" t="s">
        <v>56</v>
      </c>
      <c r="F122" s="163"/>
      <c r="G122" s="163"/>
      <c r="H122" s="163"/>
      <c r="I122" s="163"/>
      <c r="J122" s="163"/>
      <c r="Q122" s="13" t="s">
        <v>56</v>
      </c>
      <c r="R122" s="164"/>
      <c r="S122" s="164"/>
      <c r="T122" s="164"/>
      <c r="U122" s="164"/>
      <c r="V122" s="164"/>
      <c r="W122" s="164"/>
    </row>
    <row r="123" spans="2:25" ht="24" customHeight="1" x14ac:dyDescent="0.25">
      <c r="E123" s="13" t="s">
        <v>57</v>
      </c>
      <c r="F123" s="165"/>
      <c r="G123" s="165"/>
      <c r="H123" s="165"/>
      <c r="I123" s="165"/>
      <c r="J123" s="165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B53:L57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B56:L60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19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B56:L60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69:G69"/>
    <mergeCell ref="H69:P69"/>
    <mergeCell ref="Q69:X69"/>
    <mergeCell ref="Y69:Z69"/>
    <mergeCell ref="B74:Y78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67:G67"/>
    <mergeCell ref="H67:P67"/>
    <mergeCell ref="Q67:X67"/>
    <mergeCell ref="Y67:Z67"/>
    <mergeCell ref="B68:G68"/>
    <mergeCell ref="H68:P68"/>
    <mergeCell ref="Q68:X68"/>
    <mergeCell ref="Y68:Z68"/>
    <mergeCell ref="B65:G65"/>
    <mergeCell ref="H65:P65"/>
    <mergeCell ref="Q65:X65"/>
    <mergeCell ref="Y65:Z65"/>
    <mergeCell ref="B66:G66"/>
    <mergeCell ref="H66:P66"/>
    <mergeCell ref="Q66:X66"/>
    <mergeCell ref="Y66:Z66"/>
    <mergeCell ref="B60:L60"/>
    <mergeCell ref="M60:X60"/>
    <mergeCell ref="Y60:Z60"/>
    <mergeCell ref="B64:G64"/>
    <mergeCell ref="H64:P64"/>
    <mergeCell ref="Q64:X64"/>
    <mergeCell ref="Y64:Z64"/>
    <mergeCell ref="B58:L58"/>
    <mergeCell ref="M58:X58"/>
    <mergeCell ref="Y58:Z58"/>
    <mergeCell ref="B59:L59"/>
    <mergeCell ref="M59:X59"/>
    <mergeCell ref="Y59:Z59"/>
    <mergeCell ref="A55:Z55"/>
    <mergeCell ref="B56:L56"/>
    <mergeCell ref="M56:X56"/>
    <mergeCell ref="Y56:Z56"/>
    <mergeCell ref="B57:L57"/>
    <mergeCell ref="M57:X57"/>
    <mergeCell ref="Y57:Z57"/>
    <mergeCell ref="B53:L53"/>
    <mergeCell ref="M53:X53"/>
    <mergeCell ref="Y53:Z53"/>
    <mergeCell ref="B54:L54"/>
    <mergeCell ref="M54:X54"/>
    <mergeCell ref="Y54:Z54"/>
    <mergeCell ref="B51:L51"/>
    <mergeCell ref="M51:X51"/>
    <mergeCell ref="Y51:Z51"/>
    <mergeCell ref="B52:L52"/>
    <mergeCell ref="M52:X52"/>
    <mergeCell ref="Y52:Z52"/>
    <mergeCell ref="B48:L48"/>
    <mergeCell ref="Y48:Z48"/>
    <mergeCell ref="A49:Z49"/>
    <mergeCell ref="B50:L50"/>
    <mergeCell ref="M50:X50"/>
    <mergeCell ref="Y50:Z50"/>
    <mergeCell ref="M48:X48"/>
    <mergeCell ref="B46:L46"/>
    <mergeCell ref="M46:X46"/>
    <mergeCell ref="Y46:Z46"/>
    <mergeCell ref="B47:L47"/>
    <mergeCell ref="M47:X47"/>
    <mergeCell ref="Y47:Z47"/>
    <mergeCell ref="A43:Z43"/>
    <mergeCell ref="B44:L44"/>
    <mergeCell ref="M44:X44"/>
    <mergeCell ref="Y44:Z44"/>
    <mergeCell ref="B45:L45"/>
    <mergeCell ref="M45:X45"/>
    <mergeCell ref="Y45:Z45"/>
    <mergeCell ref="B38:G38"/>
    <mergeCell ref="H38:J38"/>
    <mergeCell ref="K38:M38"/>
    <mergeCell ref="N38:P38"/>
    <mergeCell ref="Q38:S38"/>
    <mergeCell ref="X39:Z39"/>
    <mergeCell ref="A40:Z40"/>
    <mergeCell ref="B42:L42"/>
    <mergeCell ref="M42:X42"/>
    <mergeCell ref="Y42:Z42"/>
    <mergeCell ref="A39:S39"/>
    <mergeCell ref="T39:U39"/>
    <mergeCell ref="V39:W39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N29:P29"/>
    <mergeCell ref="Q29:S29"/>
    <mergeCell ref="T29:U29"/>
    <mergeCell ref="V29:W29"/>
    <mergeCell ref="H25:J25"/>
    <mergeCell ref="K25:M25"/>
    <mergeCell ref="N25:P25"/>
    <mergeCell ref="Q25:S25"/>
    <mergeCell ref="T25:U25"/>
    <mergeCell ref="V25:W25"/>
    <mergeCell ref="X25:Z25"/>
    <mergeCell ref="V27:W27"/>
    <mergeCell ref="X27:Z38"/>
    <mergeCell ref="K30:M30"/>
    <mergeCell ref="H27:J27"/>
    <mergeCell ref="K27:M27"/>
    <mergeCell ref="N27:P27"/>
    <mergeCell ref="Q27:S27"/>
    <mergeCell ref="T27:U27"/>
    <mergeCell ref="T38:U38"/>
    <mergeCell ref="V38:W38"/>
    <mergeCell ref="N35:P35"/>
    <mergeCell ref="Q35:S35"/>
    <mergeCell ref="T35:U35"/>
    <mergeCell ref="V35:W35"/>
    <mergeCell ref="V31:W31"/>
    <mergeCell ref="H32:J32"/>
    <mergeCell ref="K32:M32"/>
    <mergeCell ref="B14:J14"/>
    <mergeCell ref="K14:M14"/>
    <mergeCell ref="N14:P14"/>
    <mergeCell ref="Q14:R14"/>
    <mergeCell ref="B15:J15"/>
    <mergeCell ref="K15:M15"/>
    <mergeCell ref="N15:P15"/>
    <mergeCell ref="Q15:R15"/>
    <mergeCell ref="B18:J18"/>
    <mergeCell ref="Q18:R1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Y13:Z17"/>
    <mergeCell ref="Y20:Z20"/>
    <mergeCell ref="V20:X20"/>
    <mergeCell ref="Y19:Z19"/>
    <mergeCell ref="V19:X19"/>
    <mergeCell ref="Y18:Z18"/>
    <mergeCell ref="V18:X18"/>
    <mergeCell ref="S20:U20"/>
    <mergeCell ref="S19:U19"/>
    <mergeCell ref="S18:U18"/>
    <mergeCell ref="V13:X17"/>
    <mergeCell ref="S13:U17"/>
    <mergeCell ref="Q20:R20"/>
    <mergeCell ref="Q19:R19"/>
    <mergeCell ref="A1:Z1"/>
    <mergeCell ref="A3:Z3"/>
    <mergeCell ref="A4:Z4"/>
    <mergeCell ref="A10:A11"/>
    <mergeCell ref="A26:Z26"/>
    <mergeCell ref="B27:G2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B20:J20"/>
    <mergeCell ref="B19:J19"/>
    <mergeCell ref="A21:P21"/>
    <mergeCell ref="B37:G37"/>
    <mergeCell ref="H37:J37"/>
    <mergeCell ref="K37:M37"/>
    <mergeCell ref="N37:P37"/>
    <mergeCell ref="Q37:S37"/>
    <mergeCell ref="T37:U37"/>
    <mergeCell ref="V37:W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V34:W34"/>
    <mergeCell ref="H35:J35"/>
    <mergeCell ref="K35:M35"/>
    <mergeCell ref="N20:P20"/>
    <mergeCell ref="N19:P19"/>
    <mergeCell ref="N18:P18"/>
    <mergeCell ref="K20:M20"/>
    <mergeCell ref="K19:M19"/>
    <mergeCell ref="K18:M18"/>
    <mergeCell ref="Q21:R21"/>
    <mergeCell ref="S21:U21"/>
    <mergeCell ref="B34:G34"/>
    <mergeCell ref="B33:G33"/>
    <mergeCell ref="B32:G32"/>
    <mergeCell ref="B31:G31"/>
    <mergeCell ref="H31:J31"/>
    <mergeCell ref="K31:M31"/>
    <mergeCell ref="N31:P31"/>
    <mergeCell ref="Q31:S31"/>
    <mergeCell ref="T31:U31"/>
    <mergeCell ref="H34:J34"/>
    <mergeCell ref="K34:M34"/>
    <mergeCell ref="N34:P34"/>
    <mergeCell ref="Q34:S34"/>
    <mergeCell ref="T34:U34"/>
    <mergeCell ref="A22:Z22"/>
    <mergeCell ref="B25:G25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B56:L60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B56:L60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B56:L60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225"/>
      <c r="C50" s="226"/>
      <c r="D50" s="226"/>
      <c r="E50" s="226"/>
      <c r="F50" s="226"/>
      <c r="G50" s="226"/>
      <c r="H50" s="226"/>
      <c r="I50" s="226"/>
      <c r="J50" s="226"/>
      <c r="K50" s="226"/>
      <c r="L50" s="227"/>
      <c r="M50" s="225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7"/>
      <c r="Y50" s="228"/>
      <c r="Z50" s="229"/>
    </row>
    <row r="51" spans="1:26" ht="48" customHeight="1" x14ac:dyDescent="0.25">
      <c r="A51" s="15" t="str">
        <f>IF(B51&lt;&gt;"","2.2.2","")</f>
        <v/>
      </c>
      <c r="B51" s="225"/>
      <c r="C51" s="226"/>
      <c r="D51" s="226"/>
      <c r="E51" s="226"/>
      <c r="F51" s="226"/>
      <c r="G51" s="226"/>
      <c r="H51" s="226"/>
      <c r="I51" s="226"/>
      <c r="J51" s="226"/>
      <c r="K51" s="226"/>
      <c r="L51" s="227"/>
      <c r="M51" s="225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7"/>
      <c r="Y51" s="228"/>
      <c r="Z51" s="229"/>
    </row>
    <row r="52" spans="1:26" ht="48" customHeight="1" x14ac:dyDescent="0.25">
      <c r="A52" s="15" t="str">
        <f>IF(B52&lt;&gt;"","2.2.3","")</f>
        <v/>
      </c>
      <c r="B52" s="225"/>
      <c r="C52" s="226"/>
      <c r="D52" s="226"/>
      <c r="E52" s="226"/>
      <c r="F52" s="226"/>
      <c r="G52" s="226"/>
      <c r="H52" s="226"/>
      <c r="I52" s="226"/>
      <c r="J52" s="226"/>
      <c r="K52" s="226"/>
      <c r="L52" s="227"/>
      <c r="M52" s="225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7"/>
      <c r="Y52" s="228"/>
      <c r="Z52" s="229"/>
    </row>
    <row r="53" spans="1:26" ht="48" customHeight="1" x14ac:dyDescent="0.25">
      <c r="A53" s="15" t="str">
        <f>IF(B53&lt;&gt;"","2.2.4","")</f>
        <v/>
      </c>
      <c r="B53" s="225"/>
      <c r="C53" s="226"/>
      <c r="D53" s="226"/>
      <c r="E53" s="226"/>
      <c r="F53" s="226"/>
      <c r="G53" s="226"/>
      <c r="H53" s="226"/>
      <c r="I53" s="226"/>
      <c r="J53" s="226"/>
      <c r="K53" s="226"/>
      <c r="L53" s="227"/>
      <c r="M53" s="225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7"/>
      <c r="Y53" s="228"/>
      <c r="Z53" s="229"/>
    </row>
    <row r="54" spans="1:26" ht="48" customHeight="1" x14ac:dyDescent="0.25">
      <c r="A54" s="15" t="str">
        <f>IF(B54&lt;&gt;"","2.2.5","")</f>
        <v/>
      </c>
      <c r="B54" s="225"/>
      <c r="C54" s="226"/>
      <c r="D54" s="226"/>
      <c r="E54" s="226"/>
      <c r="F54" s="226"/>
      <c r="G54" s="226"/>
      <c r="H54" s="226"/>
      <c r="I54" s="226"/>
      <c r="J54" s="226"/>
      <c r="K54" s="226"/>
      <c r="L54" s="227"/>
      <c r="M54" s="225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7"/>
      <c r="Y54" s="228"/>
      <c r="Z54" s="229"/>
    </row>
    <row r="55" spans="1:26" ht="24" customHeight="1" x14ac:dyDescent="0.25">
      <c r="A55" s="230" t="s">
        <v>48</v>
      </c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2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Q36:Q38 K30 N30 Q30 N36:N38 K29:S29 K31:S31 K34:S34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B56:L60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34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ED104B7E-9DAA-48B7-9856-F7E3501432B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B56:L60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B56:L60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24"/>
  <sheetViews>
    <sheetView tabSelected="1" view="pageBreakPreview" topLeftCell="A110" zoomScale="85" zoomScaleNormal="85" zoomScaleSheetLayoutView="85" workbookViewId="0">
      <selection activeCell="F123" sqref="F123:J123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>
        <v>12</v>
      </c>
      <c r="L13" s="96"/>
      <c r="M13" s="96"/>
      <c r="N13" s="52">
        <f>Q27</f>
        <v>0</v>
      </c>
      <c r="O13" s="52"/>
      <c r="P13" s="52"/>
      <c r="Q13" s="97">
        <f>V26/T26*100</f>
        <v>0</v>
      </c>
      <c r="R13" s="97"/>
      <c r="S13" s="78">
        <v>712000</v>
      </c>
      <c r="T13" s="79"/>
      <c r="U13" s="80"/>
      <c r="V13" s="72"/>
      <c r="W13" s="73"/>
      <c r="X13" s="74"/>
      <c r="Y13" s="54">
        <f>V13/S13*100</f>
        <v>0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118">
        <v>12</v>
      </c>
      <c r="L14" s="118"/>
      <c r="M14" s="118"/>
      <c r="N14" s="52">
        <f>Q29</f>
        <v>0</v>
      </c>
      <c r="O14" s="52"/>
      <c r="P14" s="52"/>
      <c r="Q14" s="97">
        <f>V28/T28*100</f>
        <v>0</v>
      </c>
      <c r="R14" s="97"/>
      <c r="S14" s="81"/>
      <c r="T14" s="82"/>
      <c r="U14" s="83"/>
      <c r="V14" s="75"/>
      <c r="W14" s="76"/>
      <c r="X14" s="77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>
        <v>12</v>
      </c>
      <c r="L15" s="118"/>
      <c r="M15" s="118"/>
      <c r="N15" s="52">
        <f>Q31</f>
        <v>0</v>
      </c>
      <c r="O15" s="52"/>
      <c r="P15" s="52"/>
      <c r="Q15" s="97">
        <f>V30/T30*100</f>
        <v>0</v>
      </c>
      <c r="R15" s="97"/>
      <c r="S15" s="81"/>
      <c r="T15" s="82"/>
      <c r="U15" s="83"/>
      <c r="V15" s="75"/>
      <c r="W15" s="76"/>
      <c r="X15" s="77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>
        <v>7</v>
      </c>
      <c r="L16" s="118"/>
      <c r="M16" s="118"/>
      <c r="N16" s="52">
        <f>Q32</f>
        <v>0</v>
      </c>
      <c r="O16" s="52"/>
      <c r="P16" s="52"/>
      <c r="Q16" s="97">
        <f>V32/T32*100</f>
        <v>0</v>
      </c>
      <c r="R16" s="97"/>
      <c r="S16" s="81"/>
      <c r="T16" s="82"/>
      <c r="U16" s="83"/>
      <c r="V16" s="75"/>
      <c r="W16" s="76"/>
      <c r="X16" s="77"/>
      <c r="Y16" s="56"/>
      <c r="Z16" s="57"/>
    </row>
    <row r="17" spans="1:26" ht="24" customHeight="1" x14ac:dyDescent="0.25">
      <c r="A17" s="31">
        <v>5</v>
      </c>
      <c r="B17" s="95" t="s">
        <v>100</v>
      </c>
      <c r="C17" s="95"/>
      <c r="D17" s="95"/>
      <c r="E17" s="95"/>
      <c r="F17" s="95"/>
      <c r="G17" s="95"/>
      <c r="H17" s="95"/>
      <c r="I17" s="95"/>
      <c r="J17" s="95"/>
      <c r="K17" s="53">
        <v>2</v>
      </c>
      <c r="L17" s="53"/>
      <c r="M17" s="53"/>
      <c r="N17" s="236">
        <f>Q33</f>
        <v>0</v>
      </c>
      <c r="O17" s="237"/>
      <c r="P17" s="238"/>
      <c r="Q17" s="233">
        <f>V33/T33*100</f>
        <v>0</v>
      </c>
      <c r="R17" s="234"/>
      <c r="S17" s="66">
        <v>2100000</v>
      </c>
      <c r="T17" s="67"/>
      <c r="U17" s="68"/>
      <c r="V17" s="60"/>
      <c r="W17" s="61"/>
      <c r="X17" s="62"/>
      <c r="Y17" s="58">
        <f>V17/S17*100</f>
        <v>0</v>
      </c>
      <c r="Z17" s="59"/>
    </row>
    <row r="18" spans="1:26" ht="24" customHeight="1" x14ac:dyDescent="0.25">
      <c r="A18" s="31">
        <v>6</v>
      </c>
      <c r="B18" s="95" t="s">
        <v>101</v>
      </c>
      <c r="C18" s="95"/>
      <c r="D18" s="95"/>
      <c r="E18" s="95"/>
      <c r="F18" s="95"/>
      <c r="G18" s="95"/>
      <c r="H18" s="95"/>
      <c r="I18" s="95"/>
      <c r="J18" s="95"/>
      <c r="K18" s="53">
        <v>2</v>
      </c>
      <c r="L18" s="53"/>
      <c r="M18" s="53"/>
      <c r="N18" s="236">
        <f>Q34</f>
        <v>0</v>
      </c>
      <c r="O18" s="237"/>
      <c r="P18" s="238"/>
      <c r="Q18" s="233">
        <f>V34/T34*100</f>
        <v>0</v>
      </c>
      <c r="R18" s="234"/>
      <c r="S18" s="66">
        <v>2847200</v>
      </c>
      <c r="T18" s="67"/>
      <c r="U18" s="68"/>
      <c r="V18" s="60"/>
      <c r="W18" s="61"/>
      <c r="X18" s="62"/>
      <c r="Y18" s="58">
        <f t="shared" ref="Y18" si="0">V18/S18*100</f>
        <v>0</v>
      </c>
      <c r="Z18" s="59"/>
    </row>
    <row r="19" spans="1:26" s="7" customFormat="1" ht="24" customHeight="1" x14ac:dyDescent="0.25">
      <c r="A19" s="32">
        <v>7</v>
      </c>
      <c r="B19" s="95" t="s">
        <v>102</v>
      </c>
      <c r="C19" s="95"/>
      <c r="D19" s="95"/>
      <c r="E19" s="95"/>
      <c r="F19" s="95"/>
      <c r="G19" s="95"/>
      <c r="H19" s="95"/>
      <c r="I19" s="95"/>
      <c r="J19" s="95"/>
      <c r="K19" s="53">
        <v>2</v>
      </c>
      <c r="L19" s="53"/>
      <c r="M19" s="53"/>
      <c r="N19" s="236">
        <f>Q35</f>
        <v>0</v>
      </c>
      <c r="O19" s="237"/>
      <c r="P19" s="238"/>
      <c r="Q19" s="233">
        <f>V35/T35*100</f>
        <v>0</v>
      </c>
      <c r="R19" s="234"/>
      <c r="S19" s="66">
        <v>4850600</v>
      </c>
      <c r="T19" s="67"/>
      <c r="U19" s="68"/>
      <c r="V19" s="60"/>
      <c r="W19" s="61"/>
      <c r="X19" s="62"/>
      <c r="Y19" s="58">
        <f>V19/S19*100</f>
        <v>0</v>
      </c>
      <c r="Z19" s="59"/>
    </row>
    <row r="20" spans="1:26" s="4" customFormat="1" ht="24" customHeight="1" x14ac:dyDescent="0.25">
      <c r="A20" s="110" t="s">
        <v>38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113">
        <f>V36</f>
        <v>0</v>
      </c>
      <c r="R20" s="114"/>
      <c r="S20" s="115">
        <f>SUM(S13:U19)</f>
        <v>10509800</v>
      </c>
      <c r="T20" s="116"/>
      <c r="U20" s="117"/>
      <c r="V20" s="115">
        <f>SUM(V13:X19)</f>
        <v>0</v>
      </c>
      <c r="W20" s="116"/>
      <c r="X20" s="117"/>
      <c r="Y20" s="119">
        <f>V20/S20*100</f>
        <v>0</v>
      </c>
      <c r="Z20" s="120"/>
    </row>
    <row r="21" spans="1:26" ht="9.9499999999999993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107" t="s">
        <v>35</v>
      </c>
      <c r="C24" s="108"/>
      <c r="D24" s="108"/>
      <c r="E24" s="108"/>
      <c r="F24" s="108"/>
      <c r="G24" s="109"/>
      <c r="H24" s="107" t="s">
        <v>39</v>
      </c>
      <c r="I24" s="108"/>
      <c r="J24" s="109"/>
      <c r="K24" s="107" t="s">
        <v>36</v>
      </c>
      <c r="L24" s="108"/>
      <c r="M24" s="109"/>
      <c r="N24" s="107" t="s">
        <v>40</v>
      </c>
      <c r="O24" s="108"/>
      <c r="P24" s="109"/>
      <c r="Q24" s="107" t="s">
        <v>41</v>
      </c>
      <c r="R24" s="108"/>
      <c r="S24" s="109"/>
      <c r="T24" s="107" t="s">
        <v>42</v>
      </c>
      <c r="U24" s="109"/>
      <c r="V24" s="122" t="s">
        <v>8</v>
      </c>
      <c r="W24" s="123"/>
      <c r="X24" s="107" t="s">
        <v>9</v>
      </c>
      <c r="Y24" s="108"/>
      <c r="Z24" s="109"/>
    </row>
    <row r="25" spans="1:26" ht="24" customHeight="1" x14ac:dyDescent="0.25">
      <c r="A25" s="92" t="s">
        <v>95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s="28" customFormat="1" ht="24" customHeight="1" x14ac:dyDescent="0.25">
      <c r="A26" s="35">
        <v>1</v>
      </c>
      <c r="B26" s="48" t="s">
        <v>96</v>
      </c>
      <c r="C26" s="48"/>
      <c r="D26" s="48"/>
      <c r="E26" s="48"/>
      <c r="F26" s="48"/>
      <c r="G26" s="48"/>
      <c r="H26" s="183">
        <v>12</v>
      </c>
      <c r="I26" s="183"/>
      <c r="J26" s="183"/>
      <c r="K26" s="183">
        <f>K27</f>
        <v>0</v>
      </c>
      <c r="L26" s="183"/>
      <c r="M26" s="183"/>
      <c r="N26" s="183">
        <f>N27</f>
        <v>0</v>
      </c>
      <c r="O26" s="183"/>
      <c r="P26" s="183"/>
      <c r="Q26" s="183">
        <f>Q27</f>
        <v>0</v>
      </c>
      <c r="R26" s="183"/>
      <c r="S26" s="183"/>
      <c r="T26" s="184">
        <v>10</v>
      </c>
      <c r="U26" s="184"/>
      <c r="V26" s="185">
        <f>SUM(V27)</f>
        <v>0</v>
      </c>
      <c r="W26" s="185"/>
      <c r="X26" s="121"/>
      <c r="Y26" s="121"/>
      <c r="Z26" s="124"/>
    </row>
    <row r="27" spans="1:26" s="22" customFormat="1" ht="24" customHeight="1" x14ac:dyDescent="0.25">
      <c r="A27" s="34">
        <v>1.1000000000000001</v>
      </c>
      <c r="B27" s="47" t="s">
        <v>106</v>
      </c>
      <c r="C27" s="47"/>
      <c r="D27" s="47"/>
      <c r="E27" s="47"/>
      <c r="F27" s="47"/>
      <c r="G27" s="47"/>
      <c r="H27" s="186">
        <v>12</v>
      </c>
      <c r="I27" s="186"/>
      <c r="J27" s="186"/>
      <c r="K27" s="192"/>
      <c r="L27" s="192"/>
      <c r="M27" s="192"/>
      <c r="N27" s="192"/>
      <c r="O27" s="192"/>
      <c r="P27" s="192"/>
      <c r="Q27" s="192"/>
      <c r="R27" s="192"/>
      <c r="S27" s="192"/>
      <c r="T27" s="194">
        <v>10</v>
      </c>
      <c r="U27" s="194"/>
      <c r="V27" s="188">
        <f>(T27*((K27*0)+(N27*50)+(Q27*100)))/(H27*100)</f>
        <v>0</v>
      </c>
      <c r="W27" s="188"/>
      <c r="X27" s="125"/>
      <c r="Y27" s="125"/>
      <c r="Z27" s="126"/>
    </row>
    <row r="28" spans="1:26" s="26" customFormat="1" ht="24" customHeight="1" x14ac:dyDescent="0.25">
      <c r="A28" s="35">
        <v>2</v>
      </c>
      <c r="B28" s="48" t="s">
        <v>97</v>
      </c>
      <c r="C28" s="48"/>
      <c r="D28" s="48"/>
      <c r="E28" s="48"/>
      <c r="F28" s="48"/>
      <c r="G28" s="48"/>
      <c r="H28" s="182">
        <v>12</v>
      </c>
      <c r="I28" s="182"/>
      <c r="J28" s="182"/>
      <c r="K28" s="183">
        <f>K29</f>
        <v>0</v>
      </c>
      <c r="L28" s="183"/>
      <c r="M28" s="183"/>
      <c r="N28" s="183">
        <f>N29</f>
        <v>0</v>
      </c>
      <c r="O28" s="183"/>
      <c r="P28" s="183"/>
      <c r="Q28" s="183">
        <f>Q29</f>
        <v>0</v>
      </c>
      <c r="R28" s="183"/>
      <c r="S28" s="183"/>
      <c r="T28" s="184">
        <v>10</v>
      </c>
      <c r="U28" s="184"/>
      <c r="V28" s="185">
        <f>SUM(V29)</f>
        <v>0</v>
      </c>
      <c r="W28" s="185"/>
      <c r="X28" s="125"/>
      <c r="Y28" s="125"/>
      <c r="Z28" s="126"/>
    </row>
    <row r="29" spans="1:26" s="36" customFormat="1" ht="24" customHeight="1" x14ac:dyDescent="0.25">
      <c r="A29" s="34">
        <v>2.1</v>
      </c>
      <c r="B29" s="47" t="s">
        <v>107</v>
      </c>
      <c r="C29" s="47"/>
      <c r="D29" s="47"/>
      <c r="E29" s="47"/>
      <c r="F29" s="47"/>
      <c r="G29" s="47"/>
      <c r="H29" s="186">
        <v>12</v>
      </c>
      <c r="I29" s="186"/>
      <c r="J29" s="186"/>
      <c r="K29" s="192"/>
      <c r="L29" s="192"/>
      <c r="M29" s="192"/>
      <c r="N29" s="192"/>
      <c r="O29" s="192"/>
      <c r="P29" s="192"/>
      <c r="Q29" s="192"/>
      <c r="R29" s="192"/>
      <c r="S29" s="192"/>
      <c r="T29" s="187">
        <v>10</v>
      </c>
      <c r="U29" s="187"/>
      <c r="V29" s="188">
        <f>(T29*((K29*0)+(N29*50)+(Q29*100)))/(H29*100)</f>
        <v>0</v>
      </c>
      <c r="W29" s="188"/>
      <c r="X29" s="125"/>
      <c r="Y29" s="125"/>
      <c r="Z29" s="126"/>
    </row>
    <row r="30" spans="1:26" s="24" customFormat="1" ht="96" customHeight="1" x14ac:dyDescent="0.25">
      <c r="A30" s="35">
        <v>3</v>
      </c>
      <c r="B30" s="48" t="s">
        <v>98</v>
      </c>
      <c r="C30" s="48"/>
      <c r="D30" s="48"/>
      <c r="E30" s="48"/>
      <c r="F30" s="48"/>
      <c r="G30" s="48"/>
      <c r="H30" s="182">
        <v>12</v>
      </c>
      <c r="I30" s="182"/>
      <c r="J30" s="182"/>
      <c r="K30" s="183">
        <f>K31</f>
        <v>0</v>
      </c>
      <c r="L30" s="183"/>
      <c r="M30" s="183"/>
      <c r="N30" s="183">
        <f>N31</f>
        <v>0</v>
      </c>
      <c r="O30" s="183"/>
      <c r="P30" s="183"/>
      <c r="Q30" s="183">
        <f>Q31</f>
        <v>0</v>
      </c>
      <c r="R30" s="183"/>
      <c r="S30" s="183"/>
      <c r="T30" s="184">
        <v>10</v>
      </c>
      <c r="U30" s="184"/>
      <c r="V30" s="185">
        <f>SUM(V31)</f>
        <v>0</v>
      </c>
      <c r="W30" s="185"/>
      <c r="X30" s="125"/>
      <c r="Y30" s="125"/>
      <c r="Z30" s="126"/>
    </row>
    <row r="31" spans="1:26" s="36" customFormat="1" ht="96" customHeight="1" x14ac:dyDescent="0.25">
      <c r="A31" s="34">
        <v>3.1</v>
      </c>
      <c r="B31" s="47" t="s">
        <v>108</v>
      </c>
      <c r="C31" s="47"/>
      <c r="D31" s="47"/>
      <c r="E31" s="47"/>
      <c r="F31" s="47"/>
      <c r="G31" s="47"/>
      <c r="H31" s="186">
        <v>12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>
        <v>10</v>
      </c>
      <c r="U31" s="187"/>
      <c r="V31" s="188">
        <f>(T31*((K31*0)+(N31*50)+(Q31*100)))/(H31*100)</f>
        <v>0</v>
      </c>
      <c r="W31" s="188"/>
      <c r="X31" s="125"/>
      <c r="Y31" s="125"/>
      <c r="Z31" s="126"/>
    </row>
    <row r="32" spans="1:26" s="24" customFormat="1" ht="72" customHeight="1" x14ac:dyDescent="0.25">
      <c r="A32" s="33">
        <v>4</v>
      </c>
      <c r="B32" s="46" t="s">
        <v>99</v>
      </c>
      <c r="C32" s="46"/>
      <c r="D32" s="46"/>
      <c r="E32" s="46"/>
      <c r="F32" s="46"/>
      <c r="G32" s="46"/>
      <c r="H32" s="189">
        <v>7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90">
        <v>10</v>
      </c>
      <c r="U32" s="190"/>
      <c r="V32" s="191">
        <f>(T32*((K32*0)+(N32*50)+(Q32*100)))/(H32*100)</f>
        <v>0</v>
      </c>
      <c r="W32" s="191"/>
      <c r="X32" s="125"/>
      <c r="Y32" s="125"/>
      <c r="Z32" s="126"/>
    </row>
    <row r="33" spans="1:26" s="26" customFormat="1" ht="24" customHeight="1" x14ac:dyDescent="0.25">
      <c r="A33" s="33">
        <v>5</v>
      </c>
      <c r="B33" s="46" t="s">
        <v>100</v>
      </c>
      <c r="C33" s="46"/>
      <c r="D33" s="46"/>
      <c r="E33" s="46"/>
      <c r="F33" s="46"/>
      <c r="G33" s="46"/>
      <c r="H33" s="189">
        <v>2</v>
      </c>
      <c r="I33" s="189"/>
      <c r="J33" s="189"/>
      <c r="K33" s="235"/>
      <c r="L33" s="235"/>
      <c r="M33" s="235"/>
      <c r="N33" s="235"/>
      <c r="O33" s="235"/>
      <c r="P33" s="235"/>
      <c r="Q33" s="235"/>
      <c r="R33" s="235"/>
      <c r="S33" s="235"/>
      <c r="T33" s="190">
        <v>20</v>
      </c>
      <c r="U33" s="190"/>
      <c r="V33" s="191">
        <f>(T33*((K33*0)+(N33*50)+(Q33*100)))/(H33*100)</f>
        <v>0</v>
      </c>
      <c r="W33" s="191"/>
      <c r="X33" s="125"/>
      <c r="Y33" s="125"/>
      <c r="Z33" s="126"/>
    </row>
    <row r="34" spans="1:26" s="20" customFormat="1" ht="24" customHeight="1" x14ac:dyDescent="0.25">
      <c r="A34" s="33">
        <v>6</v>
      </c>
      <c r="B34" s="46" t="s">
        <v>101</v>
      </c>
      <c r="C34" s="46"/>
      <c r="D34" s="46"/>
      <c r="E34" s="46"/>
      <c r="F34" s="46"/>
      <c r="G34" s="46"/>
      <c r="H34" s="189">
        <v>2</v>
      </c>
      <c r="I34" s="189"/>
      <c r="J34" s="189"/>
      <c r="K34" s="235"/>
      <c r="L34" s="235"/>
      <c r="M34" s="235"/>
      <c r="N34" s="235"/>
      <c r="O34" s="235"/>
      <c r="P34" s="235"/>
      <c r="Q34" s="235"/>
      <c r="R34" s="235"/>
      <c r="S34" s="235"/>
      <c r="T34" s="190">
        <v>20</v>
      </c>
      <c r="U34" s="190"/>
      <c r="V34" s="191">
        <f>(T34*((K34*0)+(N34*50)+(Q34*100)))/(H34*100)</f>
        <v>0</v>
      </c>
      <c r="W34" s="191"/>
      <c r="X34" s="125"/>
      <c r="Y34" s="125"/>
      <c r="Z34" s="126"/>
    </row>
    <row r="35" spans="1:26" s="4" customFormat="1" ht="24" customHeight="1" x14ac:dyDescent="0.25">
      <c r="A35" s="33">
        <v>7</v>
      </c>
      <c r="B35" s="46" t="s">
        <v>102</v>
      </c>
      <c r="C35" s="46"/>
      <c r="D35" s="46"/>
      <c r="E35" s="46"/>
      <c r="F35" s="46"/>
      <c r="G35" s="46"/>
      <c r="H35" s="51">
        <v>2</v>
      </c>
      <c r="I35" s="51"/>
      <c r="J35" s="51"/>
      <c r="K35" s="239"/>
      <c r="L35" s="239"/>
      <c r="M35" s="239"/>
      <c r="N35" s="239"/>
      <c r="O35" s="239"/>
      <c r="P35" s="239"/>
      <c r="Q35" s="239"/>
      <c r="R35" s="239"/>
      <c r="S35" s="239"/>
      <c r="T35" s="44">
        <v>20</v>
      </c>
      <c r="U35" s="44"/>
      <c r="V35" s="191">
        <f>(T35*((K35*0)+(N35*50)+(Q35*100)))/(H35*100)</f>
        <v>0</v>
      </c>
      <c r="W35" s="191"/>
      <c r="X35" s="125"/>
      <c r="Y35" s="125"/>
      <c r="Z35" s="126"/>
    </row>
    <row r="36" spans="1:26" s="4" customFormat="1" ht="24" customHeight="1" x14ac:dyDescent="0.25">
      <c r="A36" s="110" t="s">
        <v>10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34">
        <f>SUM(T26,T28,T30,T32,T33,T34,T35)</f>
        <v>100</v>
      </c>
      <c r="U36" s="135"/>
      <c r="V36" s="113">
        <f>SUM(V26,V28,V30,V32,V33,V34,V35)</f>
        <v>0</v>
      </c>
      <c r="W36" s="114"/>
      <c r="X36" s="136"/>
      <c r="Y36" s="137"/>
      <c r="Z36" s="138"/>
    </row>
    <row r="37" spans="1:26" ht="9.9499999999999993" customHeigh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107" t="s">
        <v>43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7" t="s">
        <v>44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22" t="s">
        <v>45</v>
      </c>
      <c r="Z39" s="123"/>
    </row>
    <row r="40" spans="1:26" ht="24" customHeight="1" x14ac:dyDescent="0.25">
      <c r="A40" s="131" t="s">
        <v>46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5">
      <c r="A41" s="15" t="str">
        <f>IF(B41&lt;&gt;"","2.1.1","")</f>
        <v/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8"/>
    </row>
    <row r="42" spans="1:26" ht="48" customHeight="1" x14ac:dyDescent="0.25">
      <c r="A42" s="15" t="str">
        <f>IF(B42&lt;&gt;"","2.1.2","")</f>
        <v/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8"/>
    </row>
    <row r="43" spans="1:26" ht="48" customHeight="1" x14ac:dyDescent="0.25">
      <c r="A43" s="15" t="str">
        <f>IF(B43&lt;&gt;"","2.1.3","")</f>
        <v/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8"/>
    </row>
    <row r="44" spans="1:26" ht="48" customHeight="1" x14ac:dyDescent="0.25">
      <c r="A44" s="15" t="str">
        <f>IF(B44&lt;&gt;"","2.1.4","")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IF(B45&lt;&gt;"","2.1.5","")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24" customHeight="1" x14ac:dyDescent="0.25">
      <c r="A46" s="131" t="s">
        <v>47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5">
      <c r="A47" s="15" t="str">
        <f>IF(B47&lt;&gt;"","2.2.1","")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IF(B48&lt;&gt;"","2.2.2","")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48" customHeight="1" x14ac:dyDescent="0.25">
      <c r="A49" s="15" t="str">
        <f>IF(B49&lt;&gt;"","2.2.3","")</f>
        <v/>
      </c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8"/>
    </row>
    <row r="50" spans="1:26" ht="48" customHeight="1" x14ac:dyDescent="0.25">
      <c r="A50" s="15" t="str">
        <f>IF(B50&lt;&gt;"","2.2.4","")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IF(B51&lt;&gt;"","2.2.5","")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24" customHeight="1" x14ac:dyDescent="0.25">
      <c r="A52" s="131" t="s">
        <v>48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</row>
    <row r="53" spans="1:26" ht="48" customHeight="1" x14ac:dyDescent="0.25">
      <c r="A53" s="15" t="str">
        <f>IF(B53&lt;&gt;"","2.3.1","")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IF(B54&lt;&gt;"","2.3.2","")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48" customHeight="1" x14ac:dyDescent="0.25">
      <c r="A55" s="15" t="str">
        <f>IF(B55&lt;&gt;"","2.3.3","")</f>
        <v/>
      </c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87"/>
      <c r="Z55" s="88"/>
    </row>
    <row r="56" spans="1:26" ht="48" customHeight="1" x14ac:dyDescent="0.25">
      <c r="A56" s="15" t="str">
        <f>IF(B56&lt;&gt;"","2.3.4","")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IF(B57&lt;&gt;"","2.3.5","")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107" t="s">
        <v>49</v>
      </c>
      <c r="C61" s="108"/>
      <c r="D61" s="108"/>
      <c r="E61" s="108"/>
      <c r="F61" s="108"/>
      <c r="G61" s="109"/>
      <c r="H61" s="107" t="s">
        <v>44</v>
      </c>
      <c r="I61" s="108"/>
      <c r="J61" s="108"/>
      <c r="K61" s="108"/>
      <c r="L61" s="108"/>
      <c r="M61" s="108"/>
      <c r="N61" s="108"/>
      <c r="O61" s="108"/>
      <c r="P61" s="109"/>
      <c r="Q61" s="107" t="s">
        <v>50</v>
      </c>
      <c r="R61" s="108"/>
      <c r="S61" s="108"/>
      <c r="T61" s="108"/>
      <c r="U61" s="108"/>
      <c r="V61" s="108"/>
      <c r="W61" s="108"/>
      <c r="X61" s="109"/>
      <c r="Y61" s="122" t="s">
        <v>45</v>
      </c>
      <c r="Z61" s="123"/>
    </row>
    <row r="62" spans="1:26" ht="72" customHeight="1" x14ac:dyDescent="0.25">
      <c r="A62" s="15" t="str">
        <f>IF(B62&lt;&gt;"","3.1","")</f>
        <v/>
      </c>
      <c r="B62" s="84"/>
      <c r="C62" s="85"/>
      <c r="D62" s="85"/>
      <c r="E62" s="85"/>
      <c r="F62" s="85"/>
      <c r="G62" s="86"/>
      <c r="H62" s="84"/>
      <c r="I62" s="85"/>
      <c r="J62" s="85"/>
      <c r="K62" s="85"/>
      <c r="L62" s="85"/>
      <c r="M62" s="85"/>
      <c r="N62" s="85"/>
      <c r="O62" s="85"/>
      <c r="P62" s="86"/>
      <c r="Q62" s="84"/>
      <c r="R62" s="85"/>
      <c r="S62" s="85"/>
      <c r="T62" s="85"/>
      <c r="U62" s="85"/>
      <c r="V62" s="85"/>
      <c r="W62" s="85"/>
      <c r="X62" s="86"/>
      <c r="Y62" s="87"/>
      <c r="Z62" s="88"/>
    </row>
    <row r="63" spans="1:26" ht="72" customHeight="1" x14ac:dyDescent="0.25">
      <c r="A63" s="15" t="str">
        <f>IF(B63&lt;&gt;"","3.2","")</f>
        <v/>
      </c>
      <c r="B63" s="84"/>
      <c r="C63" s="85"/>
      <c r="D63" s="85"/>
      <c r="E63" s="85"/>
      <c r="F63" s="85"/>
      <c r="G63" s="86"/>
      <c r="H63" s="84"/>
      <c r="I63" s="85"/>
      <c r="J63" s="85"/>
      <c r="K63" s="85"/>
      <c r="L63" s="85"/>
      <c r="M63" s="85"/>
      <c r="N63" s="85"/>
      <c r="O63" s="85"/>
      <c r="P63" s="86"/>
      <c r="Q63" s="84"/>
      <c r="R63" s="85"/>
      <c r="S63" s="85"/>
      <c r="T63" s="85"/>
      <c r="U63" s="85"/>
      <c r="V63" s="85"/>
      <c r="W63" s="85"/>
      <c r="X63" s="86"/>
      <c r="Y63" s="87"/>
      <c r="Z63" s="88"/>
    </row>
    <row r="64" spans="1:26" ht="72" customHeight="1" x14ac:dyDescent="0.25">
      <c r="A64" s="15" t="str">
        <f>IF(B64&lt;&gt;"","3.3","")</f>
        <v/>
      </c>
      <c r="B64" s="84"/>
      <c r="C64" s="85"/>
      <c r="D64" s="85"/>
      <c r="E64" s="85"/>
      <c r="F64" s="85"/>
      <c r="G64" s="86"/>
      <c r="H64" s="84"/>
      <c r="I64" s="85"/>
      <c r="J64" s="85"/>
      <c r="K64" s="85"/>
      <c r="L64" s="85"/>
      <c r="M64" s="85"/>
      <c r="N64" s="85"/>
      <c r="O64" s="85"/>
      <c r="P64" s="86"/>
      <c r="Q64" s="84"/>
      <c r="R64" s="85"/>
      <c r="S64" s="85"/>
      <c r="T64" s="85"/>
      <c r="U64" s="85"/>
      <c r="V64" s="85"/>
      <c r="W64" s="85"/>
      <c r="X64" s="86"/>
      <c r="Y64" s="87"/>
      <c r="Z64" s="88"/>
    </row>
    <row r="65" spans="1:26" ht="72" customHeight="1" x14ac:dyDescent="0.25">
      <c r="A65" s="15" t="str">
        <f>IF(B65&lt;&gt;"","3.4","")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IF(B66&lt;&gt;"","3.5","")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IF(B67&lt;&gt;"","3.6","")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6"/>
    </row>
    <row r="72" spans="1:26" ht="48" customHeigh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</row>
    <row r="73" spans="1:26" ht="48" customHeigh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</row>
    <row r="74" spans="1:26" ht="48" customHeigh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</row>
    <row r="75" spans="1:26" ht="48" customHeigh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139"/>
      <c r="C79" s="140"/>
      <c r="D79" s="140"/>
      <c r="E79" s="140"/>
      <c r="F79" s="140"/>
      <c r="G79" s="140"/>
      <c r="H79" s="141"/>
      <c r="J79" s="139"/>
      <c r="K79" s="140"/>
      <c r="L79" s="140"/>
      <c r="M79" s="140"/>
      <c r="N79" s="140"/>
      <c r="O79" s="140"/>
      <c r="P79" s="140"/>
      <c r="Q79" s="141"/>
      <c r="S79" s="139"/>
      <c r="T79" s="140"/>
      <c r="U79" s="140"/>
      <c r="V79" s="140"/>
      <c r="W79" s="140"/>
      <c r="X79" s="140"/>
      <c r="Y79" s="141"/>
    </row>
    <row r="80" spans="1:26" ht="10.15" customHeight="1" x14ac:dyDescent="0.25">
      <c r="B80" s="142"/>
      <c r="C80" s="143"/>
      <c r="D80" s="143"/>
      <c r="E80" s="143"/>
      <c r="F80" s="143"/>
      <c r="G80" s="143"/>
      <c r="H80" s="144"/>
      <c r="J80" s="142"/>
      <c r="K80" s="143"/>
      <c r="L80" s="143"/>
      <c r="M80" s="143"/>
      <c r="N80" s="143"/>
      <c r="O80" s="143"/>
      <c r="P80" s="143"/>
      <c r="Q80" s="144"/>
      <c r="S80" s="142"/>
      <c r="T80" s="143"/>
      <c r="U80" s="143"/>
      <c r="V80" s="143"/>
      <c r="W80" s="143"/>
      <c r="X80" s="143"/>
      <c r="Y80" s="144"/>
    </row>
    <row r="81" spans="2:25" ht="10.15" customHeight="1" x14ac:dyDescent="0.25">
      <c r="B81" s="142"/>
      <c r="C81" s="143"/>
      <c r="D81" s="143"/>
      <c r="E81" s="143"/>
      <c r="F81" s="143"/>
      <c r="G81" s="143"/>
      <c r="H81" s="144"/>
      <c r="J81" s="142"/>
      <c r="K81" s="143"/>
      <c r="L81" s="143"/>
      <c r="M81" s="143"/>
      <c r="N81" s="143"/>
      <c r="O81" s="143"/>
      <c r="P81" s="143"/>
      <c r="Q81" s="144"/>
      <c r="S81" s="142"/>
      <c r="T81" s="143"/>
      <c r="U81" s="143"/>
      <c r="V81" s="143"/>
      <c r="W81" s="143"/>
      <c r="X81" s="143"/>
      <c r="Y81" s="144"/>
    </row>
    <row r="82" spans="2:25" ht="21" customHeight="1" x14ac:dyDescent="0.25">
      <c r="B82" s="142"/>
      <c r="C82" s="143"/>
      <c r="D82" s="143"/>
      <c r="E82" s="143"/>
      <c r="F82" s="143"/>
      <c r="G82" s="143"/>
      <c r="H82" s="144"/>
      <c r="J82" s="142"/>
      <c r="K82" s="143"/>
      <c r="L82" s="143"/>
      <c r="M82" s="143"/>
      <c r="N82" s="143"/>
      <c r="O82" s="143"/>
      <c r="P82" s="143"/>
      <c r="Q82" s="144"/>
      <c r="S82" s="142"/>
      <c r="T82" s="143"/>
      <c r="U82" s="143"/>
      <c r="V82" s="143"/>
      <c r="W82" s="143"/>
      <c r="X82" s="143"/>
      <c r="Y82" s="144"/>
    </row>
    <row r="83" spans="2:25" ht="35.2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21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21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5"/>
      <c r="C88" s="146"/>
      <c r="D88" s="146"/>
      <c r="E88" s="146"/>
      <c r="F88" s="146"/>
      <c r="G88" s="146"/>
      <c r="H88" s="147"/>
      <c r="J88" s="145"/>
      <c r="K88" s="146"/>
      <c r="L88" s="146"/>
      <c r="M88" s="146"/>
      <c r="N88" s="146"/>
      <c r="O88" s="146"/>
      <c r="P88" s="146"/>
      <c r="Q88" s="147"/>
      <c r="S88" s="145"/>
      <c r="T88" s="146"/>
      <c r="U88" s="146"/>
      <c r="V88" s="146"/>
      <c r="W88" s="146"/>
      <c r="X88" s="146"/>
      <c r="Y88" s="147"/>
    </row>
    <row r="89" spans="2:25" ht="48" customHeight="1" x14ac:dyDescent="0.25">
      <c r="B89" s="148"/>
      <c r="C89" s="149"/>
      <c r="D89" s="149"/>
      <c r="E89" s="149"/>
      <c r="F89" s="149"/>
      <c r="G89" s="149"/>
      <c r="H89" s="150"/>
      <c r="J89" s="148"/>
      <c r="K89" s="149"/>
      <c r="L89" s="149"/>
      <c r="M89" s="149"/>
      <c r="N89" s="149"/>
      <c r="O89" s="149"/>
      <c r="P89" s="149"/>
      <c r="Q89" s="150"/>
      <c r="S89" s="148"/>
      <c r="T89" s="149"/>
      <c r="U89" s="149"/>
      <c r="V89" s="149"/>
      <c r="W89" s="149"/>
      <c r="X89" s="149"/>
      <c r="Y89" s="150"/>
    </row>
    <row r="90" spans="2:25" ht="48" customHeight="1" x14ac:dyDescent="0.25">
      <c r="B90" s="151"/>
      <c r="C90" s="152"/>
      <c r="D90" s="152"/>
      <c r="E90" s="152"/>
      <c r="F90" s="152"/>
      <c r="G90" s="152"/>
      <c r="H90" s="153"/>
      <c r="J90" s="151"/>
      <c r="K90" s="152"/>
      <c r="L90" s="152"/>
      <c r="M90" s="152"/>
      <c r="N90" s="152"/>
      <c r="O90" s="152"/>
      <c r="P90" s="152"/>
      <c r="Q90" s="153"/>
      <c r="S90" s="151"/>
      <c r="T90" s="152"/>
      <c r="U90" s="152"/>
      <c r="V90" s="152"/>
      <c r="W90" s="152"/>
      <c r="X90" s="152"/>
      <c r="Y90" s="153"/>
    </row>
    <row r="91" spans="2:25" ht="14.25" customHeight="1" x14ac:dyDescent="0.25"/>
    <row r="92" spans="2:25" ht="21" customHeight="1" x14ac:dyDescent="0.25">
      <c r="B92" s="139"/>
      <c r="C92" s="140"/>
      <c r="D92" s="140"/>
      <c r="E92" s="140"/>
      <c r="F92" s="140"/>
      <c r="G92" s="140"/>
      <c r="H92" s="141"/>
      <c r="J92" s="139"/>
      <c r="K92" s="140"/>
      <c r="L92" s="140"/>
      <c r="M92" s="140"/>
      <c r="N92" s="140"/>
      <c r="O92" s="140"/>
      <c r="P92" s="140"/>
      <c r="Q92" s="141"/>
      <c r="S92" s="139"/>
      <c r="T92" s="140"/>
      <c r="U92" s="140"/>
      <c r="V92" s="140"/>
      <c r="W92" s="140"/>
      <c r="X92" s="140"/>
      <c r="Y92" s="141"/>
    </row>
    <row r="93" spans="2:25" ht="21" customHeight="1" x14ac:dyDescent="0.25">
      <c r="B93" s="142"/>
      <c r="C93" s="143"/>
      <c r="D93" s="143"/>
      <c r="E93" s="143"/>
      <c r="F93" s="143"/>
      <c r="G93" s="143"/>
      <c r="H93" s="144"/>
      <c r="J93" s="142"/>
      <c r="K93" s="143"/>
      <c r="L93" s="143"/>
      <c r="M93" s="143"/>
      <c r="N93" s="143"/>
      <c r="O93" s="143"/>
      <c r="P93" s="143"/>
      <c r="Q93" s="144"/>
      <c r="S93" s="142"/>
      <c r="T93" s="143"/>
      <c r="U93" s="143"/>
      <c r="V93" s="143"/>
      <c r="W93" s="143"/>
      <c r="X93" s="143"/>
      <c r="Y93" s="144"/>
    </row>
    <row r="94" spans="2:25" ht="21" customHeight="1" x14ac:dyDescent="0.25">
      <c r="B94" s="142"/>
      <c r="C94" s="143"/>
      <c r="D94" s="143"/>
      <c r="E94" s="143"/>
      <c r="F94" s="143"/>
      <c r="G94" s="143"/>
      <c r="H94" s="144"/>
      <c r="J94" s="142"/>
      <c r="K94" s="143"/>
      <c r="L94" s="143"/>
      <c r="M94" s="143"/>
      <c r="N94" s="143"/>
      <c r="O94" s="143"/>
      <c r="P94" s="143"/>
      <c r="Q94" s="144"/>
      <c r="S94" s="142"/>
      <c r="T94" s="143"/>
      <c r="U94" s="143"/>
      <c r="V94" s="143"/>
      <c r="W94" s="143"/>
      <c r="X94" s="143"/>
      <c r="Y94" s="144"/>
    </row>
    <row r="95" spans="2:25" ht="21" customHeight="1" x14ac:dyDescent="0.25">
      <c r="B95" s="142"/>
      <c r="C95" s="143"/>
      <c r="D95" s="143"/>
      <c r="E95" s="143"/>
      <c r="F95" s="143"/>
      <c r="G95" s="143"/>
      <c r="H95" s="144"/>
      <c r="J95" s="142"/>
      <c r="K95" s="143"/>
      <c r="L95" s="143"/>
      <c r="M95" s="143"/>
      <c r="N95" s="143"/>
      <c r="O95" s="143"/>
      <c r="P95" s="143"/>
      <c r="Q95" s="144"/>
      <c r="S95" s="142"/>
      <c r="T95" s="143"/>
      <c r="U95" s="143"/>
      <c r="V95" s="143"/>
      <c r="W95" s="143"/>
      <c r="X95" s="143"/>
      <c r="Y95" s="144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5"/>
      <c r="C101" s="146"/>
      <c r="D101" s="146"/>
      <c r="E101" s="146"/>
      <c r="F101" s="146"/>
      <c r="G101" s="146"/>
      <c r="H101" s="147"/>
      <c r="J101" s="145"/>
      <c r="K101" s="146"/>
      <c r="L101" s="146"/>
      <c r="M101" s="146"/>
      <c r="N101" s="146"/>
      <c r="O101" s="146"/>
      <c r="P101" s="146"/>
      <c r="Q101" s="147"/>
      <c r="S101" s="145"/>
      <c r="T101" s="146"/>
      <c r="U101" s="146"/>
      <c r="V101" s="146"/>
      <c r="W101" s="146"/>
      <c r="X101" s="146"/>
      <c r="Y101" s="147"/>
    </row>
    <row r="102" spans="2:25" ht="48" customHeight="1" x14ac:dyDescent="0.25">
      <c r="B102" s="170"/>
      <c r="C102" s="171"/>
      <c r="D102" s="171"/>
      <c r="E102" s="171"/>
      <c r="F102" s="171"/>
      <c r="G102" s="171"/>
      <c r="H102" s="172"/>
      <c r="J102" s="148"/>
      <c r="K102" s="149"/>
      <c r="L102" s="149"/>
      <c r="M102" s="149"/>
      <c r="N102" s="149"/>
      <c r="O102" s="149"/>
      <c r="P102" s="149"/>
      <c r="Q102" s="150"/>
      <c r="S102" s="170"/>
      <c r="T102" s="171"/>
      <c r="U102" s="171"/>
      <c r="V102" s="171"/>
      <c r="W102" s="171"/>
      <c r="X102" s="171"/>
      <c r="Y102" s="172"/>
    </row>
    <row r="103" spans="2:25" ht="48" customHeight="1" x14ac:dyDescent="0.25">
      <c r="B103" s="173"/>
      <c r="C103" s="174"/>
      <c r="D103" s="174"/>
      <c r="E103" s="174"/>
      <c r="F103" s="174"/>
      <c r="G103" s="174"/>
      <c r="H103" s="175"/>
      <c r="J103" s="151"/>
      <c r="K103" s="152"/>
      <c r="L103" s="152"/>
      <c r="M103" s="152"/>
      <c r="N103" s="152"/>
      <c r="O103" s="152"/>
      <c r="P103" s="152"/>
      <c r="Q103" s="153"/>
      <c r="S103" s="173"/>
      <c r="T103" s="174"/>
      <c r="U103" s="174"/>
      <c r="V103" s="174"/>
      <c r="W103" s="174"/>
      <c r="X103" s="174"/>
      <c r="Y103" s="175"/>
    </row>
    <row r="104" spans="2:25" ht="14.25" customHeight="1" x14ac:dyDescent="0.25"/>
    <row r="105" spans="2:25" ht="21" customHeight="1" x14ac:dyDescent="0.25">
      <c r="B105" s="139"/>
      <c r="C105" s="140"/>
      <c r="D105" s="140"/>
      <c r="E105" s="140"/>
      <c r="F105" s="140"/>
      <c r="G105" s="140"/>
      <c r="H105" s="141"/>
      <c r="J105" s="139"/>
      <c r="K105" s="140"/>
      <c r="L105" s="140"/>
      <c r="M105" s="140"/>
      <c r="N105" s="140"/>
      <c r="O105" s="140"/>
      <c r="P105" s="140"/>
      <c r="Q105" s="141"/>
      <c r="S105" s="139"/>
      <c r="T105" s="140"/>
      <c r="U105" s="140"/>
      <c r="V105" s="140"/>
      <c r="W105" s="140"/>
      <c r="X105" s="140"/>
      <c r="Y105" s="141"/>
    </row>
    <row r="106" spans="2:25" ht="21" customHeight="1" x14ac:dyDescent="0.25">
      <c r="B106" s="142"/>
      <c r="C106" s="143"/>
      <c r="D106" s="143"/>
      <c r="E106" s="143"/>
      <c r="F106" s="143"/>
      <c r="G106" s="143"/>
      <c r="H106" s="144"/>
      <c r="J106" s="142"/>
      <c r="K106" s="143"/>
      <c r="L106" s="143"/>
      <c r="M106" s="143"/>
      <c r="N106" s="143"/>
      <c r="O106" s="143"/>
      <c r="P106" s="143"/>
      <c r="Q106" s="144"/>
      <c r="S106" s="142"/>
      <c r="T106" s="143"/>
      <c r="U106" s="143"/>
      <c r="V106" s="143"/>
      <c r="W106" s="143"/>
      <c r="X106" s="143"/>
      <c r="Y106" s="144"/>
    </row>
    <row r="107" spans="2:25" ht="21" customHeight="1" x14ac:dyDescent="0.25">
      <c r="B107" s="142"/>
      <c r="C107" s="143"/>
      <c r="D107" s="143"/>
      <c r="E107" s="143"/>
      <c r="F107" s="143"/>
      <c r="G107" s="143"/>
      <c r="H107" s="144"/>
      <c r="J107" s="142"/>
      <c r="K107" s="143"/>
      <c r="L107" s="143"/>
      <c r="M107" s="143"/>
      <c r="N107" s="143"/>
      <c r="O107" s="143"/>
      <c r="P107" s="143"/>
      <c r="Q107" s="144"/>
      <c r="S107" s="142"/>
      <c r="T107" s="143"/>
      <c r="U107" s="143"/>
      <c r="V107" s="143"/>
      <c r="W107" s="143"/>
      <c r="X107" s="143"/>
      <c r="Y107" s="144"/>
    </row>
    <row r="108" spans="2:25" ht="21" customHeight="1" x14ac:dyDescent="0.25">
      <c r="B108" s="142"/>
      <c r="C108" s="143"/>
      <c r="D108" s="143"/>
      <c r="E108" s="143"/>
      <c r="F108" s="143"/>
      <c r="G108" s="143"/>
      <c r="H108" s="144"/>
      <c r="J108" s="142"/>
      <c r="K108" s="143"/>
      <c r="L108" s="143"/>
      <c r="M108" s="143"/>
      <c r="N108" s="143"/>
      <c r="O108" s="143"/>
      <c r="P108" s="143"/>
      <c r="Q108" s="144"/>
      <c r="S108" s="142"/>
      <c r="T108" s="143"/>
      <c r="U108" s="143"/>
      <c r="V108" s="143"/>
      <c r="W108" s="143"/>
      <c r="X108" s="143"/>
      <c r="Y108" s="144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5"/>
      <c r="C114" s="146"/>
      <c r="D114" s="146"/>
      <c r="E114" s="146"/>
      <c r="F114" s="146"/>
      <c r="G114" s="146"/>
      <c r="H114" s="147"/>
      <c r="J114" s="145"/>
      <c r="K114" s="146"/>
      <c r="L114" s="146"/>
      <c r="M114" s="146"/>
      <c r="N114" s="146"/>
      <c r="O114" s="146"/>
      <c r="P114" s="146"/>
      <c r="Q114" s="147"/>
      <c r="S114" s="145"/>
      <c r="T114" s="146"/>
      <c r="U114" s="146"/>
      <c r="V114" s="146"/>
      <c r="W114" s="146"/>
      <c r="X114" s="146"/>
      <c r="Y114" s="147"/>
    </row>
    <row r="115" spans="2:25" ht="48" customHeight="1" x14ac:dyDescent="0.25">
      <c r="B115" s="170"/>
      <c r="C115" s="171"/>
      <c r="D115" s="171"/>
      <c r="E115" s="171"/>
      <c r="F115" s="171"/>
      <c r="G115" s="171"/>
      <c r="H115" s="172"/>
      <c r="J115" s="176"/>
      <c r="K115" s="177"/>
      <c r="L115" s="177"/>
      <c r="M115" s="177"/>
      <c r="N115" s="177"/>
      <c r="O115" s="177"/>
      <c r="P115" s="177"/>
      <c r="Q115" s="178"/>
      <c r="S115" s="170"/>
      <c r="T115" s="171"/>
      <c r="U115" s="171"/>
      <c r="V115" s="171"/>
      <c r="W115" s="171"/>
      <c r="X115" s="171"/>
      <c r="Y115" s="172"/>
    </row>
    <row r="116" spans="2:25" ht="48" customHeight="1" x14ac:dyDescent="0.25">
      <c r="B116" s="173"/>
      <c r="C116" s="174"/>
      <c r="D116" s="174"/>
      <c r="E116" s="174"/>
      <c r="F116" s="174"/>
      <c r="G116" s="174"/>
      <c r="H116" s="175"/>
      <c r="J116" s="179"/>
      <c r="K116" s="180"/>
      <c r="L116" s="180"/>
      <c r="M116" s="180"/>
      <c r="N116" s="180"/>
      <c r="O116" s="180"/>
      <c r="P116" s="180"/>
      <c r="Q116" s="181"/>
      <c r="S116" s="173"/>
      <c r="T116" s="174"/>
      <c r="U116" s="174"/>
      <c r="V116" s="174"/>
      <c r="W116" s="174"/>
      <c r="X116" s="174"/>
      <c r="Y116" s="175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166"/>
      <c r="G119" s="166"/>
      <c r="H119" s="166"/>
      <c r="I119" s="166"/>
      <c r="J119" s="166"/>
      <c r="Q119" s="13" t="s">
        <v>52</v>
      </c>
      <c r="R119" s="166"/>
      <c r="S119" s="166"/>
      <c r="T119" s="166"/>
      <c r="U119" s="166"/>
      <c r="V119" s="166"/>
      <c r="W119" s="166"/>
    </row>
    <row r="120" spans="2:25" ht="21" customHeight="1" x14ac:dyDescent="0.25">
      <c r="E120" s="13" t="s">
        <v>53</v>
      </c>
      <c r="F120" s="167"/>
      <c r="G120" s="167"/>
      <c r="H120" s="167"/>
      <c r="I120" s="167"/>
      <c r="J120" s="167"/>
      <c r="K120" s="2" t="s">
        <v>54</v>
      </c>
      <c r="Q120" s="13" t="s">
        <v>53</v>
      </c>
      <c r="R120" s="168"/>
      <c r="S120" s="168"/>
      <c r="T120" s="168"/>
      <c r="U120" s="168"/>
      <c r="V120" s="168"/>
      <c r="W120" s="168"/>
      <c r="X120" s="2" t="s">
        <v>54</v>
      </c>
    </row>
    <row r="121" spans="2:25" ht="21" customHeight="1" x14ac:dyDescent="0.25">
      <c r="E121" s="13" t="s">
        <v>55</v>
      </c>
      <c r="F121" s="167"/>
      <c r="G121" s="167"/>
      <c r="H121" s="167"/>
      <c r="I121" s="167"/>
      <c r="J121" s="167"/>
      <c r="Q121" s="169"/>
      <c r="R121" s="169"/>
      <c r="S121" s="169"/>
      <c r="T121" s="169"/>
      <c r="U121" s="169"/>
      <c r="V121" s="169"/>
      <c r="W121" s="169"/>
      <c r="X121" s="169"/>
    </row>
    <row r="122" spans="2:25" ht="24" customHeight="1" x14ac:dyDescent="0.25">
      <c r="E122" s="13" t="s">
        <v>56</v>
      </c>
      <c r="F122" s="163"/>
      <c r="G122" s="163"/>
      <c r="H122" s="163"/>
      <c r="I122" s="163"/>
      <c r="J122" s="163"/>
      <c r="Q122" s="13" t="s">
        <v>56</v>
      </c>
      <c r="R122" s="164"/>
      <c r="S122" s="164"/>
      <c r="T122" s="164"/>
      <c r="U122" s="164"/>
      <c r="V122" s="164"/>
      <c r="W122" s="164"/>
    </row>
    <row r="123" spans="2:25" ht="24" customHeight="1" x14ac:dyDescent="0.25">
      <c r="E123" s="13" t="s">
        <v>57</v>
      </c>
      <c r="F123" s="165"/>
      <c r="G123" s="165"/>
      <c r="H123" s="165"/>
      <c r="I123" s="165"/>
      <c r="J123" s="165"/>
    </row>
    <row r="124" spans="2:25" ht="24" customHeight="1" x14ac:dyDescent="0.25"/>
  </sheetData>
  <sheetProtection algorithmName="SHA-512" hashValue="PNEO3mbeKWPrdvw17yEL7KUky5hTtNo4DzBvUGy0JntIikou9f/jygOtfqWzo0Yu4fVQnO1Fkwr3G+zYyIbEaQ==" saltValue="6sV8p2/NkyvjAgUvIqXkAg==" spinCount="100000" sheet="1" formatCells="0"/>
  <protectedRanges>
    <protectedRange sqref="M7 H8 V13 V17:X19 K27:S27 K29:S29 X26 K31:S35 B41:Z45 B47:Z51 B53:Z57 B62:Z67 B71 B79 J79 S79 B89 J89 S89 B92 J92 S92 B102 J102 S102 B105 J105 S105 B115 J115 S115 F119:J123 R119:W120 Q121 R122" name="Range1"/>
  </protectedRanges>
  <mergeCells count="255"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 K33:K35 N33:N35 Q33:Q35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B53:L57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B56:L60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B56:L60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24"/>
  <sheetViews>
    <sheetView view="pageBreakPreview" topLeftCell="A104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>
        <v>12</v>
      </c>
      <c r="L13" s="96"/>
      <c r="M13" s="96"/>
      <c r="N13" s="52">
        <f>Q27</f>
        <v>0</v>
      </c>
      <c r="O13" s="52"/>
      <c r="P13" s="52"/>
      <c r="Q13" s="97">
        <f>V26/T26*100</f>
        <v>0</v>
      </c>
      <c r="R13" s="97"/>
      <c r="S13" s="78">
        <v>712000</v>
      </c>
      <c r="T13" s="79"/>
      <c r="U13" s="80"/>
      <c r="V13" s="72"/>
      <c r="W13" s="73"/>
      <c r="X13" s="74"/>
      <c r="Y13" s="54">
        <f>V13/S13*100</f>
        <v>0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118">
        <v>12</v>
      </c>
      <c r="L14" s="118"/>
      <c r="M14" s="118"/>
      <c r="N14" s="52">
        <f>Q29</f>
        <v>0</v>
      </c>
      <c r="O14" s="52"/>
      <c r="P14" s="52"/>
      <c r="Q14" s="97">
        <f>V28/T28*100</f>
        <v>0</v>
      </c>
      <c r="R14" s="97"/>
      <c r="S14" s="81"/>
      <c r="T14" s="82"/>
      <c r="U14" s="83"/>
      <c r="V14" s="75"/>
      <c r="W14" s="76"/>
      <c r="X14" s="77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>
        <v>12</v>
      </c>
      <c r="L15" s="118"/>
      <c r="M15" s="118"/>
      <c r="N15" s="52">
        <f>Q31</f>
        <v>0</v>
      </c>
      <c r="O15" s="52"/>
      <c r="P15" s="52"/>
      <c r="Q15" s="97">
        <f>V30/T30*100</f>
        <v>0</v>
      </c>
      <c r="R15" s="97"/>
      <c r="S15" s="81"/>
      <c r="T15" s="82"/>
      <c r="U15" s="83"/>
      <c r="V15" s="75"/>
      <c r="W15" s="76"/>
      <c r="X15" s="77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>
        <v>7</v>
      </c>
      <c r="L16" s="118"/>
      <c r="M16" s="118"/>
      <c r="N16" s="52">
        <f>Q32</f>
        <v>0</v>
      </c>
      <c r="O16" s="52"/>
      <c r="P16" s="52"/>
      <c r="Q16" s="97">
        <f>V32/T32*100</f>
        <v>0</v>
      </c>
      <c r="R16" s="97"/>
      <c r="S16" s="81"/>
      <c r="T16" s="82"/>
      <c r="U16" s="83"/>
      <c r="V16" s="75"/>
      <c r="W16" s="76"/>
      <c r="X16" s="77"/>
      <c r="Y16" s="56"/>
      <c r="Z16" s="57"/>
    </row>
    <row r="17" spans="1:26" ht="24" customHeight="1" x14ac:dyDescent="0.25">
      <c r="A17" s="31">
        <v>5</v>
      </c>
      <c r="B17" s="95" t="s">
        <v>100</v>
      </c>
      <c r="C17" s="95"/>
      <c r="D17" s="95"/>
      <c r="E17" s="95"/>
      <c r="F17" s="95"/>
      <c r="G17" s="95"/>
      <c r="H17" s="95"/>
      <c r="I17" s="95"/>
      <c r="J17" s="95"/>
      <c r="K17" s="53" t="s">
        <v>105</v>
      </c>
      <c r="L17" s="53"/>
      <c r="M17" s="53"/>
      <c r="N17" s="236" t="str">
        <f>Q33</f>
        <v>-</v>
      </c>
      <c r="O17" s="237"/>
      <c r="P17" s="238"/>
      <c r="Q17" s="233" t="s">
        <v>105</v>
      </c>
      <c r="R17" s="234"/>
      <c r="S17" s="66"/>
      <c r="T17" s="67"/>
      <c r="U17" s="68"/>
      <c r="V17" s="60"/>
      <c r="W17" s="61"/>
      <c r="X17" s="62"/>
      <c r="Y17" s="58" t="s">
        <v>105</v>
      </c>
      <c r="Z17" s="59"/>
    </row>
    <row r="18" spans="1:26" ht="24" customHeight="1" x14ac:dyDescent="0.25">
      <c r="A18" s="31">
        <v>6</v>
      </c>
      <c r="B18" s="95" t="s">
        <v>101</v>
      </c>
      <c r="C18" s="95"/>
      <c r="D18" s="95"/>
      <c r="E18" s="95"/>
      <c r="F18" s="95"/>
      <c r="G18" s="95"/>
      <c r="H18" s="95"/>
      <c r="I18" s="95"/>
      <c r="J18" s="95"/>
      <c r="K18" s="53" t="s">
        <v>105</v>
      </c>
      <c r="L18" s="53"/>
      <c r="M18" s="53"/>
      <c r="N18" s="236" t="str">
        <f>Q34</f>
        <v>-</v>
      </c>
      <c r="O18" s="237"/>
      <c r="P18" s="238"/>
      <c r="Q18" s="233" t="s">
        <v>105</v>
      </c>
      <c r="R18" s="234"/>
      <c r="S18" s="66"/>
      <c r="T18" s="67"/>
      <c r="U18" s="68"/>
      <c r="V18" s="60"/>
      <c r="W18" s="61"/>
      <c r="X18" s="62"/>
      <c r="Y18" s="58" t="s">
        <v>105</v>
      </c>
      <c r="Z18" s="59"/>
    </row>
    <row r="19" spans="1:26" s="7" customFormat="1" ht="24" customHeight="1" x14ac:dyDescent="0.25">
      <c r="A19" s="32">
        <v>7</v>
      </c>
      <c r="B19" s="95" t="s">
        <v>102</v>
      </c>
      <c r="C19" s="95"/>
      <c r="D19" s="95"/>
      <c r="E19" s="95"/>
      <c r="F19" s="95"/>
      <c r="G19" s="95"/>
      <c r="H19" s="95"/>
      <c r="I19" s="95"/>
      <c r="J19" s="95"/>
      <c r="K19" s="53" t="s">
        <v>105</v>
      </c>
      <c r="L19" s="53"/>
      <c r="M19" s="53"/>
      <c r="N19" s="236" t="str">
        <f>Q35</f>
        <v>-</v>
      </c>
      <c r="O19" s="237"/>
      <c r="P19" s="238"/>
      <c r="Q19" s="233" t="s">
        <v>105</v>
      </c>
      <c r="R19" s="234"/>
      <c r="S19" s="66"/>
      <c r="T19" s="67"/>
      <c r="U19" s="68"/>
      <c r="V19" s="60"/>
      <c r="W19" s="61"/>
      <c r="X19" s="62"/>
      <c r="Y19" s="58" t="s">
        <v>105</v>
      </c>
      <c r="Z19" s="59"/>
    </row>
    <row r="20" spans="1:26" s="4" customFormat="1" ht="24" customHeight="1" x14ac:dyDescent="0.25">
      <c r="A20" s="110" t="s">
        <v>38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113">
        <f>V36</f>
        <v>0</v>
      </c>
      <c r="R20" s="114"/>
      <c r="S20" s="115">
        <f>SUM(S13:U19)</f>
        <v>712000</v>
      </c>
      <c r="T20" s="116"/>
      <c r="U20" s="117"/>
      <c r="V20" s="115">
        <f>SUM(V13:X19)</f>
        <v>0</v>
      </c>
      <c r="W20" s="116"/>
      <c r="X20" s="117"/>
      <c r="Y20" s="119">
        <f>V20/S20*100</f>
        <v>0</v>
      </c>
      <c r="Z20" s="120"/>
    </row>
    <row r="21" spans="1:26" ht="9.9499999999999993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107" t="s">
        <v>35</v>
      </c>
      <c r="C24" s="108"/>
      <c r="D24" s="108"/>
      <c r="E24" s="108"/>
      <c r="F24" s="108"/>
      <c r="G24" s="109"/>
      <c r="H24" s="107" t="s">
        <v>39</v>
      </c>
      <c r="I24" s="108"/>
      <c r="J24" s="109"/>
      <c r="K24" s="107" t="s">
        <v>36</v>
      </c>
      <c r="L24" s="108"/>
      <c r="M24" s="109"/>
      <c r="N24" s="107" t="s">
        <v>40</v>
      </c>
      <c r="O24" s="108"/>
      <c r="P24" s="109"/>
      <c r="Q24" s="107" t="s">
        <v>41</v>
      </c>
      <c r="R24" s="108"/>
      <c r="S24" s="109"/>
      <c r="T24" s="107" t="s">
        <v>42</v>
      </c>
      <c r="U24" s="109"/>
      <c r="V24" s="122" t="s">
        <v>8</v>
      </c>
      <c r="W24" s="123"/>
      <c r="X24" s="107" t="s">
        <v>9</v>
      </c>
      <c r="Y24" s="108"/>
      <c r="Z24" s="109"/>
    </row>
    <row r="25" spans="1:26" ht="24" customHeight="1" x14ac:dyDescent="0.25">
      <c r="A25" s="92" t="s">
        <v>95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s="28" customFormat="1" ht="24" customHeight="1" x14ac:dyDescent="0.25">
      <c r="A26" s="35">
        <v>1</v>
      </c>
      <c r="B26" s="48" t="s">
        <v>96</v>
      </c>
      <c r="C26" s="48"/>
      <c r="D26" s="48"/>
      <c r="E26" s="48"/>
      <c r="F26" s="48"/>
      <c r="G26" s="48"/>
      <c r="H26" s="183">
        <v>12</v>
      </c>
      <c r="I26" s="183"/>
      <c r="J26" s="183"/>
      <c r="K26" s="183">
        <f>K27</f>
        <v>0</v>
      </c>
      <c r="L26" s="183"/>
      <c r="M26" s="183"/>
      <c r="N26" s="183">
        <f>N27</f>
        <v>0</v>
      </c>
      <c r="O26" s="183"/>
      <c r="P26" s="183"/>
      <c r="Q26" s="183">
        <f>Q27</f>
        <v>0</v>
      </c>
      <c r="R26" s="183"/>
      <c r="S26" s="183"/>
      <c r="T26" s="184">
        <v>15</v>
      </c>
      <c r="U26" s="184"/>
      <c r="V26" s="185">
        <f>SUM(V27)</f>
        <v>0</v>
      </c>
      <c r="W26" s="185"/>
      <c r="X26" s="121"/>
      <c r="Y26" s="121"/>
      <c r="Z26" s="124"/>
    </row>
    <row r="27" spans="1:26" s="22" customFormat="1" ht="24" customHeight="1" x14ac:dyDescent="0.25">
      <c r="A27" s="34">
        <v>1.1000000000000001</v>
      </c>
      <c r="B27" s="47" t="s">
        <v>96</v>
      </c>
      <c r="C27" s="47"/>
      <c r="D27" s="47"/>
      <c r="E27" s="47"/>
      <c r="F27" s="47"/>
      <c r="G27" s="47"/>
      <c r="H27" s="186">
        <v>12</v>
      </c>
      <c r="I27" s="186"/>
      <c r="J27" s="186"/>
      <c r="K27" s="192"/>
      <c r="L27" s="192"/>
      <c r="M27" s="192"/>
      <c r="N27" s="192"/>
      <c r="O27" s="192"/>
      <c r="P27" s="192"/>
      <c r="Q27" s="192"/>
      <c r="R27" s="192"/>
      <c r="S27" s="192"/>
      <c r="T27" s="194">
        <v>15</v>
      </c>
      <c r="U27" s="194"/>
      <c r="V27" s="188">
        <f>(T27*((K27*0)+(N27*50)+(Q27*100)))/(H27*100)</f>
        <v>0</v>
      </c>
      <c r="W27" s="188"/>
      <c r="X27" s="125"/>
      <c r="Y27" s="125"/>
      <c r="Z27" s="126"/>
    </row>
    <row r="28" spans="1:26" s="26" customFormat="1" ht="24" customHeight="1" x14ac:dyDescent="0.25">
      <c r="A28" s="35">
        <v>2</v>
      </c>
      <c r="B28" s="48" t="s">
        <v>97</v>
      </c>
      <c r="C28" s="48"/>
      <c r="D28" s="48"/>
      <c r="E28" s="48"/>
      <c r="F28" s="48"/>
      <c r="G28" s="48"/>
      <c r="H28" s="182">
        <v>12</v>
      </c>
      <c r="I28" s="182"/>
      <c r="J28" s="182"/>
      <c r="K28" s="183">
        <f>K29</f>
        <v>0</v>
      </c>
      <c r="L28" s="183"/>
      <c r="M28" s="183"/>
      <c r="N28" s="183">
        <f>N29</f>
        <v>0</v>
      </c>
      <c r="O28" s="183"/>
      <c r="P28" s="183"/>
      <c r="Q28" s="183">
        <f>Q29</f>
        <v>0</v>
      </c>
      <c r="R28" s="183"/>
      <c r="S28" s="183"/>
      <c r="T28" s="184">
        <v>25</v>
      </c>
      <c r="U28" s="184"/>
      <c r="V28" s="185">
        <f>SUM(V29)</f>
        <v>0</v>
      </c>
      <c r="W28" s="185"/>
      <c r="X28" s="125"/>
      <c r="Y28" s="125"/>
      <c r="Z28" s="126"/>
    </row>
    <row r="29" spans="1:26" s="36" customFormat="1" ht="24" customHeight="1" x14ac:dyDescent="0.25">
      <c r="A29" s="34">
        <v>2.1</v>
      </c>
      <c r="B29" s="47" t="s">
        <v>97</v>
      </c>
      <c r="C29" s="47"/>
      <c r="D29" s="47"/>
      <c r="E29" s="47"/>
      <c r="F29" s="47"/>
      <c r="G29" s="47"/>
      <c r="H29" s="186">
        <v>12</v>
      </c>
      <c r="I29" s="186"/>
      <c r="J29" s="186"/>
      <c r="K29" s="192"/>
      <c r="L29" s="192"/>
      <c r="M29" s="192"/>
      <c r="N29" s="192"/>
      <c r="O29" s="192"/>
      <c r="P29" s="192"/>
      <c r="Q29" s="192"/>
      <c r="R29" s="192"/>
      <c r="S29" s="192"/>
      <c r="T29" s="187">
        <v>25</v>
      </c>
      <c r="U29" s="187"/>
      <c r="V29" s="188">
        <f>(T29*((K29*0)+(N29*50)+(Q29*100)))/(H29*100)</f>
        <v>0</v>
      </c>
      <c r="W29" s="188"/>
      <c r="X29" s="125"/>
      <c r="Y29" s="125"/>
      <c r="Z29" s="126"/>
    </row>
    <row r="30" spans="1:26" s="24" customFormat="1" ht="96" customHeight="1" x14ac:dyDescent="0.25">
      <c r="A30" s="35">
        <v>3</v>
      </c>
      <c r="B30" s="48" t="s">
        <v>98</v>
      </c>
      <c r="C30" s="48"/>
      <c r="D30" s="48"/>
      <c r="E30" s="48"/>
      <c r="F30" s="48"/>
      <c r="G30" s="48"/>
      <c r="H30" s="182">
        <v>12</v>
      </c>
      <c r="I30" s="182"/>
      <c r="J30" s="182"/>
      <c r="K30" s="183">
        <f>K31</f>
        <v>0</v>
      </c>
      <c r="L30" s="183"/>
      <c r="M30" s="183"/>
      <c r="N30" s="183">
        <f>N31</f>
        <v>0</v>
      </c>
      <c r="O30" s="183"/>
      <c r="P30" s="183"/>
      <c r="Q30" s="183">
        <f>Q31</f>
        <v>0</v>
      </c>
      <c r="R30" s="183"/>
      <c r="S30" s="183"/>
      <c r="T30" s="184">
        <v>25</v>
      </c>
      <c r="U30" s="184"/>
      <c r="V30" s="185">
        <f>SUM(V31)</f>
        <v>0</v>
      </c>
      <c r="W30" s="185"/>
      <c r="X30" s="125"/>
      <c r="Y30" s="125"/>
      <c r="Z30" s="126"/>
    </row>
    <row r="31" spans="1:26" s="36" customFormat="1" ht="96" customHeight="1" x14ac:dyDescent="0.25">
      <c r="A31" s="34">
        <v>3.1</v>
      </c>
      <c r="B31" s="47" t="s">
        <v>98</v>
      </c>
      <c r="C31" s="47"/>
      <c r="D31" s="47"/>
      <c r="E31" s="47"/>
      <c r="F31" s="47"/>
      <c r="G31" s="47"/>
      <c r="H31" s="186">
        <v>12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>
        <v>25</v>
      </c>
      <c r="U31" s="187"/>
      <c r="V31" s="188">
        <f>(T31*((K31*0)+(N31*50)+(Q31*100)))/(H31*100)</f>
        <v>0</v>
      </c>
      <c r="W31" s="188"/>
      <c r="X31" s="125"/>
      <c r="Y31" s="125"/>
      <c r="Z31" s="126"/>
    </row>
    <row r="32" spans="1:26" s="24" customFormat="1" ht="72" customHeight="1" x14ac:dyDescent="0.25">
      <c r="A32" s="33">
        <v>4</v>
      </c>
      <c r="B32" s="46" t="s">
        <v>99</v>
      </c>
      <c r="C32" s="46"/>
      <c r="D32" s="46"/>
      <c r="E32" s="46"/>
      <c r="F32" s="46"/>
      <c r="G32" s="46"/>
      <c r="H32" s="189">
        <v>7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90">
        <v>35</v>
      </c>
      <c r="U32" s="190"/>
      <c r="V32" s="191">
        <f>(T32*((K32*0)+(N32*50)+(Q32*100)))/(H32*100)</f>
        <v>0</v>
      </c>
      <c r="W32" s="191"/>
      <c r="X32" s="125"/>
      <c r="Y32" s="125"/>
      <c r="Z32" s="126"/>
    </row>
    <row r="33" spans="1:26" s="26" customFormat="1" ht="24" customHeight="1" x14ac:dyDescent="0.25">
      <c r="A33" s="33">
        <v>5</v>
      </c>
      <c r="B33" s="46" t="s">
        <v>100</v>
      </c>
      <c r="C33" s="46"/>
      <c r="D33" s="46"/>
      <c r="E33" s="46"/>
      <c r="F33" s="46"/>
      <c r="G33" s="46"/>
      <c r="H33" s="189" t="s">
        <v>105</v>
      </c>
      <c r="I33" s="189"/>
      <c r="J33" s="189"/>
      <c r="K33" s="189" t="s">
        <v>105</v>
      </c>
      <c r="L33" s="189"/>
      <c r="M33" s="189"/>
      <c r="N33" s="189" t="s">
        <v>105</v>
      </c>
      <c r="O33" s="189"/>
      <c r="P33" s="189"/>
      <c r="Q33" s="189" t="s">
        <v>105</v>
      </c>
      <c r="R33" s="189"/>
      <c r="S33" s="189"/>
      <c r="T33" s="190" t="s">
        <v>105</v>
      </c>
      <c r="U33" s="190"/>
      <c r="V33" s="191" t="s">
        <v>105</v>
      </c>
      <c r="W33" s="191"/>
      <c r="X33" s="125"/>
      <c r="Y33" s="125"/>
      <c r="Z33" s="126"/>
    </row>
    <row r="34" spans="1:26" s="20" customFormat="1" ht="24" customHeight="1" x14ac:dyDescent="0.25">
      <c r="A34" s="33">
        <v>6</v>
      </c>
      <c r="B34" s="46" t="s">
        <v>101</v>
      </c>
      <c r="C34" s="46"/>
      <c r="D34" s="46"/>
      <c r="E34" s="46"/>
      <c r="F34" s="46"/>
      <c r="G34" s="46"/>
      <c r="H34" s="189" t="s">
        <v>105</v>
      </c>
      <c r="I34" s="189"/>
      <c r="J34" s="189"/>
      <c r="K34" s="189" t="s">
        <v>105</v>
      </c>
      <c r="L34" s="189"/>
      <c r="M34" s="189"/>
      <c r="N34" s="189" t="s">
        <v>105</v>
      </c>
      <c r="O34" s="189"/>
      <c r="P34" s="189"/>
      <c r="Q34" s="189" t="s">
        <v>105</v>
      </c>
      <c r="R34" s="189"/>
      <c r="S34" s="189"/>
      <c r="T34" s="190" t="s">
        <v>105</v>
      </c>
      <c r="U34" s="190"/>
      <c r="V34" s="191" t="s">
        <v>105</v>
      </c>
      <c r="W34" s="191"/>
      <c r="X34" s="125"/>
      <c r="Y34" s="125"/>
      <c r="Z34" s="126"/>
    </row>
    <row r="35" spans="1:26" s="4" customFormat="1" ht="24" customHeight="1" x14ac:dyDescent="0.25">
      <c r="A35" s="33">
        <v>7</v>
      </c>
      <c r="B35" s="46" t="s">
        <v>102</v>
      </c>
      <c r="C35" s="46"/>
      <c r="D35" s="46"/>
      <c r="E35" s="46"/>
      <c r="F35" s="46"/>
      <c r="G35" s="46"/>
      <c r="H35" s="51" t="s">
        <v>105</v>
      </c>
      <c r="I35" s="51"/>
      <c r="J35" s="51"/>
      <c r="K35" s="51" t="s">
        <v>105</v>
      </c>
      <c r="L35" s="51"/>
      <c r="M35" s="51"/>
      <c r="N35" s="51" t="s">
        <v>105</v>
      </c>
      <c r="O35" s="51"/>
      <c r="P35" s="51"/>
      <c r="Q35" s="51" t="s">
        <v>105</v>
      </c>
      <c r="R35" s="51"/>
      <c r="S35" s="51"/>
      <c r="T35" s="44" t="s">
        <v>105</v>
      </c>
      <c r="U35" s="44"/>
      <c r="V35" s="191" t="s">
        <v>105</v>
      </c>
      <c r="W35" s="191"/>
      <c r="X35" s="125"/>
      <c r="Y35" s="125"/>
      <c r="Z35" s="126"/>
    </row>
    <row r="36" spans="1:26" s="4" customFormat="1" ht="24" customHeight="1" x14ac:dyDescent="0.25">
      <c r="A36" s="110" t="s">
        <v>10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34">
        <f>SUM(T26,T28,T30,T32,T33,T34,T35)</f>
        <v>100</v>
      </c>
      <c r="U36" s="135"/>
      <c r="V36" s="113">
        <f>SUM(V26,V28,V30,V32,V33,V34,V35)</f>
        <v>0</v>
      </c>
      <c r="W36" s="114"/>
      <c r="X36" s="136"/>
      <c r="Y36" s="137"/>
      <c r="Z36" s="138"/>
    </row>
    <row r="37" spans="1:26" ht="9.9499999999999993" customHeigh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107" t="s">
        <v>43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7" t="s">
        <v>44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22" t="s">
        <v>45</v>
      </c>
      <c r="Z39" s="123"/>
    </row>
    <row r="40" spans="1:26" ht="24" customHeight="1" x14ac:dyDescent="0.25">
      <c r="A40" s="131" t="s">
        <v>46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5">
      <c r="A41" s="15" t="str">
        <f>IF(B41&lt;&gt;"","2.1.1","")</f>
        <v/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8"/>
    </row>
    <row r="42" spans="1:26" ht="48" customHeight="1" x14ac:dyDescent="0.25">
      <c r="A42" s="15" t="str">
        <f>IF(B42&lt;&gt;"","2.1.2","")</f>
        <v/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8"/>
    </row>
    <row r="43" spans="1:26" ht="48" customHeight="1" x14ac:dyDescent="0.25">
      <c r="A43" s="15" t="str">
        <f>IF(B43&lt;&gt;"","2.1.3","")</f>
        <v/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8"/>
    </row>
    <row r="44" spans="1:26" ht="48" customHeight="1" x14ac:dyDescent="0.25">
      <c r="A44" s="15" t="str">
        <f>IF(B44&lt;&gt;"","2.1.4","")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IF(B45&lt;&gt;"","2.1.5","")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24" customHeight="1" x14ac:dyDescent="0.25">
      <c r="A46" s="131" t="s">
        <v>47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5">
      <c r="A47" s="15" t="str">
        <f>IF(B47&lt;&gt;"","2.2.1","")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IF(B48&lt;&gt;"","2.2.2","")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48" customHeight="1" x14ac:dyDescent="0.25">
      <c r="A49" s="15" t="str">
        <f>IF(B49&lt;&gt;"","2.2.3","")</f>
        <v/>
      </c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8"/>
    </row>
    <row r="50" spans="1:26" ht="48" customHeight="1" x14ac:dyDescent="0.25">
      <c r="A50" s="15" t="str">
        <f>IF(B50&lt;&gt;"","2.2.4","")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IF(B51&lt;&gt;"","2.2.5","")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24" customHeight="1" x14ac:dyDescent="0.25">
      <c r="A52" s="131" t="s">
        <v>48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</row>
    <row r="53" spans="1:26" ht="48" customHeight="1" x14ac:dyDescent="0.25">
      <c r="A53" s="15" t="str">
        <f>IF(B53&lt;&gt;"","2.3.1","")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IF(B54&lt;&gt;"","2.3.2","")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48" customHeight="1" x14ac:dyDescent="0.25">
      <c r="A55" s="15" t="str">
        <f>IF(B55&lt;&gt;"","2.3.3","")</f>
        <v/>
      </c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87"/>
      <c r="Z55" s="88"/>
    </row>
    <row r="56" spans="1:26" ht="48" customHeight="1" x14ac:dyDescent="0.25">
      <c r="A56" s="15" t="str">
        <f>IF(B56&lt;&gt;"","2.3.4","")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IF(B57&lt;&gt;"","2.3.5","")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107" t="s">
        <v>49</v>
      </c>
      <c r="C61" s="108"/>
      <c r="D61" s="108"/>
      <c r="E61" s="108"/>
      <c r="F61" s="108"/>
      <c r="G61" s="109"/>
      <c r="H61" s="107" t="s">
        <v>44</v>
      </c>
      <c r="I61" s="108"/>
      <c r="J61" s="108"/>
      <c r="K61" s="108"/>
      <c r="L61" s="108"/>
      <c r="M61" s="108"/>
      <c r="N61" s="108"/>
      <c r="O61" s="108"/>
      <c r="P61" s="109"/>
      <c r="Q61" s="107" t="s">
        <v>50</v>
      </c>
      <c r="R61" s="108"/>
      <c r="S61" s="108"/>
      <c r="T61" s="108"/>
      <c r="U61" s="108"/>
      <c r="V61" s="108"/>
      <c r="W61" s="108"/>
      <c r="X61" s="109"/>
      <c r="Y61" s="122" t="s">
        <v>45</v>
      </c>
      <c r="Z61" s="123"/>
    </row>
    <row r="62" spans="1:26" ht="72" customHeight="1" x14ac:dyDescent="0.25">
      <c r="A62" s="15" t="str">
        <f>IF(B62&lt;&gt;"","3.1","")</f>
        <v/>
      </c>
      <c r="B62" s="84"/>
      <c r="C62" s="85"/>
      <c r="D62" s="85"/>
      <c r="E62" s="85"/>
      <c r="F62" s="85"/>
      <c r="G62" s="86"/>
      <c r="H62" s="84"/>
      <c r="I62" s="85"/>
      <c r="J62" s="85"/>
      <c r="K62" s="85"/>
      <c r="L62" s="85"/>
      <c r="M62" s="85"/>
      <c r="N62" s="85"/>
      <c r="O62" s="85"/>
      <c r="P62" s="86"/>
      <c r="Q62" s="84"/>
      <c r="R62" s="85"/>
      <c r="S62" s="85"/>
      <c r="T62" s="85"/>
      <c r="U62" s="85"/>
      <c r="V62" s="85"/>
      <c r="W62" s="85"/>
      <c r="X62" s="86"/>
      <c r="Y62" s="87"/>
      <c r="Z62" s="88"/>
    </row>
    <row r="63" spans="1:26" ht="72" customHeight="1" x14ac:dyDescent="0.25">
      <c r="A63" s="15" t="str">
        <f>IF(B63&lt;&gt;"","3.2","")</f>
        <v/>
      </c>
      <c r="B63" s="84"/>
      <c r="C63" s="85"/>
      <c r="D63" s="85"/>
      <c r="E63" s="85"/>
      <c r="F63" s="85"/>
      <c r="G63" s="86"/>
      <c r="H63" s="84"/>
      <c r="I63" s="85"/>
      <c r="J63" s="85"/>
      <c r="K63" s="85"/>
      <c r="L63" s="85"/>
      <c r="M63" s="85"/>
      <c r="N63" s="85"/>
      <c r="O63" s="85"/>
      <c r="P63" s="86"/>
      <c r="Q63" s="84"/>
      <c r="R63" s="85"/>
      <c r="S63" s="85"/>
      <c r="T63" s="85"/>
      <c r="U63" s="85"/>
      <c r="V63" s="85"/>
      <c r="W63" s="85"/>
      <c r="X63" s="86"/>
      <c r="Y63" s="87"/>
      <c r="Z63" s="88"/>
    </row>
    <row r="64" spans="1:26" ht="72" customHeight="1" x14ac:dyDescent="0.25">
      <c r="A64" s="15" t="str">
        <f>IF(B64&lt;&gt;"","3.3","")</f>
        <v/>
      </c>
      <c r="B64" s="84"/>
      <c r="C64" s="85"/>
      <c r="D64" s="85"/>
      <c r="E64" s="85"/>
      <c r="F64" s="85"/>
      <c r="G64" s="86"/>
      <c r="H64" s="84"/>
      <c r="I64" s="85"/>
      <c r="J64" s="85"/>
      <c r="K64" s="85"/>
      <c r="L64" s="85"/>
      <c r="M64" s="85"/>
      <c r="N64" s="85"/>
      <c r="O64" s="85"/>
      <c r="P64" s="86"/>
      <c r="Q64" s="84"/>
      <c r="R64" s="85"/>
      <c r="S64" s="85"/>
      <c r="T64" s="85"/>
      <c r="U64" s="85"/>
      <c r="V64" s="85"/>
      <c r="W64" s="85"/>
      <c r="X64" s="86"/>
      <c r="Y64" s="87"/>
      <c r="Z64" s="88"/>
    </row>
    <row r="65" spans="1:26" ht="72" customHeight="1" x14ac:dyDescent="0.25">
      <c r="A65" s="15" t="str">
        <f>IF(B65&lt;&gt;"","3.4","")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IF(B66&lt;&gt;"","3.5","")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IF(B67&lt;&gt;"","3.6","")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6"/>
    </row>
    <row r="72" spans="1:26" ht="48" customHeigh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</row>
    <row r="73" spans="1:26" ht="48" customHeigh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</row>
    <row r="74" spans="1:26" ht="48" customHeigh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</row>
    <row r="75" spans="1:26" ht="48" customHeigh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139"/>
      <c r="C79" s="140"/>
      <c r="D79" s="140"/>
      <c r="E79" s="140"/>
      <c r="F79" s="140"/>
      <c r="G79" s="140"/>
      <c r="H79" s="141"/>
      <c r="J79" s="139"/>
      <c r="K79" s="140"/>
      <c r="L79" s="140"/>
      <c r="M79" s="140"/>
      <c r="N79" s="140"/>
      <c r="O79" s="140"/>
      <c r="P79" s="140"/>
      <c r="Q79" s="141"/>
      <c r="S79" s="139"/>
      <c r="T79" s="140"/>
      <c r="U79" s="140"/>
      <c r="V79" s="140"/>
      <c r="W79" s="140"/>
      <c r="X79" s="140"/>
      <c r="Y79" s="141"/>
    </row>
    <row r="80" spans="1:26" ht="10.15" customHeight="1" x14ac:dyDescent="0.25">
      <c r="B80" s="142"/>
      <c r="C80" s="143"/>
      <c r="D80" s="143"/>
      <c r="E80" s="143"/>
      <c r="F80" s="143"/>
      <c r="G80" s="143"/>
      <c r="H80" s="144"/>
      <c r="J80" s="142"/>
      <c r="K80" s="143"/>
      <c r="L80" s="143"/>
      <c r="M80" s="143"/>
      <c r="N80" s="143"/>
      <c r="O80" s="143"/>
      <c r="P80" s="143"/>
      <c r="Q80" s="144"/>
      <c r="S80" s="142"/>
      <c r="T80" s="143"/>
      <c r="U80" s="143"/>
      <c r="V80" s="143"/>
      <c r="W80" s="143"/>
      <c r="X80" s="143"/>
      <c r="Y80" s="144"/>
    </row>
    <row r="81" spans="2:25" ht="10.15" customHeight="1" x14ac:dyDescent="0.25">
      <c r="B81" s="142"/>
      <c r="C81" s="143"/>
      <c r="D81" s="143"/>
      <c r="E81" s="143"/>
      <c r="F81" s="143"/>
      <c r="G81" s="143"/>
      <c r="H81" s="144"/>
      <c r="J81" s="142"/>
      <c r="K81" s="143"/>
      <c r="L81" s="143"/>
      <c r="M81" s="143"/>
      <c r="N81" s="143"/>
      <c r="O81" s="143"/>
      <c r="P81" s="143"/>
      <c r="Q81" s="144"/>
      <c r="S81" s="142"/>
      <c r="T81" s="143"/>
      <c r="U81" s="143"/>
      <c r="V81" s="143"/>
      <c r="W81" s="143"/>
      <c r="X81" s="143"/>
      <c r="Y81" s="144"/>
    </row>
    <row r="82" spans="2:25" ht="21" customHeight="1" x14ac:dyDescent="0.25">
      <c r="B82" s="142"/>
      <c r="C82" s="143"/>
      <c r="D82" s="143"/>
      <c r="E82" s="143"/>
      <c r="F82" s="143"/>
      <c r="G82" s="143"/>
      <c r="H82" s="144"/>
      <c r="J82" s="142"/>
      <c r="K82" s="143"/>
      <c r="L82" s="143"/>
      <c r="M82" s="143"/>
      <c r="N82" s="143"/>
      <c r="O82" s="143"/>
      <c r="P82" s="143"/>
      <c r="Q82" s="144"/>
      <c r="S82" s="142"/>
      <c r="T82" s="143"/>
      <c r="U82" s="143"/>
      <c r="V82" s="143"/>
      <c r="W82" s="143"/>
      <c r="X82" s="143"/>
      <c r="Y82" s="144"/>
    </row>
    <row r="83" spans="2:25" ht="35.2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21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21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5"/>
      <c r="C88" s="146"/>
      <c r="D88" s="146"/>
      <c r="E88" s="146"/>
      <c r="F88" s="146"/>
      <c r="G88" s="146"/>
      <c r="H88" s="147"/>
      <c r="J88" s="145"/>
      <c r="K88" s="146"/>
      <c r="L88" s="146"/>
      <c r="M88" s="146"/>
      <c r="N88" s="146"/>
      <c r="O88" s="146"/>
      <c r="P88" s="146"/>
      <c r="Q88" s="147"/>
      <c r="S88" s="145"/>
      <c r="T88" s="146"/>
      <c r="U88" s="146"/>
      <c r="V88" s="146"/>
      <c r="W88" s="146"/>
      <c r="X88" s="146"/>
      <c r="Y88" s="147"/>
    </row>
    <row r="89" spans="2:25" ht="48" customHeight="1" x14ac:dyDescent="0.25">
      <c r="B89" s="148"/>
      <c r="C89" s="149"/>
      <c r="D89" s="149"/>
      <c r="E89" s="149"/>
      <c r="F89" s="149"/>
      <c r="G89" s="149"/>
      <c r="H89" s="150"/>
      <c r="J89" s="148"/>
      <c r="K89" s="149"/>
      <c r="L89" s="149"/>
      <c r="M89" s="149"/>
      <c r="N89" s="149"/>
      <c r="O89" s="149"/>
      <c r="P89" s="149"/>
      <c r="Q89" s="150"/>
      <c r="S89" s="148"/>
      <c r="T89" s="149"/>
      <c r="U89" s="149"/>
      <c r="V89" s="149"/>
      <c r="W89" s="149"/>
      <c r="X89" s="149"/>
      <c r="Y89" s="150"/>
    </row>
    <row r="90" spans="2:25" ht="48" customHeight="1" x14ac:dyDescent="0.25">
      <c r="B90" s="151"/>
      <c r="C90" s="152"/>
      <c r="D90" s="152"/>
      <c r="E90" s="152"/>
      <c r="F90" s="152"/>
      <c r="G90" s="152"/>
      <c r="H90" s="153"/>
      <c r="J90" s="151"/>
      <c r="K90" s="152"/>
      <c r="L90" s="152"/>
      <c r="M90" s="152"/>
      <c r="N90" s="152"/>
      <c r="O90" s="152"/>
      <c r="P90" s="152"/>
      <c r="Q90" s="153"/>
      <c r="S90" s="151"/>
      <c r="T90" s="152"/>
      <c r="U90" s="152"/>
      <c r="V90" s="152"/>
      <c r="W90" s="152"/>
      <c r="X90" s="152"/>
      <c r="Y90" s="153"/>
    </row>
    <row r="91" spans="2:25" ht="14.25" customHeight="1" x14ac:dyDescent="0.25"/>
    <row r="92" spans="2:25" ht="21" customHeight="1" x14ac:dyDescent="0.25">
      <c r="B92" s="139"/>
      <c r="C92" s="140"/>
      <c r="D92" s="140"/>
      <c r="E92" s="140"/>
      <c r="F92" s="140"/>
      <c r="G92" s="140"/>
      <c r="H92" s="141"/>
      <c r="J92" s="139"/>
      <c r="K92" s="140"/>
      <c r="L92" s="140"/>
      <c r="M92" s="140"/>
      <c r="N92" s="140"/>
      <c r="O92" s="140"/>
      <c r="P92" s="140"/>
      <c r="Q92" s="141"/>
      <c r="S92" s="139"/>
      <c r="T92" s="140"/>
      <c r="U92" s="140"/>
      <c r="V92" s="140"/>
      <c r="W92" s="140"/>
      <c r="X92" s="140"/>
      <c r="Y92" s="141"/>
    </row>
    <row r="93" spans="2:25" ht="21" customHeight="1" x14ac:dyDescent="0.25">
      <c r="B93" s="142"/>
      <c r="C93" s="143"/>
      <c r="D93" s="143"/>
      <c r="E93" s="143"/>
      <c r="F93" s="143"/>
      <c r="G93" s="143"/>
      <c r="H93" s="144"/>
      <c r="J93" s="142"/>
      <c r="K93" s="143"/>
      <c r="L93" s="143"/>
      <c r="M93" s="143"/>
      <c r="N93" s="143"/>
      <c r="O93" s="143"/>
      <c r="P93" s="143"/>
      <c r="Q93" s="144"/>
      <c r="S93" s="142"/>
      <c r="T93" s="143"/>
      <c r="U93" s="143"/>
      <c r="V93" s="143"/>
      <c r="W93" s="143"/>
      <c r="X93" s="143"/>
      <c r="Y93" s="144"/>
    </row>
    <row r="94" spans="2:25" ht="21" customHeight="1" x14ac:dyDescent="0.25">
      <c r="B94" s="142"/>
      <c r="C94" s="143"/>
      <c r="D94" s="143"/>
      <c r="E94" s="143"/>
      <c r="F94" s="143"/>
      <c r="G94" s="143"/>
      <c r="H94" s="144"/>
      <c r="J94" s="142"/>
      <c r="K94" s="143"/>
      <c r="L94" s="143"/>
      <c r="M94" s="143"/>
      <c r="N94" s="143"/>
      <c r="O94" s="143"/>
      <c r="P94" s="143"/>
      <c r="Q94" s="144"/>
      <c r="S94" s="142"/>
      <c r="T94" s="143"/>
      <c r="U94" s="143"/>
      <c r="V94" s="143"/>
      <c r="W94" s="143"/>
      <c r="X94" s="143"/>
      <c r="Y94" s="144"/>
    </row>
    <row r="95" spans="2:25" ht="21" customHeight="1" x14ac:dyDescent="0.25">
      <c r="B95" s="142"/>
      <c r="C95" s="143"/>
      <c r="D95" s="143"/>
      <c r="E95" s="143"/>
      <c r="F95" s="143"/>
      <c r="G95" s="143"/>
      <c r="H95" s="144"/>
      <c r="J95" s="142"/>
      <c r="K95" s="143"/>
      <c r="L95" s="143"/>
      <c r="M95" s="143"/>
      <c r="N95" s="143"/>
      <c r="O95" s="143"/>
      <c r="P95" s="143"/>
      <c r="Q95" s="144"/>
      <c r="S95" s="142"/>
      <c r="T95" s="143"/>
      <c r="U95" s="143"/>
      <c r="V95" s="143"/>
      <c r="W95" s="143"/>
      <c r="X95" s="143"/>
      <c r="Y95" s="144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5"/>
      <c r="C101" s="146"/>
      <c r="D101" s="146"/>
      <c r="E101" s="146"/>
      <c r="F101" s="146"/>
      <c r="G101" s="146"/>
      <c r="H101" s="147"/>
      <c r="J101" s="145"/>
      <c r="K101" s="146"/>
      <c r="L101" s="146"/>
      <c r="M101" s="146"/>
      <c r="N101" s="146"/>
      <c r="O101" s="146"/>
      <c r="P101" s="146"/>
      <c r="Q101" s="147"/>
      <c r="S101" s="145"/>
      <c r="T101" s="146"/>
      <c r="U101" s="146"/>
      <c r="V101" s="146"/>
      <c r="W101" s="146"/>
      <c r="X101" s="146"/>
      <c r="Y101" s="147"/>
    </row>
    <row r="102" spans="2:25" ht="48" customHeight="1" x14ac:dyDescent="0.25">
      <c r="B102" s="170"/>
      <c r="C102" s="171"/>
      <c r="D102" s="171"/>
      <c r="E102" s="171"/>
      <c r="F102" s="171"/>
      <c r="G102" s="171"/>
      <c r="H102" s="172"/>
      <c r="J102" s="148"/>
      <c r="K102" s="149"/>
      <c r="L102" s="149"/>
      <c r="M102" s="149"/>
      <c r="N102" s="149"/>
      <c r="O102" s="149"/>
      <c r="P102" s="149"/>
      <c r="Q102" s="150"/>
      <c r="S102" s="170"/>
      <c r="T102" s="171"/>
      <c r="U102" s="171"/>
      <c r="V102" s="171"/>
      <c r="W102" s="171"/>
      <c r="X102" s="171"/>
      <c r="Y102" s="172"/>
    </row>
    <row r="103" spans="2:25" ht="48" customHeight="1" x14ac:dyDescent="0.25">
      <c r="B103" s="173"/>
      <c r="C103" s="174"/>
      <c r="D103" s="174"/>
      <c r="E103" s="174"/>
      <c r="F103" s="174"/>
      <c r="G103" s="174"/>
      <c r="H103" s="175"/>
      <c r="J103" s="151"/>
      <c r="K103" s="152"/>
      <c r="L103" s="152"/>
      <c r="M103" s="152"/>
      <c r="N103" s="152"/>
      <c r="O103" s="152"/>
      <c r="P103" s="152"/>
      <c r="Q103" s="153"/>
      <c r="S103" s="173"/>
      <c r="T103" s="174"/>
      <c r="U103" s="174"/>
      <c r="V103" s="174"/>
      <c r="W103" s="174"/>
      <c r="X103" s="174"/>
      <c r="Y103" s="175"/>
    </row>
    <row r="104" spans="2:25" ht="14.25" customHeight="1" x14ac:dyDescent="0.25"/>
    <row r="105" spans="2:25" ht="21" customHeight="1" x14ac:dyDescent="0.25">
      <c r="B105" s="139"/>
      <c r="C105" s="140"/>
      <c r="D105" s="140"/>
      <c r="E105" s="140"/>
      <c r="F105" s="140"/>
      <c r="G105" s="140"/>
      <c r="H105" s="141"/>
      <c r="J105" s="139"/>
      <c r="K105" s="140"/>
      <c r="L105" s="140"/>
      <c r="M105" s="140"/>
      <c r="N105" s="140"/>
      <c r="O105" s="140"/>
      <c r="P105" s="140"/>
      <c r="Q105" s="141"/>
      <c r="S105" s="139"/>
      <c r="T105" s="140"/>
      <c r="U105" s="140"/>
      <c r="V105" s="140"/>
      <c r="W105" s="140"/>
      <c r="X105" s="140"/>
      <c r="Y105" s="141"/>
    </row>
    <row r="106" spans="2:25" ht="21" customHeight="1" x14ac:dyDescent="0.25">
      <c r="B106" s="142"/>
      <c r="C106" s="143"/>
      <c r="D106" s="143"/>
      <c r="E106" s="143"/>
      <c r="F106" s="143"/>
      <c r="G106" s="143"/>
      <c r="H106" s="144"/>
      <c r="J106" s="142"/>
      <c r="K106" s="143"/>
      <c r="L106" s="143"/>
      <c r="M106" s="143"/>
      <c r="N106" s="143"/>
      <c r="O106" s="143"/>
      <c r="P106" s="143"/>
      <c r="Q106" s="144"/>
      <c r="S106" s="142"/>
      <c r="T106" s="143"/>
      <c r="U106" s="143"/>
      <c r="V106" s="143"/>
      <c r="W106" s="143"/>
      <c r="X106" s="143"/>
      <c r="Y106" s="144"/>
    </row>
    <row r="107" spans="2:25" ht="21" customHeight="1" x14ac:dyDescent="0.25">
      <c r="B107" s="142"/>
      <c r="C107" s="143"/>
      <c r="D107" s="143"/>
      <c r="E107" s="143"/>
      <c r="F107" s="143"/>
      <c r="G107" s="143"/>
      <c r="H107" s="144"/>
      <c r="J107" s="142"/>
      <c r="K107" s="143"/>
      <c r="L107" s="143"/>
      <c r="M107" s="143"/>
      <c r="N107" s="143"/>
      <c r="O107" s="143"/>
      <c r="P107" s="143"/>
      <c r="Q107" s="144"/>
      <c r="S107" s="142"/>
      <c r="T107" s="143"/>
      <c r="U107" s="143"/>
      <c r="V107" s="143"/>
      <c r="W107" s="143"/>
      <c r="X107" s="143"/>
      <c r="Y107" s="144"/>
    </row>
    <row r="108" spans="2:25" ht="21" customHeight="1" x14ac:dyDescent="0.25">
      <c r="B108" s="142"/>
      <c r="C108" s="143"/>
      <c r="D108" s="143"/>
      <c r="E108" s="143"/>
      <c r="F108" s="143"/>
      <c r="G108" s="143"/>
      <c r="H108" s="144"/>
      <c r="J108" s="142"/>
      <c r="K108" s="143"/>
      <c r="L108" s="143"/>
      <c r="M108" s="143"/>
      <c r="N108" s="143"/>
      <c r="O108" s="143"/>
      <c r="P108" s="143"/>
      <c r="Q108" s="144"/>
      <c r="S108" s="142"/>
      <c r="T108" s="143"/>
      <c r="U108" s="143"/>
      <c r="V108" s="143"/>
      <c r="W108" s="143"/>
      <c r="X108" s="143"/>
      <c r="Y108" s="144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5"/>
      <c r="C114" s="146"/>
      <c r="D114" s="146"/>
      <c r="E114" s="146"/>
      <c r="F114" s="146"/>
      <c r="G114" s="146"/>
      <c r="H114" s="147"/>
      <c r="J114" s="145"/>
      <c r="K114" s="146"/>
      <c r="L114" s="146"/>
      <c r="M114" s="146"/>
      <c r="N114" s="146"/>
      <c r="O114" s="146"/>
      <c r="P114" s="146"/>
      <c r="Q114" s="147"/>
      <c r="S114" s="145"/>
      <c r="T114" s="146"/>
      <c r="U114" s="146"/>
      <c r="V114" s="146"/>
      <c r="W114" s="146"/>
      <c r="X114" s="146"/>
      <c r="Y114" s="147"/>
    </row>
    <row r="115" spans="2:25" ht="48" customHeight="1" x14ac:dyDescent="0.25">
      <c r="B115" s="170"/>
      <c r="C115" s="171"/>
      <c r="D115" s="171"/>
      <c r="E115" s="171"/>
      <c r="F115" s="171"/>
      <c r="G115" s="171"/>
      <c r="H115" s="172"/>
      <c r="J115" s="176"/>
      <c r="K115" s="177"/>
      <c r="L115" s="177"/>
      <c r="M115" s="177"/>
      <c r="N115" s="177"/>
      <c r="O115" s="177"/>
      <c r="P115" s="177"/>
      <c r="Q115" s="178"/>
      <c r="S115" s="170"/>
      <c r="T115" s="171"/>
      <c r="U115" s="171"/>
      <c r="V115" s="171"/>
      <c r="W115" s="171"/>
      <c r="X115" s="171"/>
      <c r="Y115" s="172"/>
    </row>
    <row r="116" spans="2:25" ht="48" customHeight="1" x14ac:dyDescent="0.25">
      <c r="B116" s="173"/>
      <c r="C116" s="174"/>
      <c r="D116" s="174"/>
      <c r="E116" s="174"/>
      <c r="F116" s="174"/>
      <c r="G116" s="174"/>
      <c r="H116" s="175"/>
      <c r="J116" s="179"/>
      <c r="K116" s="180"/>
      <c r="L116" s="180"/>
      <c r="M116" s="180"/>
      <c r="N116" s="180"/>
      <c r="O116" s="180"/>
      <c r="P116" s="180"/>
      <c r="Q116" s="181"/>
      <c r="S116" s="173"/>
      <c r="T116" s="174"/>
      <c r="U116" s="174"/>
      <c r="V116" s="174"/>
      <c r="W116" s="174"/>
      <c r="X116" s="174"/>
      <c r="Y116" s="175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166"/>
      <c r="G119" s="166"/>
      <c r="H119" s="166"/>
      <c r="I119" s="166"/>
      <c r="J119" s="166"/>
      <c r="Q119" s="13" t="s">
        <v>52</v>
      </c>
      <c r="R119" s="166"/>
      <c r="S119" s="166"/>
      <c r="T119" s="166"/>
      <c r="U119" s="166"/>
      <c r="V119" s="166"/>
      <c r="W119" s="166"/>
    </row>
    <row r="120" spans="2:25" ht="21" customHeight="1" x14ac:dyDescent="0.25">
      <c r="E120" s="13" t="s">
        <v>53</v>
      </c>
      <c r="F120" s="167"/>
      <c r="G120" s="167"/>
      <c r="H120" s="167"/>
      <c r="I120" s="167"/>
      <c r="J120" s="167"/>
      <c r="K120" s="2" t="s">
        <v>54</v>
      </c>
      <c r="Q120" s="13" t="s">
        <v>53</v>
      </c>
      <c r="R120" s="168"/>
      <c r="S120" s="168"/>
      <c r="T120" s="168"/>
      <c r="U120" s="168"/>
      <c r="V120" s="168"/>
      <c r="W120" s="168"/>
      <c r="X120" s="2" t="s">
        <v>54</v>
      </c>
    </row>
    <row r="121" spans="2:25" ht="21" customHeight="1" x14ac:dyDescent="0.25">
      <c r="E121" s="13" t="s">
        <v>55</v>
      </c>
      <c r="F121" s="167"/>
      <c r="G121" s="167"/>
      <c r="H121" s="167"/>
      <c r="I121" s="167"/>
      <c r="J121" s="167"/>
      <c r="Q121" s="169"/>
      <c r="R121" s="169"/>
      <c r="S121" s="169"/>
      <c r="T121" s="169"/>
      <c r="U121" s="169"/>
      <c r="V121" s="169"/>
      <c r="W121" s="169"/>
      <c r="X121" s="169"/>
    </row>
    <row r="122" spans="2:25" ht="24" customHeight="1" x14ac:dyDescent="0.25">
      <c r="E122" s="13" t="s">
        <v>56</v>
      </c>
      <c r="F122" s="163"/>
      <c r="G122" s="163"/>
      <c r="H122" s="163"/>
      <c r="I122" s="163"/>
      <c r="J122" s="163"/>
      <c r="Q122" s="13" t="s">
        <v>56</v>
      </c>
      <c r="R122" s="164"/>
      <c r="S122" s="164"/>
      <c r="T122" s="164"/>
      <c r="U122" s="164"/>
      <c r="V122" s="164"/>
      <c r="W122" s="164"/>
    </row>
    <row r="123" spans="2:25" ht="24" customHeight="1" x14ac:dyDescent="0.25">
      <c r="E123" s="13" t="s">
        <v>57</v>
      </c>
      <c r="F123" s="165"/>
      <c r="G123" s="165"/>
      <c r="H123" s="165"/>
      <c r="I123" s="165"/>
      <c r="J123" s="165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26:S30" name="ช่วง1"/>
  </protectedRanges>
  <mergeCells count="255"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K28:S28 K30:S30 K29 Q29 N29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B53:L57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24"/>
  <sheetViews>
    <sheetView view="pageBreakPreview" topLeftCell="A76" zoomScale="90" zoomScaleNormal="85" zoomScaleSheetLayoutView="90" workbookViewId="0">
      <selection activeCell="R122" sqref="R122:W122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29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>
        <v>12</v>
      </c>
      <c r="L13" s="96"/>
      <c r="M13" s="96"/>
      <c r="N13" s="52">
        <f>Q27</f>
        <v>0</v>
      </c>
      <c r="O13" s="52"/>
      <c r="P13" s="52"/>
      <c r="Q13" s="97">
        <f>V26/T26*100</f>
        <v>0</v>
      </c>
      <c r="R13" s="97"/>
      <c r="S13" s="78">
        <v>598400</v>
      </c>
      <c r="T13" s="79"/>
      <c r="U13" s="80"/>
      <c r="V13" s="72"/>
      <c r="W13" s="73"/>
      <c r="X13" s="74"/>
      <c r="Y13" s="54">
        <f>V13/S13*100</f>
        <v>0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118">
        <v>12</v>
      </c>
      <c r="L14" s="118"/>
      <c r="M14" s="118"/>
      <c r="N14" s="52">
        <f>Q29</f>
        <v>0</v>
      </c>
      <c r="O14" s="52"/>
      <c r="P14" s="52"/>
      <c r="Q14" s="97">
        <f>V28/T28*100</f>
        <v>0</v>
      </c>
      <c r="R14" s="97"/>
      <c r="S14" s="81"/>
      <c r="T14" s="82"/>
      <c r="U14" s="83"/>
      <c r="V14" s="75"/>
      <c r="W14" s="76"/>
      <c r="X14" s="77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>
        <v>12</v>
      </c>
      <c r="L15" s="118"/>
      <c r="M15" s="118"/>
      <c r="N15" s="52">
        <f>Q31</f>
        <v>0</v>
      </c>
      <c r="O15" s="52"/>
      <c r="P15" s="52"/>
      <c r="Q15" s="97">
        <f>V30/T30*100</f>
        <v>0</v>
      </c>
      <c r="R15" s="97"/>
      <c r="S15" s="81"/>
      <c r="T15" s="82"/>
      <c r="U15" s="83"/>
      <c r="V15" s="75"/>
      <c r="W15" s="76"/>
      <c r="X15" s="77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>
        <v>6</v>
      </c>
      <c r="L16" s="118"/>
      <c r="M16" s="118"/>
      <c r="N16" s="52">
        <f>Q32</f>
        <v>0</v>
      </c>
      <c r="O16" s="52"/>
      <c r="P16" s="52"/>
      <c r="Q16" s="97">
        <f>V32/T32*100</f>
        <v>0</v>
      </c>
      <c r="R16" s="97"/>
      <c r="S16" s="81"/>
      <c r="T16" s="82"/>
      <c r="U16" s="83"/>
      <c r="V16" s="75"/>
      <c r="W16" s="76"/>
      <c r="X16" s="77"/>
      <c r="Y16" s="56"/>
      <c r="Z16" s="57"/>
    </row>
    <row r="17" spans="1:26" ht="24" customHeight="1" x14ac:dyDescent="0.25">
      <c r="A17" s="31">
        <v>5</v>
      </c>
      <c r="B17" s="95" t="s">
        <v>100</v>
      </c>
      <c r="C17" s="95"/>
      <c r="D17" s="95"/>
      <c r="E17" s="95"/>
      <c r="F17" s="95"/>
      <c r="G17" s="95"/>
      <c r="H17" s="95"/>
      <c r="I17" s="95"/>
      <c r="J17" s="95"/>
      <c r="K17" s="53">
        <v>1</v>
      </c>
      <c r="L17" s="53"/>
      <c r="M17" s="53"/>
      <c r="N17" s="52">
        <f>Q33</f>
        <v>0</v>
      </c>
      <c r="O17" s="52"/>
      <c r="P17" s="52"/>
      <c r="Q17" s="97">
        <f>V33/T33*100</f>
        <v>0</v>
      </c>
      <c r="R17" s="97"/>
      <c r="S17" s="66">
        <v>1050000</v>
      </c>
      <c r="T17" s="67"/>
      <c r="U17" s="68"/>
      <c r="V17" s="60"/>
      <c r="W17" s="61"/>
      <c r="X17" s="62"/>
      <c r="Y17" s="58">
        <f>V17/S17*100</f>
        <v>0</v>
      </c>
      <c r="Z17" s="59"/>
    </row>
    <row r="18" spans="1:26" ht="24" customHeight="1" x14ac:dyDescent="0.25">
      <c r="A18" s="31">
        <v>6</v>
      </c>
      <c r="B18" s="95" t="s">
        <v>101</v>
      </c>
      <c r="C18" s="95"/>
      <c r="D18" s="95"/>
      <c r="E18" s="95"/>
      <c r="F18" s="95"/>
      <c r="G18" s="95"/>
      <c r="H18" s="95"/>
      <c r="I18" s="95"/>
      <c r="J18" s="95"/>
      <c r="K18" s="53">
        <v>1</v>
      </c>
      <c r="L18" s="53"/>
      <c r="M18" s="53"/>
      <c r="N18" s="52">
        <f>Q34</f>
        <v>0</v>
      </c>
      <c r="O18" s="52"/>
      <c r="P18" s="52"/>
      <c r="Q18" s="97">
        <f>V34/T34*100</f>
        <v>0</v>
      </c>
      <c r="R18" s="97"/>
      <c r="S18" s="66">
        <v>1423600</v>
      </c>
      <c r="T18" s="67"/>
      <c r="U18" s="68"/>
      <c r="V18" s="60"/>
      <c r="W18" s="61"/>
      <c r="X18" s="62"/>
      <c r="Y18" s="58">
        <f t="shared" ref="Y18" si="0">V18/S18*100</f>
        <v>0</v>
      </c>
      <c r="Z18" s="59"/>
    </row>
    <row r="19" spans="1:26" s="7" customFormat="1" ht="24" customHeight="1" x14ac:dyDescent="0.25">
      <c r="A19" s="32">
        <v>7</v>
      </c>
      <c r="B19" s="95" t="s">
        <v>102</v>
      </c>
      <c r="C19" s="95"/>
      <c r="D19" s="95"/>
      <c r="E19" s="95"/>
      <c r="F19" s="95"/>
      <c r="G19" s="95"/>
      <c r="H19" s="95"/>
      <c r="I19" s="95"/>
      <c r="J19" s="95"/>
      <c r="K19" s="53" t="s">
        <v>105</v>
      </c>
      <c r="L19" s="53"/>
      <c r="M19" s="53"/>
      <c r="N19" s="52" t="s">
        <v>105</v>
      </c>
      <c r="O19" s="52"/>
      <c r="P19" s="52"/>
      <c r="Q19" s="97" t="s">
        <v>105</v>
      </c>
      <c r="R19" s="97"/>
      <c r="S19" s="69" t="s">
        <v>105</v>
      </c>
      <c r="T19" s="70"/>
      <c r="U19" s="71"/>
      <c r="V19" s="63" t="s">
        <v>105</v>
      </c>
      <c r="W19" s="64"/>
      <c r="X19" s="65"/>
      <c r="Y19" s="58" t="s">
        <v>105</v>
      </c>
      <c r="Z19" s="59"/>
    </row>
    <row r="20" spans="1:26" s="4" customFormat="1" ht="24" customHeight="1" x14ac:dyDescent="0.25">
      <c r="A20" s="110" t="s">
        <v>38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2"/>
      <c r="Q20" s="113">
        <f>V36</f>
        <v>0</v>
      </c>
      <c r="R20" s="114"/>
      <c r="S20" s="115">
        <f>SUM(S13:U19)</f>
        <v>3072000</v>
      </c>
      <c r="T20" s="116"/>
      <c r="U20" s="117"/>
      <c r="V20" s="115">
        <f>SUM(V13:X19)</f>
        <v>0</v>
      </c>
      <c r="W20" s="116"/>
      <c r="X20" s="117"/>
      <c r="Y20" s="119">
        <f>V20/S20*100</f>
        <v>0</v>
      </c>
      <c r="Z20" s="120"/>
    </row>
    <row r="21" spans="1:26" ht="9.9499999999999993" customHeight="1" x14ac:dyDescent="0.25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24" customHeight="1" x14ac:dyDescent="0.25">
      <c r="A22" s="8" t="s">
        <v>7</v>
      </c>
      <c r="H22" s="9"/>
      <c r="I22" s="10"/>
      <c r="J22" s="10"/>
      <c r="K22" s="10"/>
      <c r="L22" s="10"/>
      <c r="M22" s="10"/>
    </row>
    <row r="23" spans="1:26" ht="9.9499999999999993" customHeight="1" x14ac:dyDescent="0.25">
      <c r="A23" s="2"/>
      <c r="H23" s="11"/>
      <c r="I23" s="11"/>
      <c r="J23" s="11"/>
      <c r="K23" s="11"/>
      <c r="L23" s="11"/>
      <c r="M23" s="11"/>
    </row>
    <row r="24" spans="1:26" ht="72" customHeight="1" x14ac:dyDescent="0.25">
      <c r="A24" s="14" t="s">
        <v>6</v>
      </c>
      <c r="B24" s="107" t="s">
        <v>35</v>
      </c>
      <c r="C24" s="108"/>
      <c r="D24" s="108"/>
      <c r="E24" s="108"/>
      <c r="F24" s="108"/>
      <c r="G24" s="109"/>
      <c r="H24" s="107" t="s">
        <v>39</v>
      </c>
      <c r="I24" s="108"/>
      <c r="J24" s="109"/>
      <c r="K24" s="107" t="s">
        <v>36</v>
      </c>
      <c r="L24" s="108"/>
      <c r="M24" s="109"/>
      <c r="N24" s="107" t="s">
        <v>40</v>
      </c>
      <c r="O24" s="108"/>
      <c r="P24" s="109"/>
      <c r="Q24" s="107" t="s">
        <v>41</v>
      </c>
      <c r="R24" s="108"/>
      <c r="S24" s="109"/>
      <c r="T24" s="107" t="s">
        <v>42</v>
      </c>
      <c r="U24" s="109"/>
      <c r="V24" s="122" t="s">
        <v>8</v>
      </c>
      <c r="W24" s="123"/>
      <c r="X24" s="107" t="s">
        <v>9</v>
      </c>
      <c r="Y24" s="108"/>
      <c r="Z24" s="109"/>
    </row>
    <row r="25" spans="1:26" ht="24" customHeight="1" x14ac:dyDescent="0.25">
      <c r="A25" s="92" t="s">
        <v>95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</row>
    <row r="26" spans="1:26" s="28" customFormat="1" ht="24" customHeight="1" x14ac:dyDescent="0.25">
      <c r="A26" s="35">
        <v>1</v>
      </c>
      <c r="B26" s="48" t="s">
        <v>96</v>
      </c>
      <c r="C26" s="48"/>
      <c r="D26" s="48"/>
      <c r="E26" s="48"/>
      <c r="F26" s="48"/>
      <c r="G26" s="48"/>
      <c r="H26" s="183">
        <v>12</v>
      </c>
      <c r="I26" s="183"/>
      <c r="J26" s="183"/>
      <c r="K26" s="183">
        <f>K27</f>
        <v>0</v>
      </c>
      <c r="L26" s="183"/>
      <c r="M26" s="183"/>
      <c r="N26" s="183">
        <f>N27</f>
        <v>0</v>
      </c>
      <c r="O26" s="183"/>
      <c r="P26" s="183"/>
      <c r="Q26" s="183">
        <f>Q27</f>
        <v>0</v>
      </c>
      <c r="R26" s="183"/>
      <c r="S26" s="183"/>
      <c r="T26" s="184">
        <v>10</v>
      </c>
      <c r="U26" s="184"/>
      <c r="V26" s="185">
        <f>SUM(V27)</f>
        <v>0</v>
      </c>
      <c r="W26" s="185"/>
      <c r="X26" s="121"/>
      <c r="Y26" s="121"/>
      <c r="Z26" s="124"/>
    </row>
    <row r="27" spans="1:26" s="22" customFormat="1" ht="24" customHeight="1" x14ac:dyDescent="0.25">
      <c r="A27" s="34">
        <v>1.1000000000000001</v>
      </c>
      <c r="B27" s="47" t="s">
        <v>96</v>
      </c>
      <c r="C27" s="47"/>
      <c r="D27" s="47"/>
      <c r="E27" s="47"/>
      <c r="F27" s="47"/>
      <c r="G27" s="47"/>
      <c r="H27" s="186">
        <v>12</v>
      </c>
      <c r="I27" s="186"/>
      <c r="J27" s="186"/>
      <c r="K27" s="192"/>
      <c r="L27" s="192"/>
      <c r="M27" s="192"/>
      <c r="N27" s="192"/>
      <c r="O27" s="192"/>
      <c r="P27" s="192"/>
      <c r="Q27" s="192"/>
      <c r="R27" s="192"/>
      <c r="S27" s="192"/>
      <c r="T27" s="194">
        <v>10</v>
      </c>
      <c r="U27" s="194"/>
      <c r="V27" s="188">
        <f>(T27*((K27*0)+(N27*50)+(Q27*100)))/(H27*100)</f>
        <v>0</v>
      </c>
      <c r="W27" s="188"/>
      <c r="X27" s="125"/>
      <c r="Y27" s="125"/>
      <c r="Z27" s="126"/>
    </row>
    <row r="28" spans="1:26" s="26" customFormat="1" ht="24" customHeight="1" x14ac:dyDescent="0.25">
      <c r="A28" s="35">
        <v>2</v>
      </c>
      <c r="B28" s="48" t="s">
        <v>97</v>
      </c>
      <c r="C28" s="48"/>
      <c r="D28" s="48"/>
      <c r="E28" s="48"/>
      <c r="F28" s="48"/>
      <c r="G28" s="48"/>
      <c r="H28" s="182">
        <v>12</v>
      </c>
      <c r="I28" s="182"/>
      <c r="J28" s="182"/>
      <c r="K28" s="183">
        <f>K29</f>
        <v>0</v>
      </c>
      <c r="L28" s="183"/>
      <c r="M28" s="183"/>
      <c r="N28" s="183">
        <f>N29</f>
        <v>0</v>
      </c>
      <c r="O28" s="183"/>
      <c r="P28" s="183"/>
      <c r="Q28" s="183">
        <f>Q29</f>
        <v>0</v>
      </c>
      <c r="R28" s="183"/>
      <c r="S28" s="183"/>
      <c r="T28" s="184">
        <v>15</v>
      </c>
      <c r="U28" s="184"/>
      <c r="V28" s="185">
        <f>SUM(V29)</f>
        <v>0</v>
      </c>
      <c r="W28" s="185"/>
      <c r="X28" s="125"/>
      <c r="Y28" s="125"/>
      <c r="Z28" s="126"/>
    </row>
    <row r="29" spans="1:26" s="36" customFormat="1" ht="24" customHeight="1" x14ac:dyDescent="0.25">
      <c r="A29" s="34">
        <v>2.1</v>
      </c>
      <c r="B29" s="47" t="s">
        <v>97</v>
      </c>
      <c r="C29" s="47"/>
      <c r="D29" s="47"/>
      <c r="E29" s="47"/>
      <c r="F29" s="47"/>
      <c r="G29" s="47"/>
      <c r="H29" s="186">
        <v>12</v>
      </c>
      <c r="I29" s="186"/>
      <c r="J29" s="186"/>
      <c r="K29" s="192"/>
      <c r="L29" s="192"/>
      <c r="M29" s="192"/>
      <c r="N29" s="192"/>
      <c r="O29" s="192"/>
      <c r="P29" s="192"/>
      <c r="Q29" s="192"/>
      <c r="R29" s="192"/>
      <c r="S29" s="192"/>
      <c r="T29" s="187">
        <v>15</v>
      </c>
      <c r="U29" s="187"/>
      <c r="V29" s="188">
        <f>(T29*((K29*0)+(N29*50)+(Q29*100)))/(H29*100)</f>
        <v>0</v>
      </c>
      <c r="W29" s="188"/>
      <c r="X29" s="125"/>
      <c r="Y29" s="125"/>
      <c r="Z29" s="126"/>
    </row>
    <row r="30" spans="1:26" s="24" customFormat="1" ht="96" customHeight="1" x14ac:dyDescent="0.25">
      <c r="A30" s="35">
        <v>3</v>
      </c>
      <c r="B30" s="48" t="s">
        <v>98</v>
      </c>
      <c r="C30" s="48"/>
      <c r="D30" s="48"/>
      <c r="E30" s="48"/>
      <c r="F30" s="48"/>
      <c r="G30" s="48"/>
      <c r="H30" s="182">
        <v>12</v>
      </c>
      <c r="I30" s="182"/>
      <c r="J30" s="182"/>
      <c r="K30" s="183">
        <f>K31</f>
        <v>0</v>
      </c>
      <c r="L30" s="183"/>
      <c r="M30" s="183"/>
      <c r="N30" s="183">
        <f>N31</f>
        <v>0</v>
      </c>
      <c r="O30" s="183"/>
      <c r="P30" s="183"/>
      <c r="Q30" s="183">
        <f>Q31</f>
        <v>0</v>
      </c>
      <c r="R30" s="183"/>
      <c r="S30" s="183"/>
      <c r="T30" s="184">
        <v>15</v>
      </c>
      <c r="U30" s="184"/>
      <c r="V30" s="185">
        <f>SUM(V31)</f>
        <v>0</v>
      </c>
      <c r="W30" s="185"/>
      <c r="X30" s="125"/>
      <c r="Y30" s="125"/>
      <c r="Z30" s="126"/>
    </row>
    <row r="31" spans="1:26" s="36" customFormat="1" ht="96" customHeight="1" x14ac:dyDescent="0.25">
      <c r="A31" s="34">
        <v>3.1</v>
      </c>
      <c r="B31" s="47" t="s">
        <v>98</v>
      </c>
      <c r="C31" s="47"/>
      <c r="D31" s="47"/>
      <c r="E31" s="47"/>
      <c r="F31" s="47"/>
      <c r="G31" s="47"/>
      <c r="H31" s="186">
        <v>12</v>
      </c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>
        <v>15</v>
      </c>
      <c r="U31" s="187"/>
      <c r="V31" s="188">
        <f>(T31*((K31*0)+(N31*50)+(Q31*100)))/(H31*100)</f>
        <v>0</v>
      </c>
      <c r="W31" s="188"/>
      <c r="X31" s="125"/>
      <c r="Y31" s="125"/>
      <c r="Z31" s="126"/>
    </row>
    <row r="32" spans="1:26" s="24" customFormat="1" ht="72" customHeight="1" x14ac:dyDescent="0.25">
      <c r="A32" s="33">
        <v>4</v>
      </c>
      <c r="B32" s="46" t="s">
        <v>99</v>
      </c>
      <c r="C32" s="46"/>
      <c r="D32" s="46"/>
      <c r="E32" s="46"/>
      <c r="F32" s="46"/>
      <c r="G32" s="46"/>
      <c r="H32" s="189">
        <v>6</v>
      </c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90">
        <v>20</v>
      </c>
      <c r="U32" s="190"/>
      <c r="V32" s="191">
        <f>(T32*((K32*0)+(N32*50)+(Q32*100)))/(H32*100)</f>
        <v>0</v>
      </c>
      <c r="W32" s="191"/>
      <c r="X32" s="125"/>
      <c r="Y32" s="125"/>
      <c r="Z32" s="126"/>
    </row>
    <row r="33" spans="1:26" s="26" customFormat="1" ht="24" customHeight="1" x14ac:dyDescent="0.25">
      <c r="A33" s="33">
        <v>5</v>
      </c>
      <c r="B33" s="46" t="s">
        <v>100</v>
      </c>
      <c r="C33" s="46"/>
      <c r="D33" s="46"/>
      <c r="E33" s="46"/>
      <c r="F33" s="46"/>
      <c r="G33" s="46"/>
      <c r="H33" s="189">
        <v>1</v>
      </c>
      <c r="I33" s="189"/>
      <c r="J33" s="189"/>
      <c r="K33" s="235"/>
      <c r="L33" s="235"/>
      <c r="M33" s="235"/>
      <c r="N33" s="235"/>
      <c r="O33" s="235"/>
      <c r="P33" s="235"/>
      <c r="Q33" s="235"/>
      <c r="R33" s="235"/>
      <c r="S33" s="235"/>
      <c r="T33" s="190">
        <v>20</v>
      </c>
      <c r="U33" s="190"/>
      <c r="V33" s="191">
        <f>(T33*((K33*0)+(N33*50)+(Q33*100)))/(H33*100)</f>
        <v>0</v>
      </c>
      <c r="W33" s="191"/>
      <c r="X33" s="125"/>
      <c r="Y33" s="125"/>
      <c r="Z33" s="126"/>
    </row>
    <row r="34" spans="1:26" s="20" customFormat="1" ht="24" customHeight="1" x14ac:dyDescent="0.25">
      <c r="A34" s="33">
        <v>6</v>
      </c>
      <c r="B34" s="46" t="s">
        <v>101</v>
      </c>
      <c r="C34" s="46"/>
      <c r="D34" s="46"/>
      <c r="E34" s="46"/>
      <c r="F34" s="46"/>
      <c r="G34" s="46"/>
      <c r="H34" s="189">
        <v>1</v>
      </c>
      <c r="I34" s="189"/>
      <c r="J34" s="189"/>
      <c r="K34" s="235"/>
      <c r="L34" s="235"/>
      <c r="M34" s="235"/>
      <c r="N34" s="235"/>
      <c r="O34" s="235"/>
      <c r="P34" s="235"/>
      <c r="Q34" s="235"/>
      <c r="R34" s="235"/>
      <c r="S34" s="235"/>
      <c r="T34" s="190">
        <v>20</v>
      </c>
      <c r="U34" s="190"/>
      <c r="V34" s="191">
        <f>(T34*((K34*0)+(N34*50)+(Q34*100)))/(H34*100)</f>
        <v>0</v>
      </c>
      <c r="W34" s="191"/>
      <c r="X34" s="125"/>
      <c r="Y34" s="125"/>
      <c r="Z34" s="126"/>
    </row>
    <row r="35" spans="1:26" s="4" customFormat="1" ht="24" customHeight="1" x14ac:dyDescent="0.25">
      <c r="A35" s="33">
        <v>7</v>
      </c>
      <c r="B35" s="46" t="s">
        <v>102</v>
      </c>
      <c r="C35" s="46"/>
      <c r="D35" s="46"/>
      <c r="E35" s="46"/>
      <c r="F35" s="46"/>
      <c r="G35" s="46"/>
      <c r="H35" s="51" t="s">
        <v>105</v>
      </c>
      <c r="I35" s="51"/>
      <c r="J35" s="51"/>
      <c r="K35" s="51" t="s">
        <v>105</v>
      </c>
      <c r="L35" s="51"/>
      <c r="M35" s="51"/>
      <c r="N35" s="51" t="s">
        <v>105</v>
      </c>
      <c r="O35" s="51"/>
      <c r="P35" s="51"/>
      <c r="Q35" s="51" t="s">
        <v>105</v>
      </c>
      <c r="R35" s="51"/>
      <c r="S35" s="51"/>
      <c r="T35" s="44" t="s">
        <v>105</v>
      </c>
      <c r="U35" s="44"/>
      <c r="V35" s="191" t="s">
        <v>105</v>
      </c>
      <c r="W35" s="191"/>
      <c r="X35" s="125"/>
      <c r="Y35" s="125"/>
      <c r="Z35" s="126"/>
    </row>
    <row r="36" spans="1:26" s="4" customFormat="1" ht="24" customHeight="1" x14ac:dyDescent="0.25">
      <c r="A36" s="110" t="s">
        <v>10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2"/>
      <c r="T36" s="134">
        <f>SUM(T26,T28,T30,T32,T33,T34,T35)</f>
        <v>100</v>
      </c>
      <c r="U36" s="135"/>
      <c r="V36" s="113">
        <f>SUM(V26,V28,V30,V32,V33,V34,V35)</f>
        <v>0</v>
      </c>
      <c r="W36" s="114"/>
      <c r="X36" s="136"/>
      <c r="Y36" s="137"/>
      <c r="Z36" s="138"/>
    </row>
    <row r="37" spans="1:26" ht="9.9499999999999993" customHeight="1" x14ac:dyDescent="0.25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24" customHeight="1" x14ac:dyDescent="0.25">
      <c r="A38" s="1" t="s">
        <v>87</v>
      </c>
    </row>
    <row r="39" spans="1:26" ht="60" customHeight="1" x14ac:dyDescent="0.25">
      <c r="A39" s="14" t="s">
        <v>6</v>
      </c>
      <c r="B39" s="107" t="s">
        <v>43</v>
      </c>
      <c r="C39" s="108"/>
      <c r="D39" s="108"/>
      <c r="E39" s="108"/>
      <c r="F39" s="108"/>
      <c r="G39" s="108"/>
      <c r="H39" s="108"/>
      <c r="I39" s="108"/>
      <c r="J39" s="108"/>
      <c r="K39" s="108"/>
      <c r="L39" s="109"/>
      <c r="M39" s="107" t="s">
        <v>44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9"/>
      <c r="Y39" s="122" t="s">
        <v>45</v>
      </c>
      <c r="Z39" s="123"/>
    </row>
    <row r="40" spans="1:26" ht="24" customHeight="1" x14ac:dyDescent="0.25">
      <c r="A40" s="131" t="s">
        <v>46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3"/>
    </row>
    <row r="41" spans="1:26" ht="48" customHeight="1" x14ac:dyDescent="0.25">
      <c r="A41" s="15" t="str">
        <f>IF(B41&lt;&gt;"","2.1.1","")</f>
        <v/>
      </c>
      <c r="B41" s="84"/>
      <c r="C41" s="85"/>
      <c r="D41" s="85"/>
      <c r="E41" s="85"/>
      <c r="F41" s="85"/>
      <c r="G41" s="85"/>
      <c r="H41" s="85"/>
      <c r="I41" s="85"/>
      <c r="J41" s="85"/>
      <c r="K41" s="85"/>
      <c r="L41" s="86"/>
      <c r="M41" s="8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6"/>
      <c r="Y41" s="87"/>
      <c r="Z41" s="88"/>
    </row>
    <row r="42" spans="1:26" ht="48" customHeight="1" x14ac:dyDescent="0.25">
      <c r="A42" s="15" t="str">
        <f>IF(B42&lt;&gt;"","2.1.2","")</f>
        <v/>
      </c>
      <c r="B42" s="84"/>
      <c r="C42" s="85"/>
      <c r="D42" s="85"/>
      <c r="E42" s="85"/>
      <c r="F42" s="85"/>
      <c r="G42" s="85"/>
      <c r="H42" s="85"/>
      <c r="I42" s="85"/>
      <c r="J42" s="85"/>
      <c r="K42" s="85"/>
      <c r="L42" s="86"/>
      <c r="M42" s="8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6"/>
      <c r="Y42" s="87"/>
      <c r="Z42" s="88"/>
    </row>
    <row r="43" spans="1:26" ht="48" customHeight="1" x14ac:dyDescent="0.25">
      <c r="A43" s="15" t="str">
        <f>IF(B43&lt;&gt;"","2.1.3","")</f>
        <v/>
      </c>
      <c r="B43" s="84"/>
      <c r="C43" s="85"/>
      <c r="D43" s="85"/>
      <c r="E43" s="85"/>
      <c r="F43" s="85"/>
      <c r="G43" s="85"/>
      <c r="H43" s="85"/>
      <c r="I43" s="85"/>
      <c r="J43" s="85"/>
      <c r="K43" s="85"/>
      <c r="L43" s="86"/>
      <c r="M43" s="8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6"/>
      <c r="Y43" s="87"/>
      <c r="Z43" s="88"/>
    </row>
    <row r="44" spans="1:26" ht="48" customHeight="1" x14ac:dyDescent="0.25">
      <c r="A44" s="15" t="str">
        <f>IF(B44&lt;&gt;"","2.1.4","")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IF(B45&lt;&gt;"","2.1.5","")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24" customHeight="1" x14ac:dyDescent="0.25">
      <c r="A46" s="131" t="s">
        <v>47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3"/>
    </row>
    <row r="47" spans="1:26" ht="48" customHeight="1" x14ac:dyDescent="0.25">
      <c r="A47" s="15" t="str">
        <f>IF(B47&lt;&gt;"","2.2.1","")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IF(B48&lt;&gt;"","2.2.2","")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48" customHeight="1" x14ac:dyDescent="0.25">
      <c r="A49" s="15" t="str">
        <f>IF(B49&lt;&gt;"","2.2.3","")</f>
        <v/>
      </c>
      <c r="B49" s="84"/>
      <c r="C49" s="85"/>
      <c r="D49" s="85"/>
      <c r="E49" s="85"/>
      <c r="F49" s="85"/>
      <c r="G49" s="85"/>
      <c r="H49" s="85"/>
      <c r="I49" s="85"/>
      <c r="J49" s="85"/>
      <c r="K49" s="85"/>
      <c r="L49" s="86"/>
      <c r="M49" s="8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6"/>
      <c r="Y49" s="87"/>
      <c r="Z49" s="88"/>
    </row>
    <row r="50" spans="1:26" ht="48" customHeight="1" x14ac:dyDescent="0.25">
      <c r="A50" s="15" t="str">
        <f>IF(B50&lt;&gt;"","2.2.4","")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IF(B51&lt;&gt;"","2.2.5","")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24" customHeight="1" x14ac:dyDescent="0.25">
      <c r="A52" s="131" t="s">
        <v>48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3"/>
    </row>
    <row r="53" spans="1:26" ht="48" customHeight="1" x14ac:dyDescent="0.25">
      <c r="A53" s="15" t="str">
        <f>IF(B53&lt;&gt;"","2.3.1","")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IF(B54&lt;&gt;"","2.3.2","")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48" customHeight="1" x14ac:dyDescent="0.25">
      <c r="A55" s="15" t="str">
        <f>IF(B55&lt;&gt;"","2.3.3","")</f>
        <v/>
      </c>
      <c r="B55" s="84"/>
      <c r="C55" s="85"/>
      <c r="D55" s="85"/>
      <c r="E55" s="85"/>
      <c r="F55" s="85"/>
      <c r="G55" s="85"/>
      <c r="H55" s="85"/>
      <c r="I55" s="85"/>
      <c r="J55" s="85"/>
      <c r="K55" s="85"/>
      <c r="L55" s="86"/>
      <c r="M55" s="8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6"/>
      <c r="Y55" s="87"/>
      <c r="Z55" s="88"/>
    </row>
    <row r="56" spans="1:26" ht="48" customHeight="1" x14ac:dyDescent="0.25">
      <c r="A56" s="15" t="str">
        <f>IF(B56&lt;&gt;"","2.3.4","")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IF(B57&lt;&gt;"","2.3.5","")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15.75" customHeight="1" x14ac:dyDescent="0.25"/>
    <row r="59" spans="1:26" ht="24" customHeight="1" x14ac:dyDescent="0.25">
      <c r="A59" s="2" t="s">
        <v>88</v>
      </c>
    </row>
    <row r="60" spans="1:26" ht="9.9499999999999993" customHeight="1" x14ac:dyDescent="0.25"/>
    <row r="61" spans="1:26" ht="60" customHeight="1" x14ac:dyDescent="0.25">
      <c r="A61" s="14" t="s">
        <v>6</v>
      </c>
      <c r="B61" s="107" t="s">
        <v>49</v>
      </c>
      <c r="C61" s="108"/>
      <c r="D61" s="108"/>
      <c r="E61" s="108"/>
      <c r="F61" s="108"/>
      <c r="G61" s="109"/>
      <c r="H61" s="107" t="s">
        <v>44</v>
      </c>
      <c r="I61" s="108"/>
      <c r="J61" s="108"/>
      <c r="K61" s="108"/>
      <c r="L61" s="108"/>
      <c r="M61" s="108"/>
      <c r="N61" s="108"/>
      <c r="O61" s="108"/>
      <c r="P61" s="109"/>
      <c r="Q61" s="107" t="s">
        <v>50</v>
      </c>
      <c r="R61" s="108"/>
      <c r="S61" s="108"/>
      <c r="T61" s="108"/>
      <c r="U61" s="108"/>
      <c r="V61" s="108"/>
      <c r="W61" s="108"/>
      <c r="X61" s="109"/>
      <c r="Y61" s="122" t="s">
        <v>45</v>
      </c>
      <c r="Z61" s="123"/>
    </row>
    <row r="62" spans="1:26" ht="72" customHeight="1" x14ac:dyDescent="0.25">
      <c r="A62" s="15" t="str">
        <f>IF(B62&lt;&gt;"","3.1","")</f>
        <v/>
      </c>
      <c r="B62" s="84"/>
      <c r="C62" s="85"/>
      <c r="D62" s="85"/>
      <c r="E62" s="85"/>
      <c r="F62" s="85"/>
      <c r="G62" s="86"/>
      <c r="H62" s="84"/>
      <c r="I62" s="85"/>
      <c r="J62" s="85"/>
      <c r="K62" s="85"/>
      <c r="L62" s="85"/>
      <c r="M62" s="85"/>
      <c r="N62" s="85"/>
      <c r="O62" s="85"/>
      <c r="P62" s="86"/>
      <c r="Q62" s="84"/>
      <c r="R62" s="85"/>
      <c r="S62" s="85"/>
      <c r="T62" s="85"/>
      <c r="U62" s="85"/>
      <c r="V62" s="85"/>
      <c r="W62" s="85"/>
      <c r="X62" s="86"/>
      <c r="Y62" s="87"/>
      <c r="Z62" s="88"/>
    </row>
    <row r="63" spans="1:26" ht="72" customHeight="1" x14ac:dyDescent="0.25">
      <c r="A63" s="15" t="str">
        <f>IF(B63&lt;&gt;"","3.2","")</f>
        <v/>
      </c>
      <c r="B63" s="84"/>
      <c r="C63" s="85"/>
      <c r="D63" s="85"/>
      <c r="E63" s="85"/>
      <c r="F63" s="85"/>
      <c r="G63" s="86"/>
      <c r="H63" s="84"/>
      <c r="I63" s="85"/>
      <c r="J63" s="85"/>
      <c r="K63" s="85"/>
      <c r="L63" s="85"/>
      <c r="M63" s="85"/>
      <c r="N63" s="85"/>
      <c r="O63" s="85"/>
      <c r="P63" s="86"/>
      <c r="Q63" s="84"/>
      <c r="R63" s="85"/>
      <c r="S63" s="85"/>
      <c r="T63" s="85"/>
      <c r="U63" s="85"/>
      <c r="V63" s="85"/>
      <c r="W63" s="85"/>
      <c r="X63" s="86"/>
      <c r="Y63" s="87"/>
      <c r="Z63" s="88"/>
    </row>
    <row r="64" spans="1:26" ht="72" customHeight="1" x14ac:dyDescent="0.25">
      <c r="A64" s="15" t="str">
        <f>IF(B64&lt;&gt;"","3.3","")</f>
        <v/>
      </c>
      <c r="B64" s="84"/>
      <c r="C64" s="85"/>
      <c r="D64" s="85"/>
      <c r="E64" s="85"/>
      <c r="F64" s="85"/>
      <c r="G64" s="86"/>
      <c r="H64" s="84"/>
      <c r="I64" s="85"/>
      <c r="J64" s="85"/>
      <c r="K64" s="85"/>
      <c r="L64" s="85"/>
      <c r="M64" s="85"/>
      <c r="N64" s="85"/>
      <c r="O64" s="85"/>
      <c r="P64" s="86"/>
      <c r="Q64" s="84"/>
      <c r="R64" s="85"/>
      <c r="S64" s="85"/>
      <c r="T64" s="85"/>
      <c r="U64" s="85"/>
      <c r="V64" s="85"/>
      <c r="W64" s="85"/>
      <c r="X64" s="86"/>
      <c r="Y64" s="87"/>
      <c r="Z64" s="88"/>
    </row>
    <row r="65" spans="1:26" ht="72" customHeight="1" x14ac:dyDescent="0.25">
      <c r="A65" s="15" t="str">
        <f>IF(B65&lt;&gt;"","3.4","")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IF(B66&lt;&gt;"","3.5","")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IF(B67&lt;&gt;"","3.6","")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s="12" customFormat="1" ht="9.9499999999999993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.75" customHeight="1" x14ac:dyDescent="0.25">
      <c r="A69" s="2" t="s">
        <v>89</v>
      </c>
    </row>
    <row r="70" spans="1:26" ht="9.9499999999999993" customHeight="1" x14ac:dyDescent="0.25">
      <c r="A70" s="2"/>
    </row>
    <row r="71" spans="1:26" ht="48" customHeight="1" x14ac:dyDescent="0.25">
      <c r="B71" s="154"/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6"/>
    </row>
    <row r="72" spans="1:26" ht="48" customHeigh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</row>
    <row r="73" spans="1:26" ht="48" customHeigh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  <c r="Y73" s="159"/>
    </row>
    <row r="74" spans="1:26" ht="48" customHeigh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9"/>
    </row>
    <row r="75" spans="1:26" ht="48" customHeigh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2"/>
    </row>
    <row r="76" spans="1:26" ht="21" customHeight="1" x14ac:dyDescent="0.25">
      <c r="A76" s="2"/>
    </row>
    <row r="77" spans="1:26" ht="21" customHeight="1" x14ac:dyDescent="0.25">
      <c r="A77" s="2" t="s">
        <v>90</v>
      </c>
    </row>
    <row r="78" spans="1:26" ht="14.25" customHeight="1" x14ac:dyDescent="0.25"/>
    <row r="79" spans="1:26" ht="21" customHeight="1" x14ac:dyDescent="0.25">
      <c r="B79" s="139"/>
      <c r="C79" s="140"/>
      <c r="D79" s="140"/>
      <c r="E79" s="140"/>
      <c r="F79" s="140"/>
      <c r="G79" s="140"/>
      <c r="H79" s="141"/>
      <c r="J79" s="139"/>
      <c r="K79" s="140"/>
      <c r="L79" s="140"/>
      <c r="M79" s="140"/>
      <c r="N79" s="140"/>
      <c r="O79" s="140"/>
      <c r="P79" s="140"/>
      <c r="Q79" s="141"/>
      <c r="S79" s="139"/>
      <c r="T79" s="140"/>
      <c r="U79" s="140"/>
      <c r="V79" s="140"/>
      <c r="W79" s="140"/>
      <c r="X79" s="140"/>
      <c r="Y79" s="141"/>
    </row>
    <row r="80" spans="1:26" ht="10.15" customHeight="1" x14ac:dyDescent="0.25">
      <c r="B80" s="142"/>
      <c r="C80" s="143"/>
      <c r="D80" s="143"/>
      <c r="E80" s="143"/>
      <c r="F80" s="143"/>
      <c r="G80" s="143"/>
      <c r="H80" s="144"/>
      <c r="J80" s="142"/>
      <c r="K80" s="143"/>
      <c r="L80" s="143"/>
      <c r="M80" s="143"/>
      <c r="N80" s="143"/>
      <c r="O80" s="143"/>
      <c r="P80" s="143"/>
      <c r="Q80" s="144"/>
      <c r="S80" s="142"/>
      <c r="T80" s="143"/>
      <c r="U80" s="143"/>
      <c r="V80" s="143"/>
      <c r="W80" s="143"/>
      <c r="X80" s="143"/>
      <c r="Y80" s="144"/>
    </row>
    <row r="81" spans="2:25" ht="10.15" customHeight="1" x14ac:dyDescent="0.25">
      <c r="B81" s="142"/>
      <c r="C81" s="143"/>
      <c r="D81" s="143"/>
      <c r="E81" s="143"/>
      <c r="F81" s="143"/>
      <c r="G81" s="143"/>
      <c r="H81" s="144"/>
      <c r="J81" s="142"/>
      <c r="K81" s="143"/>
      <c r="L81" s="143"/>
      <c r="M81" s="143"/>
      <c r="N81" s="143"/>
      <c r="O81" s="143"/>
      <c r="P81" s="143"/>
      <c r="Q81" s="144"/>
      <c r="S81" s="142"/>
      <c r="T81" s="143"/>
      <c r="U81" s="143"/>
      <c r="V81" s="143"/>
      <c r="W81" s="143"/>
      <c r="X81" s="143"/>
      <c r="Y81" s="144"/>
    </row>
    <row r="82" spans="2:25" ht="21" customHeight="1" x14ac:dyDescent="0.25">
      <c r="B82" s="142"/>
      <c r="C82" s="143"/>
      <c r="D82" s="143"/>
      <c r="E82" s="143"/>
      <c r="F82" s="143"/>
      <c r="G82" s="143"/>
      <c r="H82" s="144"/>
      <c r="J82" s="142"/>
      <c r="K82" s="143"/>
      <c r="L82" s="143"/>
      <c r="M82" s="143"/>
      <c r="N82" s="143"/>
      <c r="O82" s="143"/>
      <c r="P82" s="143"/>
      <c r="Q82" s="144"/>
      <c r="S82" s="142"/>
      <c r="T82" s="143"/>
      <c r="U82" s="143"/>
      <c r="V82" s="143"/>
      <c r="W82" s="143"/>
      <c r="X82" s="143"/>
      <c r="Y82" s="144"/>
    </row>
    <row r="83" spans="2:25" ht="35.2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21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21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5"/>
      <c r="C88" s="146"/>
      <c r="D88" s="146"/>
      <c r="E88" s="146"/>
      <c r="F88" s="146"/>
      <c r="G88" s="146"/>
      <c r="H88" s="147"/>
      <c r="J88" s="145"/>
      <c r="K88" s="146"/>
      <c r="L88" s="146"/>
      <c r="M88" s="146"/>
      <c r="N88" s="146"/>
      <c r="O88" s="146"/>
      <c r="P88" s="146"/>
      <c r="Q88" s="147"/>
      <c r="S88" s="145"/>
      <c r="T88" s="146"/>
      <c r="U88" s="146"/>
      <c r="V88" s="146"/>
      <c r="W88" s="146"/>
      <c r="X88" s="146"/>
      <c r="Y88" s="147"/>
    </row>
    <row r="89" spans="2:25" ht="48" customHeight="1" x14ac:dyDescent="0.25">
      <c r="B89" s="148"/>
      <c r="C89" s="149"/>
      <c r="D89" s="149"/>
      <c r="E89" s="149"/>
      <c r="F89" s="149"/>
      <c r="G89" s="149"/>
      <c r="H89" s="150"/>
      <c r="J89" s="148"/>
      <c r="K89" s="149"/>
      <c r="L89" s="149"/>
      <c r="M89" s="149"/>
      <c r="N89" s="149"/>
      <c r="O89" s="149"/>
      <c r="P89" s="149"/>
      <c r="Q89" s="150"/>
      <c r="S89" s="148"/>
      <c r="T89" s="149"/>
      <c r="U89" s="149"/>
      <c r="V89" s="149"/>
      <c r="W89" s="149"/>
      <c r="X89" s="149"/>
      <c r="Y89" s="150"/>
    </row>
    <row r="90" spans="2:25" ht="48" customHeight="1" x14ac:dyDescent="0.25">
      <c r="B90" s="151"/>
      <c r="C90" s="152"/>
      <c r="D90" s="152"/>
      <c r="E90" s="152"/>
      <c r="F90" s="152"/>
      <c r="G90" s="152"/>
      <c r="H90" s="153"/>
      <c r="J90" s="151"/>
      <c r="K90" s="152"/>
      <c r="L90" s="152"/>
      <c r="M90" s="152"/>
      <c r="N90" s="152"/>
      <c r="O90" s="152"/>
      <c r="P90" s="152"/>
      <c r="Q90" s="153"/>
      <c r="S90" s="151"/>
      <c r="T90" s="152"/>
      <c r="U90" s="152"/>
      <c r="V90" s="152"/>
      <c r="W90" s="152"/>
      <c r="X90" s="152"/>
      <c r="Y90" s="153"/>
    </row>
    <row r="91" spans="2:25" ht="14.25" customHeight="1" x14ac:dyDescent="0.25"/>
    <row r="92" spans="2:25" ht="21" customHeight="1" x14ac:dyDescent="0.25">
      <c r="B92" s="139"/>
      <c r="C92" s="140"/>
      <c r="D92" s="140"/>
      <c r="E92" s="140"/>
      <c r="F92" s="140"/>
      <c r="G92" s="140"/>
      <c r="H92" s="141"/>
      <c r="J92" s="139"/>
      <c r="K92" s="140"/>
      <c r="L92" s="140"/>
      <c r="M92" s="140"/>
      <c r="N92" s="140"/>
      <c r="O92" s="140"/>
      <c r="P92" s="140"/>
      <c r="Q92" s="141"/>
      <c r="S92" s="139"/>
      <c r="T92" s="140"/>
      <c r="U92" s="140"/>
      <c r="V92" s="140"/>
      <c r="W92" s="140"/>
      <c r="X92" s="140"/>
      <c r="Y92" s="141"/>
    </row>
    <row r="93" spans="2:25" ht="21" customHeight="1" x14ac:dyDescent="0.25">
      <c r="B93" s="142"/>
      <c r="C93" s="143"/>
      <c r="D93" s="143"/>
      <c r="E93" s="143"/>
      <c r="F93" s="143"/>
      <c r="G93" s="143"/>
      <c r="H93" s="144"/>
      <c r="J93" s="142"/>
      <c r="K93" s="143"/>
      <c r="L93" s="143"/>
      <c r="M93" s="143"/>
      <c r="N93" s="143"/>
      <c r="O93" s="143"/>
      <c r="P93" s="143"/>
      <c r="Q93" s="144"/>
      <c r="S93" s="142"/>
      <c r="T93" s="143"/>
      <c r="U93" s="143"/>
      <c r="V93" s="143"/>
      <c r="W93" s="143"/>
      <c r="X93" s="143"/>
      <c r="Y93" s="144"/>
    </row>
    <row r="94" spans="2:25" ht="21" customHeight="1" x14ac:dyDescent="0.25">
      <c r="B94" s="142"/>
      <c r="C94" s="143"/>
      <c r="D94" s="143"/>
      <c r="E94" s="143"/>
      <c r="F94" s="143"/>
      <c r="G94" s="143"/>
      <c r="H94" s="144"/>
      <c r="J94" s="142"/>
      <c r="K94" s="143"/>
      <c r="L94" s="143"/>
      <c r="M94" s="143"/>
      <c r="N94" s="143"/>
      <c r="O94" s="143"/>
      <c r="P94" s="143"/>
      <c r="Q94" s="144"/>
      <c r="S94" s="142"/>
      <c r="T94" s="143"/>
      <c r="U94" s="143"/>
      <c r="V94" s="143"/>
      <c r="W94" s="143"/>
      <c r="X94" s="143"/>
      <c r="Y94" s="144"/>
    </row>
    <row r="95" spans="2:25" ht="21" customHeight="1" x14ac:dyDescent="0.25">
      <c r="B95" s="142"/>
      <c r="C95" s="143"/>
      <c r="D95" s="143"/>
      <c r="E95" s="143"/>
      <c r="F95" s="143"/>
      <c r="G95" s="143"/>
      <c r="H95" s="144"/>
      <c r="J95" s="142"/>
      <c r="K95" s="143"/>
      <c r="L95" s="143"/>
      <c r="M95" s="143"/>
      <c r="N95" s="143"/>
      <c r="O95" s="143"/>
      <c r="P95" s="143"/>
      <c r="Q95" s="144"/>
      <c r="S95" s="142"/>
      <c r="T95" s="143"/>
      <c r="U95" s="143"/>
      <c r="V95" s="143"/>
      <c r="W95" s="143"/>
      <c r="X95" s="143"/>
      <c r="Y95" s="144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5"/>
      <c r="C101" s="146"/>
      <c r="D101" s="146"/>
      <c r="E101" s="146"/>
      <c r="F101" s="146"/>
      <c r="G101" s="146"/>
      <c r="H101" s="147"/>
      <c r="J101" s="145"/>
      <c r="K101" s="146"/>
      <c r="L101" s="146"/>
      <c r="M101" s="146"/>
      <c r="N101" s="146"/>
      <c r="O101" s="146"/>
      <c r="P101" s="146"/>
      <c r="Q101" s="147"/>
      <c r="S101" s="145"/>
      <c r="T101" s="146"/>
      <c r="U101" s="146"/>
      <c r="V101" s="146"/>
      <c r="W101" s="146"/>
      <c r="X101" s="146"/>
      <c r="Y101" s="147"/>
    </row>
    <row r="102" spans="2:25" ht="48" customHeight="1" x14ac:dyDescent="0.25">
      <c r="B102" s="170"/>
      <c r="C102" s="171"/>
      <c r="D102" s="171"/>
      <c r="E102" s="171"/>
      <c r="F102" s="171"/>
      <c r="G102" s="171"/>
      <c r="H102" s="172"/>
      <c r="J102" s="148"/>
      <c r="K102" s="149"/>
      <c r="L102" s="149"/>
      <c r="M102" s="149"/>
      <c r="N102" s="149"/>
      <c r="O102" s="149"/>
      <c r="P102" s="149"/>
      <c r="Q102" s="150"/>
      <c r="S102" s="170"/>
      <c r="T102" s="171"/>
      <c r="U102" s="171"/>
      <c r="V102" s="171"/>
      <c r="W102" s="171"/>
      <c r="X102" s="171"/>
      <c r="Y102" s="172"/>
    </row>
    <row r="103" spans="2:25" ht="48" customHeight="1" x14ac:dyDescent="0.25">
      <c r="B103" s="173"/>
      <c r="C103" s="174"/>
      <c r="D103" s="174"/>
      <c r="E103" s="174"/>
      <c r="F103" s="174"/>
      <c r="G103" s="174"/>
      <c r="H103" s="175"/>
      <c r="J103" s="151"/>
      <c r="K103" s="152"/>
      <c r="L103" s="152"/>
      <c r="M103" s="152"/>
      <c r="N103" s="152"/>
      <c r="O103" s="152"/>
      <c r="P103" s="152"/>
      <c r="Q103" s="153"/>
      <c r="S103" s="173"/>
      <c r="T103" s="174"/>
      <c r="U103" s="174"/>
      <c r="V103" s="174"/>
      <c r="W103" s="174"/>
      <c r="X103" s="174"/>
      <c r="Y103" s="175"/>
    </row>
    <row r="104" spans="2:25" ht="14.25" customHeight="1" x14ac:dyDescent="0.25"/>
    <row r="105" spans="2:25" ht="21" customHeight="1" x14ac:dyDescent="0.25">
      <c r="B105" s="139"/>
      <c r="C105" s="140"/>
      <c r="D105" s="140"/>
      <c r="E105" s="140"/>
      <c r="F105" s="140"/>
      <c r="G105" s="140"/>
      <c r="H105" s="141"/>
      <c r="J105" s="139"/>
      <c r="K105" s="140"/>
      <c r="L105" s="140"/>
      <c r="M105" s="140"/>
      <c r="N105" s="140"/>
      <c r="O105" s="140"/>
      <c r="P105" s="140"/>
      <c r="Q105" s="141"/>
      <c r="S105" s="139"/>
      <c r="T105" s="140"/>
      <c r="U105" s="140"/>
      <c r="V105" s="140"/>
      <c r="W105" s="140"/>
      <c r="X105" s="140"/>
      <c r="Y105" s="141"/>
    </row>
    <row r="106" spans="2:25" ht="21" customHeight="1" x14ac:dyDescent="0.25">
      <c r="B106" s="142"/>
      <c r="C106" s="143"/>
      <c r="D106" s="143"/>
      <c r="E106" s="143"/>
      <c r="F106" s="143"/>
      <c r="G106" s="143"/>
      <c r="H106" s="144"/>
      <c r="J106" s="142"/>
      <c r="K106" s="143"/>
      <c r="L106" s="143"/>
      <c r="M106" s="143"/>
      <c r="N106" s="143"/>
      <c r="O106" s="143"/>
      <c r="P106" s="143"/>
      <c r="Q106" s="144"/>
      <c r="S106" s="142"/>
      <c r="T106" s="143"/>
      <c r="U106" s="143"/>
      <c r="V106" s="143"/>
      <c r="W106" s="143"/>
      <c r="X106" s="143"/>
      <c r="Y106" s="144"/>
    </row>
    <row r="107" spans="2:25" ht="21" customHeight="1" x14ac:dyDescent="0.25">
      <c r="B107" s="142"/>
      <c r="C107" s="143"/>
      <c r="D107" s="143"/>
      <c r="E107" s="143"/>
      <c r="F107" s="143"/>
      <c r="G107" s="143"/>
      <c r="H107" s="144"/>
      <c r="J107" s="142"/>
      <c r="K107" s="143"/>
      <c r="L107" s="143"/>
      <c r="M107" s="143"/>
      <c r="N107" s="143"/>
      <c r="O107" s="143"/>
      <c r="P107" s="143"/>
      <c r="Q107" s="144"/>
      <c r="S107" s="142"/>
      <c r="T107" s="143"/>
      <c r="U107" s="143"/>
      <c r="V107" s="143"/>
      <c r="W107" s="143"/>
      <c r="X107" s="143"/>
      <c r="Y107" s="144"/>
    </row>
    <row r="108" spans="2:25" ht="21" customHeight="1" x14ac:dyDescent="0.25">
      <c r="B108" s="142"/>
      <c r="C108" s="143"/>
      <c r="D108" s="143"/>
      <c r="E108" s="143"/>
      <c r="F108" s="143"/>
      <c r="G108" s="143"/>
      <c r="H108" s="144"/>
      <c r="J108" s="142"/>
      <c r="K108" s="143"/>
      <c r="L108" s="143"/>
      <c r="M108" s="143"/>
      <c r="N108" s="143"/>
      <c r="O108" s="143"/>
      <c r="P108" s="143"/>
      <c r="Q108" s="144"/>
      <c r="S108" s="142"/>
      <c r="T108" s="143"/>
      <c r="U108" s="143"/>
      <c r="V108" s="143"/>
      <c r="W108" s="143"/>
      <c r="X108" s="143"/>
      <c r="Y108" s="144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5"/>
      <c r="C114" s="146"/>
      <c r="D114" s="146"/>
      <c r="E114" s="146"/>
      <c r="F114" s="146"/>
      <c r="G114" s="146"/>
      <c r="H114" s="147"/>
      <c r="J114" s="145"/>
      <c r="K114" s="146"/>
      <c r="L114" s="146"/>
      <c r="M114" s="146"/>
      <c r="N114" s="146"/>
      <c r="O114" s="146"/>
      <c r="P114" s="146"/>
      <c r="Q114" s="147"/>
      <c r="S114" s="145"/>
      <c r="T114" s="146"/>
      <c r="U114" s="146"/>
      <c r="V114" s="146"/>
      <c r="W114" s="146"/>
      <c r="X114" s="146"/>
      <c r="Y114" s="147"/>
    </row>
    <row r="115" spans="2:25" ht="48" customHeight="1" x14ac:dyDescent="0.25">
      <c r="B115" s="170"/>
      <c r="C115" s="171"/>
      <c r="D115" s="171"/>
      <c r="E115" s="171"/>
      <c r="F115" s="171"/>
      <c r="G115" s="171"/>
      <c r="H115" s="172"/>
      <c r="J115" s="176"/>
      <c r="K115" s="177"/>
      <c r="L115" s="177"/>
      <c r="M115" s="177"/>
      <c r="N115" s="177"/>
      <c r="O115" s="177"/>
      <c r="P115" s="177"/>
      <c r="Q115" s="178"/>
      <c r="S115" s="170"/>
      <c r="T115" s="171"/>
      <c r="U115" s="171"/>
      <c r="V115" s="171"/>
      <c r="W115" s="171"/>
      <c r="X115" s="171"/>
      <c r="Y115" s="172"/>
    </row>
    <row r="116" spans="2:25" ht="48" customHeight="1" x14ac:dyDescent="0.25">
      <c r="B116" s="173"/>
      <c r="C116" s="174"/>
      <c r="D116" s="174"/>
      <c r="E116" s="174"/>
      <c r="F116" s="174"/>
      <c r="G116" s="174"/>
      <c r="H116" s="175"/>
      <c r="J116" s="179"/>
      <c r="K116" s="180"/>
      <c r="L116" s="180"/>
      <c r="M116" s="180"/>
      <c r="N116" s="180"/>
      <c r="O116" s="180"/>
      <c r="P116" s="180"/>
      <c r="Q116" s="181"/>
      <c r="S116" s="173"/>
      <c r="T116" s="174"/>
      <c r="U116" s="174"/>
      <c r="V116" s="174"/>
      <c r="W116" s="174"/>
      <c r="X116" s="174"/>
      <c r="Y116" s="175"/>
    </row>
    <row r="117" spans="2:25" ht="14.25" customHeight="1" x14ac:dyDescent="0.25"/>
    <row r="118" spans="2:25" ht="14.25" customHeight="1" x14ac:dyDescent="0.25"/>
    <row r="119" spans="2:25" ht="21" customHeight="1" x14ac:dyDescent="0.25">
      <c r="E119" s="13" t="s">
        <v>51</v>
      </c>
      <c r="F119" s="166"/>
      <c r="G119" s="166"/>
      <c r="H119" s="166"/>
      <c r="I119" s="166"/>
      <c r="J119" s="166"/>
      <c r="Q119" s="13" t="s">
        <v>52</v>
      </c>
      <c r="R119" s="166"/>
      <c r="S119" s="166"/>
      <c r="T119" s="166"/>
      <c r="U119" s="166"/>
      <c r="V119" s="166"/>
      <c r="W119" s="166"/>
    </row>
    <row r="120" spans="2:25" ht="21" customHeight="1" x14ac:dyDescent="0.25">
      <c r="E120" s="13" t="s">
        <v>53</v>
      </c>
      <c r="F120" s="167"/>
      <c r="G120" s="167"/>
      <c r="H120" s="167"/>
      <c r="I120" s="167"/>
      <c r="J120" s="167"/>
      <c r="K120" s="2" t="s">
        <v>54</v>
      </c>
      <c r="Q120" s="13" t="s">
        <v>53</v>
      </c>
      <c r="R120" s="168"/>
      <c r="S120" s="168"/>
      <c r="T120" s="168"/>
      <c r="U120" s="168"/>
      <c r="V120" s="168"/>
      <c r="W120" s="168"/>
      <c r="X120" s="2" t="s">
        <v>54</v>
      </c>
    </row>
    <row r="121" spans="2:25" ht="21" customHeight="1" x14ac:dyDescent="0.25">
      <c r="E121" s="13" t="s">
        <v>55</v>
      </c>
      <c r="F121" s="167"/>
      <c r="G121" s="167"/>
      <c r="H121" s="167"/>
      <c r="I121" s="167"/>
      <c r="J121" s="167"/>
      <c r="Q121" s="169"/>
      <c r="R121" s="169"/>
      <c r="S121" s="169"/>
      <c r="T121" s="169"/>
      <c r="U121" s="169"/>
      <c r="V121" s="169"/>
      <c r="W121" s="169"/>
      <c r="X121" s="169"/>
    </row>
    <row r="122" spans="2:25" ht="24" customHeight="1" x14ac:dyDescent="0.25">
      <c r="E122" s="13" t="s">
        <v>56</v>
      </c>
      <c r="F122" s="163"/>
      <c r="G122" s="163"/>
      <c r="H122" s="163"/>
      <c r="I122" s="163"/>
      <c r="J122" s="163"/>
      <c r="Q122" s="13" t="s">
        <v>56</v>
      </c>
      <c r="R122" s="164"/>
      <c r="S122" s="164"/>
      <c r="T122" s="164"/>
      <c r="U122" s="164"/>
      <c r="V122" s="164"/>
      <c r="W122" s="164"/>
    </row>
    <row r="123" spans="2:25" ht="24" customHeight="1" x14ac:dyDescent="0.25">
      <c r="E123" s="13" t="s">
        <v>57</v>
      </c>
      <c r="F123" s="165"/>
      <c r="G123" s="165"/>
      <c r="H123" s="165"/>
      <c r="I123" s="165"/>
      <c r="J123" s="165"/>
    </row>
    <row r="124" spans="2:25" ht="24" customHeight="1" x14ac:dyDescent="0.25"/>
  </sheetData>
  <protectedRanges>
    <protectedRange sqref="V13 X26 B41:Z45 B47:Z51 B53:Z57 B62:Z67 B71 B79 B89 J79 J89 S79 S89 B92 B102 J92 J102 S92 S102 B105 B115 J105 J115 S105 S115 R119:R120 Q121 R122 F119:F123 H8 M7 K33:S34 K26:S30" name="ช่วง1"/>
  </protectedRanges>
  <mergeCells count="255">
    <mergeCell ref="A2:Z2"/>
    <mergeCell ref="M7:P7"/>
    <mergeCell ref="K28:M28"/>
    <mergeCell ref="F122:J122"/>
    <mergeCell ref="R122:W122"/>
    <mergeCell ref="F123:J123"/>
    <mergeCell ref="F119:J119"/>
    <mergeCell ref="R119:W119"/>
    <mergeCell ref="F120:J120"/>
    <mergeCell ref="R120:W120"/>
    <mergeCell ref="F121:J121"/>
    <mergeCell ref="Q121:X121"/>
    <mergeCell ref="B105:H114"/>
    <mergeCell ref="J105:Q114"/>
    <mergeCell ref="S105:Y114"/>
    <mergeCell ref="B115:H116"/>
    <mergeCell ref="J115:Q116"/>
    <mergeCell ref="S115:Y116"/>
    <mergeCell ref="B92:H101"/>
    <mergeCell ref="J92:Q101"/>
    <mergeCell ref="S92:Y101"/>
    <mergeCell ref="B102:H103"/>
    <mergeCell ref="J102:Q103"/>
    <mergeCell ref="S102:Y103"/>
    <mergeCell ref="B79:H88"/>
    <mergeCell ref="J79:Q88"/>
    <mergeCell ref="S79:Y88"/>
    <mergeCell ref="B89:H90"/>
    <mergeCell ref="J89:Q90"/>
    <mergeCell ref="S89:Y90"/>
    <mergeCell ref="B67:G67"/>
    <mergeCell ref="H67:P67"/>
    <mergeCell ref="Q67:X67"/>
    <mergeCell ref="Y67:Z67"/>
    <mergeCell ref="B71:Y75"/>
    <mergeCell ref="B65:G65"/>
    <mergeCell ref="H65:P65"/>
    <mergeCell ref="Q65:X65"/>
    <mergeCell ref="Y65:Z65"/>
    <mergeCell ref="B63:G63"/>
    <mergeCell ref="H63:P63"/>
    <mergeCell ref="Q63:X63"/>
    <mergeCell ref="Y63:Z63"/>
    <mergeCell ref="B64:G64"/>
    <mergeCell ref="H64:P64"/>
    <mergeCell ref="Q64:X64"/>
    <mergeCell ref="Y64:Z64"/>
    <mergeCell ref="B61:G61"/>
    <mergeCell ref="H61:P61"/>
    <mergeCell ref="Q61:X61"/>
    <mergeCell ref="Y61:Z61"/>
    <mergeCell ref="B62:G62"/>
    <mergeCell ref="H62:P62"/>
    <mergeCell ref="Q62:X62"/>
    <mergeCell ref="Y62:Z62"/>
    <mergeCell ref="B56:L56"/>
    <mergeCell ref="M56:X56"/>
    <mergeCell ref="Y56:Z56"/>
    <mergeCell ref="B57:L57"/>
    <mergeCell ref="M57:X57"/>
    <mergeCell ref="Y57:Z57"/>
    <mergeCell ref="B54:L54"/>
    <mergeCell ref="M54:X54"/>
    <mergeCell ref="Y54:Z54"/>
    <mergeCell ref="B55:L55"/>
    <mergeCell ref="M55:X55"/>
    <mergeCell ref="Y55:Z55"/>
    <mergeCell ref="B51:L51"/>
    <mergeCell ref="M51:X51"/>
    <mergeCell ref="Y51:Z51"/>
    <mergeCell ref="A52:Z52"/>
    <mergeCell ref="B53:L53"/>
    <mergeCell ref="M53:X53"/>
    <mergeCell ref="Y53:Z53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Y44:Z44"/>
    <mergeCell ref="B45:L45"/>
    <mergeCell ref="Y45:Z45"/>
    <mergeCell ref="X36:Z36"/>
    <mergeCell ref="A37:Z37"/>
    <mergeCell ref="B39:L39"/>
    <mergeCell ref="M39:X39"/>
    <mergeCell ref="Y39:Z39"/>
    <mergeCell ref="A40:Z40"/>
    <mergeCell ref="B41:L41"/>
    <mergeCell ref="M41:X41"/>
    <mergeCell ref="Y41:Z41"/>
    <mergeCell ref="B42:L42"/>
    <mergeCell ref="M42:X42"/>
    <mergeCell ref="Y42:Z42"/>
    <mergeCell ref="B43:L43"/>
    <mergeCell ref="M43:X43"/>
    <mergeCell ref="Y43:Z43"/>
    <mergeCell ref="M45:X45"/>
    <mergeCell ref="Q35:S35"/>
    <mergeCell ref="T35:U35"/>
    <mergeCell ref="K34:M34"/>
    <mergeCell ref="N34:P34"/>
    <mergeCell ref="A36:S36"/>
    <mergeCell ref="T36:U36"/>
    <mergeCell ref="V36:W36"/>
    <mergeCell ref="B44:L44"/>
    <mergeCell ref="M44:X44"/>
    <mergeCell ref="Q34:S34"/>
    <mergeCell ref="T34:U34"/>
    <mergeCell ref="V34:W34"/>
    <mergeCell ref="Q24:S24"/>
    <mergeCell ref="T24:U24"/>
    <mergeCell ref="V24:W24"/>
    <mergeCell ref="X24:Z24"/>
    <mergeCell ref="X26:Z35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9:M29"/>
    <mergeCell ref="N28:P28"/>
    <mergeCell ref="Q28:S28"/>
    <mergeCell ref="T28:U28"/>
    <mergeCell ref="V28:W28"/>
    <mergeCell ref="B35:G35"/>
    <mergeCell ref="V35:W35"/>
    <mergeCell ref="H35:J35"/>
    <mergeCell ref="K35:M35"/>
    <mergeCell ref="N35:P35"/>
    <mergeCell ref="V20:X20"/>
    <mergeCell ref="Y20:Z20"/>
    <mergeCell ref="B16:J16"/>
    <mergeCell ref="K16:M16"/>
    <mergeCell ref="N16:P16"/>
    <mergeCell ref="Q16:R16"/>
    <mergeCell ref="Q18:R18"/>
    <mergeCell ref="Q17:R17"/>
    <mergeCell ref="N19:P19"/>
    <mergeCell ref="N18:P18"/>
    <mergeCell ref="N17:P17"/>
    <mergeCell ref="K19:M19"/>
    <mergeCell ref="K18:M18"/>
    <mergeCell ref="K17:M17"/>
    <mergeCell ref="S19:U19"/>
    <mergeCell ref="S18:U18"/>
    <mergeCell ref="S17:U17"/>
    <mergeCell ref="Y19:Z19"/>
    <mergeCell ref="V19:X19"/>
    <mergeCell ref="Y18:Z18"/>
    <mergeCell ref="V18:X18"/>
    <mergeCell ref="Y17:Z17"/>
    <mergeCell ref="V17:X17"/>
    <mergeCell ref="B19:J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6"/>
    <mergeCell ref="S13:U16"/>
    <mergeCell ref="Y13:Z16"/>
    <mergeCell ref="B14:J14"/>
    <mergeCell ref="K14:M14"/>
    <mergeCell ref="N14:P14"/>
    <mergeCell ref="Q14:R14"/>
    <mergeCell ref="B15:J15"/>
    <mergeCell ref="K15:M15"/>
    <mergeCell ref="N15:P15"/>
    <mergeCell ref="Q15:R15"/>
    <mergeCell ref="B66:G66"/>
    <mergeCell ref="H66:P66"/>
    <mergeCell ref="Q66:X66"/>
    <mergeCell ref="Y66:Z66"/>
    <mergeCell ref="A1:Z1"/>
    <mergeCell ref="A3:Z3"/>
    <mergeCell ref="A4:Z4"/>
    <mergeCell ref="A10:A11"/>
    <mergeCell ref="A25:Z25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34:G34"/>
    <mergeCell ref="H34:J34"/>
    <mergeCell ref="B29:G29"/>
    <mergeCell ref="H29:J29"/>
    <mergeCell ref="N29:P29"/>
    <mergeCell ref="Q29:S29"/>
    <mergeCell ref="T29:U29"/>
    <mergeCell ref="V29:W29"/>
    <mergeCell ref="B33:G33"/>
    <mergeCell ref="H33:J33"/>
    <mergeCell ref="K33:M33"/>
    <mergeCell ref="N33:P33"/>
    <mergeCell ref="Q33:S33"/>
    <mergeCell ref="T33:U33"/>
    <mergeCell ref="V33:W33"/>
    <mergeCell ref="T30:U30"/>
    <mergeCell ref="V31:W31"/>
    <mergeCell ref="H32:J32"/>
    <mergeCell ref="K32:M32"/>
    <mergeCell ref="N32:P32"/>
    <mergeCell ref="Q32:S32"/>
    <mergeCell ref="T32:U32"/>
    <mergeCell ref="V32:W32"/>
    <mergeCell ref="B18:J18"/>
    <mergeCell ref="B17:J17"/>
    <mergeCell ref="Q19:R19"/>
    <mergeCell ref="A20:P20"/>
    <mergeCell ref="Q20:R20"/>
    <mergeCell ref="B32:G32"/>
    <mergeCell ref="B31:G31"/>
    <mergeCell ref="B30:G30"/>
    <mergeCell ref="H30:J30"/>
    <mergeCell ref="K30:M30"/>
    <mergeCell ref="N30:P30"/>
    <mergeCell ref="Q30:S30"/>
    <mergeCell ref="S20:U20"/>
    <mergeCell ref="A21:Z21"/>
    <mergeCell ref="B24:G24"/>
    <mergeCell ref="H24:J24"/>
    <mergeCell ref="K24:M24"/>
    <mergeCell ref="N24:P24"/>
    <mergeCell ref="V30:W30"/>
    <mergeCell ref="H31:J31"/>
    <mergeCell ref="K31:M31"/>
    <mergeCell ref="N31:P31"/>
    <mergeCell ref="Q31:S31"/>
    <mergeCell ref="T31:U3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1 Y53:Z57 Y41:Y45 Z41:Z44 Y62:Y67 Z62:Z65 Z67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6:S26 N33:N34 Q33:Q34 K29 Q29 N29 K28:S28 K30:S30 K33:K34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5" manualBreakCount="5">
    <brk id="21" max="25" man="1"/>
    <brk id="37" max="16383" man="1"/>
    <brk id="58" max="16383" man="1"/>
    <brk id="76" max="16383" man="1"/>
    <brk id="103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B62:B67 C62:G65 C67:G67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B53:L57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B56:L60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27"/>
  <sheetViews>
    <sheetView view="pageBreakPreview" topLeftCell="A6" zoomScaleNormal="85" zoomScaleSheetLayoutView="100" workbookViewId="0">
      <selection activeCell="S136" sqref="S13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89" t="s">
        <v>91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ht="21" customHeight="1" x14ac:dyDescent="0.25">
      <c r="A2" s="89" t="s">
        <v>92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spans="1:26" ht="21" customHeight="1" x14ac:dyDescent="0.25">
      <c r="A3" s="89" t="s">
        <v>31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spans="1:26" ht="21" customHeight="1" x14ac:dyDescent="0.25">
      <c r="A4" s="89" t="s">
        <v>94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ht="10.15" customHeight="1" x14ac:dyDescent="0.25"/>
    <row r="6" spans="1:26" ht="21" customHeight="1" x14ac:dyDescent="0.25">
      <c r="A6" s="4" t="s">
        <v>1</v>
      </c>
    </row>
    <row r="7" spans="1:26" ht="21" customHeight="1" x14ac:dyDescent="0.25">
      <c r="A7" s="5" t="s">
        <v>93</v>
      </c>
      <c r="L7" s="6"/>
      <c r="M7" s="98"/>
      <c r="N7" s="99"/>
      <c r="O7" s="99"/>
      <c r="P7" s="100"/>
    </row>
    <row r="8" spans="1:26" ht="21" customHeight="1" x14ac:dyDescent="0.25">
      <c r="A8" s="5" t="s">
        <v>37</v>
      </c>
      <c r="G8" s="6"/>
      <c r="H8" s="98"/>
      <c r="I8" s="99"/>
      <c r="J8" s="100"/>
    </row>
    <row r="9" spans="1:26" ht="10.15" customHeight="1" x14ac:dyDescent="0.25"/>
    <row r="10" spans="1:26" s="4" customFormat="1" ht="30" customHeight="1" x14ac:dyDescent="0.25">
      <c r="A10" s="90" t="s">
        <v>6</v>
      </c>
      <c r="B10" s="101" t="s">
        <v>32</v>
      </c>
      <c r="C10" s="102"/>
      <c r="D10" s="102"/>
      <c r="E10" s="102"/>
      <c r="F10" s="102"/>
      <c r="G10" s="102"/>
      <c r="H10" s="102"/>
      <c r="I10" s="102"/>
      <c r="J10" s="103"/>
      <c r="K10" s="107" t="s">
        <v>33</v>
      </c>
      <c r="L10" s="108"/>
      <c r="M10" s="108"/>
      <c r="N10" s="108"/>
      <c r="O10" s="108"/>
      <c r="P10" s="108"/>
      <c r="Q10" s="108"/>
      <c r="R10" s="109"/>
      <c r="S10" s="107" t="s">
        <v>5</v>
      </c>
      <c r="T10" s="108"/>
      <c r="U10" s="108"/>
      <c r="V10" s="108"/>
      <c r="W10" s="108"/>
      <c r="X10" s="108"/>
      <c r="Y10" s="108"/>
      <c r="Z10" s="109"/>
    </row>
    <row r="11" spans="1:26" s="4" customFormat="1" ht="30" customHeight="1" x14ac:dyDescent="0.25">
      <c r="A11" s="91"/>
      <c r="B11" s="104"/>
      <c r="C11" s="105"/>
      <c r="D11" s="105"/>
      <c r="E11" s="105"/>
      <c r="F11" s="105"/>
      <c r="G11" s="105"/>
      <c r="H11" s="105"/>
      <c r="I11" s="105"/>
      <c r="J11" s="106"/>
      <c r="K11" s="107" t="s">
        <v>2</v>
      </c>
      <c r="L11" s="108"/>
      <c r="M11" s="109"/>
      <c r="N11" s="107" t="s">
        <v>3</v>
      </c>
      <c r="O11" s="108"/>
      <c r="P11" s="109"/>
      <c r="Q11" s="107" t="s">
        <v>4</v>
      </c>
      <c r="R11" s="109"/>
      <c r="S11" s="107" t="s">
        <v>2</v>
      </c>
      <c r="T11" s="108"/>
      <c r="U11" s="109"/>
      <c r="V11" s="107" t="s">
        <v>3</v>
      </c>
      <c r="W11" s="108"/>
      <c r="X11" s="109"/>
      <c r="Y11" s="107" t="s">
        <v>4</v>
      </c>
      <c r="Z11" s="109"/>
    </row>
    <row r="12" spans="1:26" ht="24" customHeight="1" x14ac:dyDescent="0.25">
      <c r="A12" s="92" t="s">
        <v>95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4"/>
    </row>
    <row r="13" spans="1:26" ht="24" customHeight="1" x14ac:dyDescent="0.25">
      <c r="A13" s="29">
        <v>1</v>
      </c>
      <c r="B13" s="95" t="s">
        <v>96</v>
      </c>
      <c r="C13" s="95"/>
      <c r="D13" s="95"/>
      <c r="E13" s="95"/>
      <c r="F13" s="95"/>
      <c r="G13" s="95"/>
      <c r="H13" s="95"/>
      <c r="I13" s="95"/>
      <c r="J13" s="95"/>
      <c r="K13" s="96"/>
      <c r="L13" s="96"/>
      <c r="M13" s="96"/>
      <c r="N13" s="52">
        <f>Q28</f>
        <v>0</v>
      </c>
      <c r="O13" s="52"/>
      <c r="P13" s="52"/>
      <c r="Q13" s="97" t="e">
        <f>V27/T27*100</f>
        <v>#DIV/0!</v>
      </c>
      <c r="R13" s="97"/>
      <c r="S13" s="212"/>
      <c r="T13" s="213"/>
      <c r="U13" s="214"/>
      <c r="V13" s="203"/>
      <c r="W13" s="204"/>
      <c r="X13" s="205"/>
      <c r="Y13" s="54" t="e">
        <f>V13/S13*100</f>
        <v>#DIV/0!</v>
      </c>
      <c r="Z13" s="55"/>
    </row>
    <row r="14" spans="1:26" ht="24" customHeight="1" x14ac:dyDescent="0.25">
      <c r="A14" s="29">
        <v>2</v>
      </c>
      <c r="B14" s="95" t="s">
        <v>97</v>
      </c>
      <c r="C14" s="95"/>
      <c r="D14" s="95"/>
      <c r="E14" s="95"/>
      <c r="F14" s="95"/>
      <c r="G14" s="95"/>
      <c r="H14" s="95"/>
      <c r="I14" s="95"/>
      <c r="J14" s="95"/>
      <c r="K14" s="202"/>
      <c r="L14" s="202"/>
      <c r="M14" s="202"/>
      <c r="N14" s="52">
        <f>Q30</f>
        <v>0</v>
      </c>
      <c r="O14" s="52"/>
      <c r="P14" s="52"/>
      <c r="Q14" s="97" t="e">
        <f>V29/T29*100</f>
        <v>#DIV/0!</v>
      </c>
      <c r="R14" s="97"/>
      <c r="S14" s="215"/>
      <c r="T14" s="216"/>
      <c r="U14" s="217"/>
      <c r="V14" s="206"/>
      <c r="W14" s="207"/>
      <c r="X14" s="208"/>
      <c r="Y14" s="56"/>
      <c r="Z14" s="57"/>
    </row>
    <row r="15" spans="1:26" ht="72" customHeight="1" x14ac:dyDescent="0.25">
      <c r="A15" s="29">
        <v>3</v>
      </c>
      <c r="B15" s="95" t="s">
        <v>98</v>
      </c>
      <c r="C15" s="95"/>
      <c r="D15" s="95"/>
      <c r="E15" s="95"/>
      <c r="F15" s="95"/>
      <c r="G15" s="95"/>
      <c r="H15" s="95"/>
      <c r="I15" s="95"/>
      <c r="J15" s="95"/>
      <c r="K15" s="118"/>
      <c r="L15" s="118"/>
      <c r="M15" s="118"/>
      <c r="N15" s="52">
        <f>Q32</f>
        <v>0</v>
      </c>
      <c r="O15" s="52"/>
      <c r="P15" s="52"/>
      <c r="Q15" s="97" t="e">
        <f>V31/T31*100</f>
        <v>#DIV/0!</v>
      </c>
      <c r="R15" s="97"/>
      <c r="S15" s="215"/>
      <c r="T15" s="216"/>
      <c r="U15" s="217"/>
      <c r="V15" s="206"/>
      <c r="W15" s="207"/>
      <c r="X15" s="208"/>
      <c r="Y15" s="56"/>
      <c r="Z15" s="57"/>
    </row>
    <row r="16" spans="1:26" ht="48" customHeight="1" x14ac:dyDescent="0.25">
      <c r="A16" s="29">
        <v>4</v>
      </c>
      <c r="B16" s="95" t="s">
        <v>99</v>
      </c>
      <c r="C16" s="95"/>
      <c r="D16" s="95"/>
      <c r="E16" s="95"/>
      <c r="F16" s="95"/>
      <c r="G16" s="95"/>
      <c r="H16" s="95"/>
      <c r="I16" s="95"/>
      <c r="J16" s="95"/>
      <c r="K16" s="118"/>
      <c r="L16" s="118"/>
      <c r="M16" s="118"/>
      <c r="N16" s="52">
        <f>Q33</f>
        <v>0</v>
      </c>
      <c r="O16" s="52"/>
      <c r="P16" s="52"/>
      <c r="Q16" s="97" t="e">
        <f>V33/T33*100</f>
        <v>#DIV/0!</v>
      </c>
      <c r="R16" s="97"/>
      <c r="S16" s="215"/>
      <c r="T16" s="216"/>
      <c r="U16" s="217"/>
      <c r="V16" s="206"/>
      <c r="W16" s="207"/>
      <c r="X16" s="208"/>
      <c r="Y16" s="56"/>
      <c r="Z16" s="57"/>
    </row>
    <row r="17" spans="1:26" ht="24" customHeight="1" x14ac:dyDescent="0.25">
      <c r="A17" s="30">
        <v>5</v>
      </c>
      <c r="B17" s="95" t="s">
        <v>103</v>
      </c>
      <c r="C17" s="95"/>
      <c r="D17" s="95"/>
      <c r="E17" s="95"/>
      <c r="F17" s="95"/>
      <c r="G17" s="95"/>
      <c r="H17" s="95"/>
      <c r="I17" s="95"/>
      <c r="J17" s="95"/>
      <c r="K17" s="53"/>
      <c r="L17" s="53"/>
      <c r="M17" s="53"/>
      <c r="N17" s="52">
        <f>Q35</f>
        <v>0</v>
      </c>
      <c r="O17" s="52"/>
      <c r="P17" s="52"/>
      <c r="Q17" s="97" t="e">
        <f>V34/T34*100</f>
        <v>#DIV/0!</v>
      </c>
      <c r="R17" s="97"/>
      <c r="S17" s="218"/>
      <c r="T17" s="219"/>
      <c r="U17" s="220"/>
      <c r="V17" s="209"/>
      <c r="W17" s="210"/>
      <c r="X17" s="211"/>
      <c r="Y17" s="221"/>
      <c r="Z17" s="222"/>
    </row>
    <row r="18" spans="1:26" ht="24" customHeight="1" x14ac:dyDescent="0.25">
      <c r="A18" s="31">
        <v>6</v>
      </c>
      <c r="B18" s="95" t="s">
        <v>100</v>
      </c>
      <c r="C18" s="95"/>
      <c r="D18" s="95"/>
      <c r="E18" s="95"/>
      <c r="F18" s="95"/>
      <c r="G18" s="95"/>
      <c r="H18" s="95"/>
      <c r="I18" s="95"/>
      <c r="J18" s="95"/>
      <c r="K18" s="53"/>
      <c r="L18" s="53"/>
      <c r="M18" s="53"/>
      <c r="N18" s="52">
        <f>Q36</f>
        <v>0</v>
      </c>
      <c r="O18" s="52"/>
      <c r="P18" s="52"/>
      <c r="Q18" s="97" t="e">
        <f>V36/T36*100</f>
        <v>#DIV/0!</v>
      </c>
      <c r="R18" s="97"/>
      <c r="S18" s="69"/>
      <c r="T18" s="70"/>
      <c r="U18" s="71"/>
      <c r="V18" s="63"/>
      <c r="W18" s="64"/>
      <c r="X18" s="65"/>
      <c r="Y18" s="58" t="e">
        <f>V18/S18*100</f>
        <v>#DIV/0!</v>
      </c>
      <c r="Z18" s="59"/>
    </row>
    <row r="19" spans="1:26" ht="24" customHeight="1" x14ac:dyDescent="0.25">
      <c r="A19" s="31">
        <v>7</v>
      </c>
      <c r="B19" s="95" t="s">
        <v>101</v>
      </c>
      <c r="C19" s="95"/>
      <c r="D19" s="95"/>
      <c r="E19" s="95"/>
      <c r="F19" s="95"/>
      <c r="G19" s="95"/>
      <c r="H19" s="95"/>
      <c r="I19" s="95"/>
      <c r="J19" s="95"/>
      <c r="K19" s="53"/>
      <c r="L19" s="53"/>
      <c r="M19" s="53"/>
      <c r="N19" s="52">
        <f>Q37</f>
        <v>0</v>
      </c>
      <c r="O19" s="52"/>
      <c r="P19" s="52"/>
      <c r="Q19" s="97" t="e">
        <f>V37/T37*100</f>
        <v>#DIV/0!</v>
      </c>
      <c r="R19" s="97"/>
      <c r="S19" s="69"/>
      <c r="T19" s="70"/>
      <c r="U19" s="71"/>
      <c r="V19" s="63"/>
      <c r="W19" s="64"/>
      <c r="X19" s="65"/>
      <c r="Y19" s="58" t="e">
        <f t="shared" ref="Y19" si="0">V19/S19*100</f>
        <v>#DIV/0!</v>
      </c>
      <c r="Z19" s="59"/>
    </row>
    <row r="20" spans="1:26" s="7" customFormat="1" ht="24" customHeight="1" x14ac:dyDescent="0.25">
      <c r="A20" s="32">
        <v>8</v>
      </c>
      <c r="B20" s="95" t="s">
        <v>102</v>
      </c>
      <c r="C20" s="95"/>
      <c r="D20" s="95"/>
      <c r="E20" s="95"/>
      <c r="F20" s="95"/>
      <c r="G20" s="95"/>
      <c r="H20" s="95"/>
      <c r="I20" s="95"/>
      <c r="J20" s="95"/>
      <c r="K20" s="53"/>
      <c r="L20" s="53"/>
      <c r="M20" s="53"/>
      <c r="N20" s="52">
        <f>Q38</f>
        <v>0</v>
      </c>
      <c r="O20" s="52"/>
      <c r="P20" s="52"/>
      <c r="Q20" s="97" t="e">
        <f>V38/T38*100</f>
        <v>#DIV/0!</v>
      </c>
      <c r="R20" s="97"/>
      <c r="S20" s="69"/>
      <c r="T20" s="70"/>
      <c r="U20" s="71"/>
      <c r="V20" s="63"/>
      <c r="W20" s="64"/>
      <c r="X20" s="65"/>
      <c r="Y20" s="58" t="e">
        <f>V20/S20*100</f>
        <v>#DIV/0!</v>
      </c>
      <c r="Z20" s="59"/>
    </row>
    <row r="21" spans="1:26" s="4" customFormat="1" ht="24" customHeight="1" x14ac:dyDescent="0.25">
      <c r="A21" s="110" t="s">
        <v>38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2"/>
      <c r="Q21" s="113" t="e">
        <f>V39</f>
        <v>#DIV/0!</v>
      </c>
      <c r="R21" s="114"/>
      <c r="S21" s="115">
        <f>SUM(S13)</f>
        <v>0</v>
      </c>
      <c r="T21" s="116"/>
      <c r="U21" s="117"/>
      <c r="V21" s="115">
        <f>SUM(V13)</f>
        <v>0</v>
      </c>
      <c r="W21" s="116"/>
      <c r="X21" s="117"/>
      <c r="Y21" s="119" t="e">
        <f>V21/S21*100</f>
        <v>#DIV/0!</v>
      </c>
      <c r="Z21" s="120"/>
    </row>
    <row r="22" spans="1:26" ht="9.9499999999999993" customHeight="1" x14ac:dyDescent="0.25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24" customHeight="1" x14ac:dyDescent="0.25">
      <c r="A23" s="8" t="s">
        <v>7</v>
      </c>
      <c r="H23" s="9"/>
      <c r="I23" s="10"/>
      <c r="J23" s="10"/>
      <c r="K23" s="10"/>
      <c r="L23" s="10"/>
      <c r="M23" s="10"/>
    </row>
    <row r="24" spans="1:26" ht="9.9499999999999993" customHeight="1" x14ac:dyDescent="0.25">
      <c r="A24" s="2"/>
      <c r="H24" s="11"/>
      <c r="I24" s="11"/>
      <c r="J24" s="11"/>
      <c r="K24" s="11"/>
      <c r="L24" s="11"/>
      <c r="M24" s="11"/>
    </row>
    <row r="25" spans="1:26" ht="72" customHeight="1" x14ac:dyDescent="0.25">
      <c r="A25" s="14" t="s">
        <v>6</v>
      </c>
      <c r="B25" s="107" t="s">
        <v>35</v>
      </c>
      <c r="C25" s="108"/>
      <c r="D25" s="108"/>
      <c r="E25" s="108"/>
      <c r="F25" s="108"/>
      <c r="G25" s="109"/>
      <c r="H25" s="107" t="s">
        <v>39</v>
      </c>
      <c r="I25" s="108"/>
      <c r="J25" s="109"/>
      <c r="K25" s="107" t="s">
        <v>36</v>
      </c>
      <c r="L25" s="108"/>
      <c r="M25" s="109"/>
      <c r="N25" s="107" t="s">
        <v>40</v>
      </c>
      <c r="O25" s="108"/>
      <c r="P25" s="109"/>
      <c r="Q25" s="107" t="s">
        <v>41</v>
      </c>
      <c r="R25" s="108"/>
      <c r="S25" s="109"/>
      <c r="T25" s="107" t="s">
        <v>42</v>
      </c>
      <c r="U25" s="109"/>
      <c r="V25" s="122" t="s">
        <v>8</v>
      </c>
      <c r="W25" s="123"/>
      <c r="X25" s="107" t="s">
        <v>9</v>
      </c>
      <c r="Y25" s="108"/>
      <c r="Z25" s="109"/>
    </row>
    <row r="26" spans="1:26" ht="24" customHeight="1" x14ac:dyDescent="0.25">
      <c r="A26" s="92" t="s">
        <v>95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4"/>
    </row>
    <row r="27" spans="1:26" s="28" customFormat="1" ht="24" customHeight="1" x14ac:dyDescent="0.25">
      <c r="A27" s="35">
        <v>1</v>
      </c>
      <c r="B27" s="48" t="s">
        <v>96</v>
      </c>
      <c r="C27" s="48"/>
      <c r="D27" s="48"/>
      <c r="E27" s="48"/>
      <c r="F27" s="48"/>
      <c r="G27" s="48"/>
      <c r="H27" s="183"/>
      <c r="I27" s="183"/>
      <c r="J27" s="183"/>
      <c r="K27" s="198">
        <f>K28</f>
        <v>0</v>
      </c>
      <c r="L27" s="198"/>
      <c r="M27" s="198"/>
      <c r="N27" s="198">
        <f>N28</f>
        <v>0</v>
      </c>
      <c r="O27" s="198"/>
      <c r="P27" s="198"/>
      <c r="Q27" s="198">
        <f>Q28</f>
        <v>0</v>
      </c>
      <c r="R27" s="198"/>
      <c r="S27" s="198"/>
      <c r="T27" s="184">
        <v>10</v>
      </c>
      <c r="U27" s="184"/>
      <c r="V27" s="185" t="e">
        <f>SUM(V28)</f>
        <v>#DIV/0!</v>
      </c>
      <c r="W27" s="185"/>
      <c r="X27" s="121"/>
      <c r="Y27" s="121"/>
      <c r="Z27" s="124"/>
    </row>
    <row r="28" spans="1:26" s="22" customFormat="1" ht="24" customHeight="1" x14ac:dyDescent="0.25">
      <c r="A28" s="34">
        <v>1.1000000000000001</v>
      </c>
      <c r="B28" s="47" t="s">
        <v>96</v>
      </c>
      <c r="C28" s="47"/>
      <c r="D28" s="47"/>
      <c r="E28" s="47"/>
      <c r="F28" s="47"/>
      <c r="G28" s="47"/>
      <c r="H28" s="194"/>
      <c r="I28" s="194"/>
      <c r="J28" s="194"/>
      <c r="K28" s="195"/>
      <c r="L28" s="195"/>
      <c r="M28" s="195"/>
      <c r="N28" s="195"/>
      <c r="O28" s="195"/>
      <c r="P28" s="195"/>
      <c r="Q28" s="195"/>
      <c r="R28" s="195"/>
      <c r="S28" s="195"/>
      <c r="T28" s="194">
        <v>10</v>
      </c>
      <c r="U28" s="194"/>
      <c r="V28" s="188" t="e">
        <f>(T28*((K28*0)+(N28*50)+(Q28*100)))/(H28*100)</f>
        <v>#DIV/0!</v>
      </c>
      <c r="W28" s="188"/>
      <c r="X28" s="125"/>
      <c r="Y28" s="125"/>
      <c r="Z28" s="126"/>
    </row>
    <row r="29" spans="1:26" s="26" customFormat="1" ht="24" customHeight="1" x14ac:dyDescent="0.25">
      <c r="A29" s="35">
        <v>2</v>
      </c>
      <c r="B29" s="48" t="s">
        <v>97</v>
      </c>
      <c r="C29" s="48"/>
      <c r="D29" s="48"/>
      <c r="E29" s="48"/>
      <c r="F29" s="48"/>
      <c r="G29" s="48"/>
      <c r="H29" s="197"/>
      <c r="I29" s="197"/>
      <c r="J29" s="197"/>
      <c r="K29" s="198">
        <f>K30</f>
        <v>0</v>
      </c>
      <c r="L29" s="198"/>
      <c r="M29" s="198"/>
      <c r="N29" s="198">
        <f>N30</f>
        <v>0</v>
      </c>
      <c r="O29" s="198"/>
      <c r="P29" s="198"/>
      <c r="Q29" s="198">
        <f>Q30</f>
        <v>0</v>
      </c>
      <c r="R29" s="198"/>
      <c r="S29" s="198"/>
      <c r="T29" s="184">
        <v>10</v>
      </c>
      <c r="U29" s="184"/>
      <c r="V29" s="185" t="e">
        <f>SUM(V30)</f>
        <v>#DIV/0!</v>
      </c>
      <c r="W29" s="185"/>
      <c r="X29" s="125"/>
      <c r="Y29" s="125"/>
      <c r="Z29" s="126"/>
    </row>
    <row r="30" spans="1:26" s="36" customFormat="1" ht="24" customHeight="1" x14ac:dyDescent="0.25">
      <c r="A30" s="34">
        <v>2.1</v>
      </c>
      <c r="B30" s="47" t="s">
        <v>97</v>
      </c>
      <c r="C30" s="47"/>
      <c r="D30" s="47"/>
      <c r="E30" s="47"/>
      <c r="F30" s="47"/>
      <c r="G30" s="47"/>
      <c r="H30" s="186"/>
      <c r="I30" s="186"/>
      <c r="J30" s="186"/>
      <c r="K30" s="201"/>
      <c r="L30" s="201"/>
      <c r="M30" s="201"/>
      <c r="N30" s="201"/>
      <c r="O30" s="201"/>
      <c r="P30" s="201"/>
      <c r="Q30" s="201"/>
      <c r="R30" s="201"/>
      <c r="S30" s="201"/>
      <c r="T30" s="187">
        <v>10</v>
      </c>
      <c r="U30" s="187"/>
      <c r="V30" s="188" t="e">
        <f>(T30*((K30*0)+(N30*50)+(Q30*100)))/(H30*100)</f>
        <v>#DIV/0!</v>
      </c>
      <c r="W30" s="188"/>
      <c r="X30" s="125"/>
      <c r="Y30" s="125"/>
      <c r="Z30" s="126"/>
    </row>
    <row r="31" spans="1:26" s="24" customFormat="1" ht="96" customHeight="1" x14ac:dyDescent="0.25">
      <c r="A31" s="35">
        <v>3</v>
      </c>
      <c r="B31" s="48" t="s">
        <v>98</v>
      </c>
      <c r="C31" s="48"/>
      <c r="D31" s="48"/>
      <c r="E31" s="48"/>
      <c r="F31" s="48"/>
      <c r="G31" s="48"/>
      <c r="H31" s="197"/>
      <c r="I31" s="197"/>
      <c r="J31" s="197"/>
      <c r="K31" s="198">
        <f>K32</f>
        <v>0</v>
      </c>
      <c r="L31" s="198"/>
      <c r="M31" s="198"/>
      <c r="N31" s="198">
        <f>N32</f>
        <v>0</v>
      </c>
      <c r="O31" s="198"/>
      <c r="P31" s="198"/>
      <c r="Q31" s="198">
        <f>Q32</f>
        <v>0</v>
      </c>
      <c r="R31" s="198"/>
      <c r="S31" s="198"/>
      <c r="T31" s="184">
        <v>10</v>
      </c>
      <c r="U31" s="184"/>
      <c r="V31" s="185" t="e">
        <f>SUM(V32)</f>
        <v>#DIV/0!</v>
      </c>
      <c r="W31" s="185"/>
      <c r="X31" s="125"/>
      <c r="Y31" s="125"/>
      <c r="Z31" s="126"/>
    </row>
    <row r="32" spans="1:26" s="36" customFormat="1" ht="96" customHeight="1" x14ac:dyDescent="0.25">
      <c r="A32" s="34">
        <v>3.1</v>
      </c>
      <c r="B32" s="47" t="s">
        <v>98</v>
      </c>
      <c r="C32" s="47"/>
      <c r="D32" s="47"/>
      <c r="E32" s="47"/>
      <c r="F32" s="47"/>
      <c r="G32" s="47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87">
        <v>10</v>
      </c>
      <c r="U32" s="187"/>
      <c r="V32" s="188" t="e">
        <f>(T32*((K32*0)+(N32*50)+(Q32*100)))/(H32*100)</f>
        <v>#DIV/0!</v>
      </c>
      <c r="W32" s="188"/>
      <c r="X32" s="125"/>
      <c r="Y32" s="125"/>
      <c r="Z32" s="126"/>
    </row>
    <row r="33" spans="1:26" s="24" customFormat="1" ht="72" customHeight="1" x14ac:dyDescent="0.25">
      <c r="A33" s="33">
        <v>4</v>
      </c>
      <c r="B33" s="46" t="s">
        <v>99</v>
      </c>
      <c r="C33" s="46"/>
      <c r="D33" s="46"/>
      <c r="E33" s="46"/>
      <c r="F33" s="46"/>
      <c r="G33" s="4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0">
        <v>10</v>
      </c>
      <c r="U33" s="190"/>
      <c r="V33" s="191" t="e">
        <f>(T33*((K33*0)+(N33*50)+(Q33*100)))/(H33*100)</f>
        <v>#DIV/0!</v>
      </c>
      <c r="W33" s="191"/>
      <c r="X33" s="125"/>
      <c r="Y33" s="125"/>
      <c r="Z33" s="126"/>
    </row>
    <row r="34" spans="1:26" s="24" customFormat="1" ht="24" customHeight="1" x14ac:dyDescent="0.25">
      <c r="A34" s="35">
        <v>5</v>
      </c>
      <c r="B34" s="48" t="s">
        <v>103</v>
      </c>
      <c r="C34" s="48"/>
      <c r="D34" s="48"/>
      <c r="E34" s="48"/>
      <c r="F34" s="48"/>
      <c r="G34" s="48"/>
      <c r="H34" s="197"/>
      <c r="I34" s="197"/>
      <c r="J34" s="197"/>
      <c r="K34" s="198">
        <f>K35</f>
        <v>0</v>
      </c>
      <c r="L34" s="198"/>
      <c r="M34" s="198"/>
      <c r="N34" s="198">
        <f>N35</f>
        <v>0</v>
      </c>
      <c r="O34" s="198"/>
      <c r="P34" s="198"/>
      <c r="Q34" s="198">
        <f>Q35</f>
        <v>0</v>
      </c>
      <c r="R34" s="198"/>
      <c r="S34" s="198"/>
      <c r="T34" s="184">
        <v>15</v>
      </c>
      <c r="U34" s="184"/>
      <c r="V34" s="185" t="e">
        <f>SUM(V35)</f>
        <v>#DIV/0!</v>
      </c>
      <c r="W34" s="185"/>
      <c r="X34" s="125"/>
      <c r="Y34" s="125"/>
      <c r="Z34" s="126"/>
    </row>
    <row r="35" spans="1:26" s="36" customFormat="1" ht="24" customHeight="1" x14ac:dyDescent="0.25">
      <c r="A35" s="34">
        <v>5.0999999999999996</v>
      </c>
      <c r="B35" s="47" t="s">
        <v>104</v>
      </c>
      <c r="C35" s="47"/>
      <c r="D35" s="47"/>
      <c r="E35" s="47"/>
      <c r="F35" s="47"/>
      <c r="G35" s="47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87">
        <v>15</v>
      </c>
      <c r="U35" s="187"/>
      <c r="V35" s="188" t="e">
        <f>(T35*((K35*0)+(N35*50)+(Q35*100)))/(H35*100)</f>
        <v>#DIV/0!</v>
      </c>
      <c r="W35" s="188"/>
      <c r="X35" s="125"/>
      <c r="Y35" s="125"/>
      <c r="Z35" s="126"/>
    </row>
    <row r="36" spans="1:26" s="26" customFormat="1" ht="24" customHeight="1" x14ac:dyDescent="0.25">
      <c r="A36" s="33">
        <v>6</v>
      </c>
      <c r="B36" s="46" t="s">
        <v>100</v>
      </c>
      <c r="C36" s="46"/>
      <c r="D36" s="46"/>
      <c r="E36" s="46"/>
      <c r="F36" s="46"/>
      <c r="G36" s="46"/>
      <c r="H36" s="189"/>
      <c r="I36" s="189"/>
      <c r="J36" s="189"/>
      <c r="K36" s="200"/>
      <c r="L36" s="200"/>
      <c r="M36" s="200"/>
      <c r="N36" s="200"/>
      <c r="O36" s="200"/>
      <c r="P36" s="200"/>
      <c r="Q36" s="200"/>
      <c r="R36" s="200"/>
      <c r="S36" s="200"/>
      <c r="T36" s="190">
        <v>15</v>
      </c>
      <c r="U36" s="190"/>
      <c r="V36" s="191" t="e">
        <f>(T36*((K36*0)+(N36*50)+(Q36*100)))/(H36*100)</f>
        <v>#DIV/0!</v>
      </c>
      <c r="W36" s="191"/>
      <c r="X36" s="125"/>
      <c r="Y36" s="125"/>
      <c r="Z36" s="126"/>
    </row>
    <row r="37" spans="1:26" s="20" customFormat="1" ht="24" customHeight="1" x14ac:dyDescent="0.25">
      <c r="A37" s="33">
        <v>7</v>
      </c>
      <c r="B37" s="46" t="s">
        <v>101</v>
      </c>
      <c r="C37" s="46"/>
      <c r="D37" s="46"/>
      <c r="E37" s="46"/>
      <c r="F37" s="46"/>
      <c r="G37" s="46"/>
      <c r="H37" s="189"/>
      <c r="I37" s="189"/>
      <c r="J37" s="189"/>
      <c r="K37" s="200"/>
      <c r="L37" s="200"/>
      <c r="M37" s="200"/>
      <c r="N37" s="200"/>
      <c r="O37" s="200"/>
      <c r="P37" s="200"/>
      <c r="Q37" s="200"/>
      <c r="R37" s="200"/>
      <c r="S37" s="200"/>
      <c r="T37" s="190">
        <v>15</v>
      </c>
      <c r="U37" s="190"/>
      <c r="V37" s="191" t="e">
        <f>(T37*((K37*0)+(N37*50)+(Q37*100)))/(H37*100)</f>
        <v>#DIV/0!</v>
      </c>
      <c r="W37" s="191"/>
      <c r="X37" s="125"/>
      <c r="Y37" s="125"/>
      <c r="Z37" s="126"/>
    </row>
    <row r="38" spans="1:26" s="4" customFormat="1" ht="24" customHeight="1" x14ac:dyDescent="0.25">
      <c r="A38" s="33">
        <v>8</v>
      </c>
      <c r="B38" s="46" t="s">
        <v>102</v>
      </c>
      <c r="C38" s="46"/>
      <c r="D38" s="46"/>
      <c r="E38" s="46"/>
      <c r="F38" s="46"/>
      <c r="G38" s="46"/>
      <c r="H38" s="51"/>
      <c r="I38" s="51"/>
      <c r="J38" s="51"/>
      <c r="K38" s="223"/>
      <c r="L38" s="223"/>
      <c r="M38" s="223"/>
      <c r="N38" s="223"/>
      <c r="O38" s="223"/>
      <c r="P38" s="223"/>
      <c r="Q38" s="223"/>
      <c r="R38" s="223"/>
      <c r="S38" s="223"/>
      <c r="T38" s="44">
        <v>15</v>
      </c>
      <c r="U38" s="44"/>
      <c r="V38" s="191" t="e">
        <f>(T38*((K38*0)+(N38*50)+(Q38*100)))/(H38*100)</f>
        <v>#DIV/0!</v>
      </c>
      <c r="W38" s="191"/>
      <c r="X38" s="125"/>
      <c r="Y38" s="125"/>
      <c r="Z38" s="126"/>
    </row>
    <row r="39" spans="1:26" s="4" customFormat="1" ht="24" customHeight="1" x14ac:dyDescent="0.25">
      <c r="A39" s="110" t="s">
        <v>10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2"/>
      <c r="T39" s="134">
        <f>SUM(T27,T29,T31,T33,T34,T36,T37,T38)</f>
        <v>100</v>
      </c>
      <c r="U39" s="135"/>
      <c r="V39" s="113" t="e">
        <f>SUM(V27,V29,V31,V33,V34,V36,V37,V38)</f>
        <v>#DIV/0!</v>
      </c>
      <c r="W39" s="114"/>
      <c r="X39" s="136"/>
      <c r="Y39" s="137"/>
      <c r="Z39" s="138"/>
    </row>
    <row r="40" spans="1:26" ht="9.9499999999999993" customHeight="1" x14ac:dyDescent="0.25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24" customHeight="1" x14ac:dyDescent="0.25">
      <c r="A41" s="1" t="s">
        <v>87</v>
      </c>
    </row>
    <row r="42" spans="1:26" ht="60" customHeight="1" x14ac:dyDescent="0.25">
      <c r="A42" s="14" t="s">
        <v>6</v>
      </c>
      <c r="B42" s="107" t="s">
        <v>43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9"/>
      <c r="M42" s="107" t="s">
        <v>44</v>
      </c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9"/>
      <c r="Y42" s="122" t="s">
        <v>45</v>
      </c>
      <c r="Z42" s="123"/>
    </row>
    <row r="43" spans="1:26" ht="24" customHeight="1" x14ac:dyDescent="0.25">
      <c r="A43" s="131" t="s">
        <v>46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3"/>
    </row>
    <row r="44" spans="1:26" ht="48" customHeight="1" x14ac:dyDescent="0.25">
      <c r="A44" s="15" t="str">
        <f>IF(B44&lt;&gt;"","2.1.1","")</f>
        <v/>
      </c>
      <c r="B44" s="84"/>
      <c r="C44" s="85"/>
      <c r="D44" s="85"/>
      <c r="E44" s="85"/>
      <c r="F44" s="85"/>
      <c r="G44" s="85"/>
      <c r="H44" s="85"/>
      <c r="I44" s="85"/>
      <c r="J44" s="85"/>
      <c r="K44" s="85"/>
      <c r="L44" s="86"/>
      <c r="M44" s="8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87"/>
      <c r="Z44" s="88"/>
    </row>
    <row r="45" spans="1:26" ht="48" customHeight="1" x14ac:dyDescent="0.25">
      <c r="A45" s="15" t="str">
        <f>IF(B45&lt;&gt;"","2.1.2","")</f>
        <v/>
      </c>
      <c r="B45" s="84"/>
      <c r="C45" s="85"/>
      <c r="D45" s="85"/>
      <c r="E45" s="85"/>
      <c r="F45" s="85"/>
      <c r="G45" s="85"/>
      <c r="H45" s="85"/>
      <c r="I45" s="85"/>
      <c r="J45" s="85"/>
      <c r="K45" s="85"/>
      <c r="L45" s="86"/>
      <c r="M45" s="8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6"/>
      <c r="Y45" s="87"/>
      <c r="Z45" s="88"/>
    </row>
    <row r="46" spans="1:26" ht="48" customHeight="1" x14ac:dyDescent="0.25">
      <c r="A46" s="15" t="str">
        <f>IF(B46&lt;&gt;"","2.1.3","")</f>
        <v/>
      </c>
      <c r="B46" s="84"/>
      <c r="C46" s="85"/>
      <c r="D46" s="85"/>
      <c r="E46" s="85"/>
      <c r="F46" s="85"/>
      <c r="G46" s="85"/>
      <c r="H46" s="85"/>
      <c r="I46" s="85"/>
      <c r="J46" s="85"/>
      <c r="K46" s="85"/>
      <c r="L46" s="86"/>
      <c r="M46" s="8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6"/>
      <c r="Y46" s="87"/>
      <c r="Z46" s="88"/>
    </row>
    <row r="47" spans="1:26" ht="48" customHeight="1" x14ac:dyDescent="0.25">
      <c r="A47" s="15" t="str">
        <f>IF(B47&lt;&gt;"","2.1.4","")</f>
        <v/>
      </c>
      <c r="B47" s="84"/>
      <c r="C47" s="85"/>
      <c r="D47" s="85"/>
      <c r="E47" s="85"/>
      <c r="F47" s="85"/>
      <c r="G47" s="85"/>
      <c r="H47" s="85"/>
      <c r="I47" s="85"/>
      <c r="J47" s="85"/>
      <c r="K47" s="85"/>
      <c r="L47" s="86"/>
      <c r="M47" s="8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6"/>
      <c r="Y47" s="87"/>
      <c r="Z47" s="88"/>
    </row>
    <row r="48" spans="1:26" ht="48" customHeight="1" x14ac:dyDescent="0.25">
      <c r="A48" s="15" t="str">
        <f>IF(B48&lt;&gt;"","2.1.5","")</f>
        <v/>
      </c>
      <c r="B48" s="84"/>
      <c r="C48" s="85"/>
      <c r="D48" s="85"/>
      <c r="E48" s="85"/>
      <c r="F48" s="85"/>
      <c r="G48" s="85"/>
      <c r="H48" s="85"/>
      <c r="I48" s="85"/>
      <c r="J48" s="85"/>
      <c r="K48" s="85"/>
      <c r="L48" s="86"/>
      <c r="M48" s="8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6"/>
      <c r="Y48" s="87"/>
      <c r="Z48" s="88"/>
    </row>
    <row r="49" spans="1:26" ht="24" customHeight="1" x14ac:dyDescent="0.25">
      <c r="A49" s="131" t="s">
        <v>47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3"/>
    </row>
    <row r="50" spans="1:26" ht="48" customHeight="1" x14ac:dyDescent="0.25">
      <c r="A50" s="15" t="str">
        <f>IF(B50&lt;&gt;"","2.2.1","")</f>
        <v/>
      </c>
      <c r="B50" s="84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6"/>
      <c r="Y50" s="87"/>
      <c r="Z50" s="88"/>
    </row>
    <row r="51" spans="1:26" ht="48" customHeight="1" x14ac:dyDescent="0.25">
      <c r="A51" s="15" t="str">
        <f>IF(B51&lt;&gt;"","2.2.2","")</f>
        <v/>
      </c>
      <c r="B51" s="84"/>
      <c r="C51" s="85"/>
      <c r="D51" s="85"/>
      <c r="E51" s="85"/>
      <c r="F51" s="85"/>
      <c r="G51" s="85"/>
      <c r="H51" s="85"/>
      <c r="I51" s="85"/>
      <c r="J51" s="85"/>
      <c r="K51" s="85"/>
      <c r="L51" s="86"/>
      <c r="M51" s="8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87"/>
      <c r="Z51" s="88"/>
    </row>
    <row r="52" spans="1:26" ht="48" customHeight="1" x14ac:dyDescent="0.25">
      <c r="A52" s="15" t="str">
        <f>IF(B52&lt;&gt;"","2.2.3","")</f>
        <v/>
      </c>
      <c r="B52" s="84"/>
      <c r="C52" s="85"/>
      <c r="D52" s="85"/>
      <c r="E52" s="85"/>
      <c r="F52" s="85"/>
      <c r="G52" s="85"/>
      <c r="H52" s="85"/>
      <c r="I52" s="85"/>
      <c r="J52" s="85"/>
      <c r="K52" s="85"/>
      <c r="L52" s="86"/>
      <c r="M52" s="8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87"/>
      <c r="Z52" s="88"/>
    </row>
    <row r="53" spans="1:26" ht="48" customHeight="1" x14ac:dyDescent="0.25">
      <c r="A53" s="15" t="str">
        <f>IF(B53&lt;&gt;"","2.2.4","")</f>
        <v/>
      </c>
      <c r="B53" s="84"/>
      <c r="C53" s="85"/>
      <c r="D53" s="85"/>
      <c r="E53" s="85"/>
      <c r="F53" s="85"/>
      <c r="G53" s="85"/>
      <c r="H53" s="85"/>
      <c r="I53" s="85"/>
      <c r="J53" s="85"/>
      <c r="K53" s="85"/>
      <c r="L53" s="86"/>
      <c r="M53" s="8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87"/>
      <c r="Z53" s="88"/>
    </row>
    <row r="54" spans="1:26" ht="48" customHeight="1" x14ac:dyDescent="0.25">
      <c r="A54" s="15" t="str">
        <f>IF(B54&lt;&gt;"","2.2.5","")</f>
        <v/>
      </c>
      <c r="B54" s="84"/>
      <c r="C54" s="85"/>
      <c r="D54" s="85"/>
      <c r="E54" s="85"/>
      <c r="F54" s="85"/>
      <c r="G54" s="85"/>
      <c r="H54" s="85"/>
      <c r="I54" s="85"/>
      <c r="J54" s="85"/>
      <c r="K54" s="85"/>
      <c r="L54" s="86"/>
      <c r="M54" s="8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7"/>
      <c r="Z54" s="88"/>
    </row>
    <row r="55" spans="1:26" ht="24" customHeight="1" x14ac:dyDescent="0.25">
      <c r="A55" s="131" t="s">
        <v>48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3"/>
    </row>
    <row r="56" spans="1:26" ht="48" customHeight="1" x14ac:dyDescent="0.25">
      <c r="A56" s="15" t="str">
        <f>IF(B56&lt;&gt;"","2.3.1","")</f>
        <v/>
      </c>
      <c r="B56" s="84"/>
      <c r="C56" s="85"/>
      <c r="D56" s="85"/>
      <c r="E56" s="85"/>
      <c r="F56" s="85"/>
      <c r="G56" s="85"/>
      <c r="H56" s="85"/>
      <c r="I56" s="85"/>
      <c r="J56" s="85"/>
      <c r="K56" s="85"/>
      <c r="L56" s="86"/>
      <c r="M56" s="8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87"/>
      <c r="Z56" s="88"/>
    </row>
    <row r="57" spans="1:26" ht="48" customHeight="1" x14ac:dyDescent="0.25">
      <c r="A57" s="15" t="str">
        <f>IF(B57&lt;&gt;"","2.3.2","")</f>
        <v/>
      </c>
      <c r="B57" s="84"/>
      <c r="C57" s="85"/>
      <c r="D57" s="85"/>
      <c r="E57" s="85"/>
      <c r="F57" s="85"/>
      <c r="G57" s="85"/>
      <c r="H57" s="85"/>
      <c r="I57" s="85"/>
      <c r="J57" s="85"/>
      <c r="K57" s="85"/>
      <c r="L57" s="86"/>
      <c r="M57" s="8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87"/>
      <c r="Z57" s="88"/>
    </row>
    <row r="58" spans="1:26" ht="48" customHeight="1" x14ac:dyDescent="0.25">
      <c r="A58" s="15" t="str">
        <f>IF(B58&lt;&gt;"","2.3.3","")</f>
        <v/>
      </c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6"/>
      <c r="M58" s="8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87"/>
      <c r="Z58" s="88"/>
    </row>
    <row r="59" spans="1:26" ht="48" customHeight="1" x14ac:dyDescent="0.25">
      <c r="A59" s="15" t="str">
        <f>IF(B59&lt;&gt;"","2.3.4","")</f>
        <v/>
      </c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6"/>
      <c r="M59" s="84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6"/>
      <c r="Y59" s="87"/>
      <c r="Z59" s="88"/>
    </row>
    <row r="60" spans="1:26" ht="48" customHeight="1" x14ac:dyDescent="0.25">
      <c r="A60" s="15" t="str">
        <f>IF(B60&lt;&gt;"","2.3.5","")</f>
        <v/>
      </c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6"/>
      <c r="M60" s="84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6"/>
      <c r="Y60" s="87"/>
      <c r="Z60" s="88"/>
    </row>
    <row r="61" spans="1:26" ht="15.75" customHeight="1" x14ac:dyDescent="0.25"/>
    <row r="62" spans="1:26" ht="24" customHeight="1" x14ac:dyDescent="0.25">
      <c r="A62" s="2" t="s">
        <v>88</v>
      </c>
    </row>
    <row r="63" spans="1:26" ht="9.9499999999999993" customHeight="1" x14ac:dyDescent="0.25"/>
    <row r="64" spans="1:26" ht="60" customHeight="1" x14ac:dyDescent="0.25">
      <c r="A64" s="14" t="s">
        <v>6</v>
      </c>
      <c r="B64" s="107" t="s">
        <v>49</v>
      </c>
      <c r="C64" s="108"/>
      <c r="D64" s="108"/>
      <c r="E64" s="108"/>
      <c r="F64" s="108"/>
      <c r="G64" s="109"/>
      <c r="H64" s="107" t="s">
        <v>44</v>
      </c>
      <c r="I64" s="108"/>
      <c r="J64" s="108"/>
      <c r="K64" s="108"/>
      <c r="L64" s="108"/>
      <c r="M64" s="108"/>
      <c r="N64" s="108"/>
      <c r="O64" s="108"/>
      <c r="P64" s="109"/>
      <c r="Q64" s="107" t="s">
        <v>50</v>
      </c>
      <c r="R64" s="108"/>
      <c r="S64" s="108"/>
      <c r="T64" s="108"/>
      <c r="U64" s="108"/>
      <c r="V64" s="108"/>
      <c r="W64" s="108"/>
      <c r="X64" s="109"/>
      <c r="Y64" s="122" t="s">
        <v>45</v>
      </c>
      <c r="Z64" s="123"/>
    </row>
    <row r="65" spans="1:26" ht="72" customHeight="1" x14ac:dyDescent="0.25">
      <c r="A65" s="15" t="str">
        <f>IF(B65&lt;&gt;"","3.1","")</f>
        <v/>
      </c>
      <c r="B65" s="84"/>
      <c r="C65" s="85"/>
      <c r="D65" s="85"/>
      <c r="E65" s="85"/>
      <c r="F65" s="85"/>
      <c r="G65" s="86"/>
      <c r="H65" s="84"/>
      <c r="I65" s="85"/>
      <c r="J65" s="85"/>
      <c r="K65" s="85"/>
      <c r="L65" s="85"/>
      <c r="M65" s="85"/>
      <c r="N65" s="85"/>
      <c r="O65" s="85"/>
      <c r="P65" s="86"/>
      <c r="Q65" s="84"/>
      <c r="R65" s="85"/>
      <c r="S65" s="85"/>
      <c r="T65" s="85"/>
      <c r="U65" s="85"/>
      <c r="V65" s="85"/>
      <c r="W65" s="85"/>
      <c r="X65" s="86"/>
      <c r="Y65" s="87"/>
      <c r="Z65" s="88"/>
    </row>
    <row r="66" spans="1:26" ht="72" customHeight="1" x14ac:dyDescent="0.25">
      <c r="A66" s="15" t="str">
        <f>IF(B66&lt;&gt;"","3.2","")</f>
        <v/>
      </c>
      <c r="B66" s="84"/>
      <c r="C66" s="85"/>
      <c r="D66" s="85"/>
      <c r="E66" s="85"/>
      <c r="F66" s="85"/>
      <c r="G66" s="86"/>
      <c r="H66" s="84"/>
      <c r="I66" s="85"/>
      <c r="J66" s="85"/>
      <c r="K66" s="85"/>
      <c r="L66" s="85"/>
      <c r="M66" s="85"/>
      <c r="N66" s="85"/>
      <c r="O66" s="85"/>
      <c r="P66" s="86"/>
      <c r="Q66" s="84"/>
      <c r="R66" s="85"/>
      <c r="S66" s="85"/>
      <c r="T66" s="85"/>
      <c r="U66" s="85"/>
      <c r="V66" s="85"/>
      <c r="W66" s="85"/>
      <c r="X66" s="86"/>
      <c r="Y66" s="87"/>
      <c r="Z66" s="88"/>
    </row>
    <row r="67" spans="1:26" ht="72" customHeight="1" x14ac:dyDescent="0.25">
      <c r="A67" s="15" t="str">
        <f>IF(B67&lt;&gt;"","3.3","")</f>
        <v/>
      </c>
      <c r="B67" s="84"/>
      <c r="C67" s="85"/>
      <c r="D67" s="85"/>
      <c r="E67" s="85"/>
      <c r="F67" s="85"/>
      <c r="G67" s="86"/>
      <c r="H67" s="84"/>
      <c r="I67" s="85"/>
      <c r="J67" s="85"/>
      <c r="K67" s="85"/>
      <c r="L67" s="85"/>
      <c r="M67" s="85"/>
      <c r="N67" s="85"/>
      <c r="O67" s="85"/>
      <c r="P67" s="86"/>
      <c r="Q67" s="84"/>
      <c r="R67" s="85"/>
      <c r="S67" s="85"/>
      <c r="T67" s="85"/>
      <c r="U67" s="85"/>
      <c r="V67" s="85"/>
      <c r="W67" s="85"/>
      <c r="X67" s="86"/>
      <c r="Y67" s="87"/>
      <c r="Z67" s="88"/>
    </row>
    <row r="68" spans="1:26" ht="72" customHeight="1" x14ac:dyDescent="0.25">
      <c r="A68" s="15" t="str">
        <f>IF(B68&lt;&gt;"","3.4","")</f>
        <v/>
      </c>
      <c r="B68" s="84"/>
      <c r="C68" s="85"/>
      <c r="D68" s="85"/>
      <c r="E68" s="85"/>
      <c r="F68" s="85"/>
      <c r="G68" s="86"/>
      <c r="H68" s="84"/>
      <c r="I68" s="85"/>
      <c r="J68" s="85"/>
      <c r="K68" s="85"/>
      <c r="L68" s="85"/>
      <c r="M68" s="85"/>
      <c r="N68" s="85"/>
      <c r="O68" s="85"/>
      <c r="P68" s="86"/>
      <c r="Q68" s="84"/>
      <c r="R68" s="85"/>
      <c r="S68" s="85"/>
      <c r="T68" s="85"/>
      <c r="U68" s="85"/>
      <c r="V68" s="85"/>
      <c r="W68" s="85"/>
      <c r="X68" s="86"/>
      <c r="Y68" s="87"/>
      <c r="Z68" s="88"/>
    </row>
    <row r="69" spans="1:26" ht="72" customHeight="1" x14ac:dyDescent="0.25">
      <c r="A69" s="15" t="str">
        <f>IF(B69&lt;&gt;"","3.5","")</f>
        <v/>
      </c>
      <c r="B69" s="84"/>
      <c r="C69" s="85"/>
      <c r="D69" s="85"/>
      <c r="E69" s="85"/>
      <c r="F69" s="85"/>
      <c r="G69" s="86"/>
      <c r="H69" s="84"/>
      <c r="I69" s="85"/>
      <c r="J69" s="85"/>
      <c r="K69" s="85"/>
      <c r="L69" s="85"/>
      <c r="M69" s="85"/>
      <c r="N69" s="85"/>
      <c r="O69" s="85"/>
      <c r="P69" s="86"/>
      <c r="Q69" s="84"/>
      <c r="R69" s="85"/>
      <c r="S69" s="85"/>
      <c r="T69" s="85"/>
      <c r="U69" s="85"/>
      <c r="V69" s="85"/>
      <c r="W69" s="85"/>
      <c r="X69" s="86"/>
      <c r="Y69" s="87"/>
      <c r="Z69" s="88"/>
    </row>
    <row r="70" spans="1:26" ht="72" customHeight="1" x14ac:dyDescent="0.25">
      <c r="A70" s="15" t="str">
        <f>IF(B70&lt;&gt;"","3.6","")</f>
        <v/>
      </c>
      <c r="B70" s="84"/>
      <c r="C70" s="85"/>
      <c r="D70" s="85"/>
      <c r="E70" s="85"/>
      <c r="F70" s="85"/>
      <c r="G70" s="86"/>
      <c r="H70" s="84"/>
      <c r="I70" s="85"/>
      <c r="J70" s="85"/>
      <c r="K70" s="85"/>
      <c r="L70" s="85"/>
      <c r="M70" s="85"/>
      <c r="N70" s="85"/>
      <c r="O70" s="85"/>
      <c r="P70" s="86"/>
      <c r="Q70" s="84"/>
      <c r="R70" s="85"/>
      <c r="S70" s="85"/>
      <c r="T70" s="85"/>
      <c r="U70" s="85"/>
      <c r="V70" s="85"/>
      <c r="W70" s="85"/>
      <c r="X70" s="86"/>
      <c r="Y70" s="87"/>
      <c r="Z70" s="88"/>
    </row>
    <row r="71" spans="1:26" s="12" customFormat="1" ht="9.9499999999999993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.75" customHeight="1" x14ac:dyDescent="0.25">
      <c r="A72" s="2" t="s">
        <v>89</v>
      </c>
    </row>
    <row r="73" spans="1:26" ht="9.9499999999999993" customHeight="1" x14ac:dyDescent="0.25">
      <c r="A73" s="2"/>
    </row>
    <row r="74" spans="1:26" ht="48" customHeight="1" x14ac:dyDescent="0.25">
      <c r="B74" s="154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6"/>
    </row>
    <row r="75" spans="1:26" ht="48" customHeigh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59"/>
    </row>
    <row r="76" spans="1:26" ht="48" customHeigh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9"/>
    </row>
    <row r="77" spans="1:26" ht="48" customHeigh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</row>
    <row r="78" spans="1:26" ht="48" customHeigh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2"/>
    </row>
    <row r="79" spans="1:26" ht="21" customHeight="1" x14ac:dyDescent="0.25">
      <c r="A79" s="2"/>
    </row>
    <row r="80" spans="1:26" ht="21" customHeight="1" x14ac:dyDescent="0.25">
      <c r="A80" s="2" t="s">
        <v>90</v>
      </c>
    </row>
    <row r="81" spans="2:25" ht="14.25" customHeight="1" x14ac:dyDescent="0.25"/>
    <row r="82" spans="2:25" ht="21" customHeight="1" x14ac:dyDescent="0.25">
      <c r="B82" s="139"/>
      <c r="C82" s="140"/>
      <c r="D82" s="140"/>
      <c r="E82" s="140"/>
      <c r="F82" s="140"/>
      <c r="G82" s="140"/>
      <c r="H82" s="141"/>
      <c r="J82" s="139"/>
      <c r="K82" s="140"/>
      <c r="L82" s="140"/>
      <c r="M82" s="140"/>
      <c r="N82" s="140"/>
      <c r="O82" s="140"/>
      <c r="P82" s="140"/>
      <c r="Q82" s="141"/>
      <c r="S82" s="139"/>
      <c r="T82" s="140"/>
      <c r="U82" s="140"/>
      <c r="V82" s="140"/>
      <c r="W82" s="140"/>
      <c r="X82" s="140"/>
      <c r="Y82" s="141"/>
    </row>
    <row r="83" spans="2:25" ht="10.15" customHeight="1" x14ac:dyDescent="0.25">
      <c r="B83" s="142"/>
      <c r="C83" s="143"/>
      <c r="D83" s="143"/>
      <c r="E83" s="143"/>
      <c r="F83" s="143"/>
      <c r="G83" s="143"/>
      <c r="H83" s="144"/>
      <c r="J83" s="142"/>
      <c r="K83" s="143"/>
      <c r="L83" s="143"/>
      <c r="M83" s="143"/>
      <c r="N83" s="143"/>
      <c r="O83" s="143"/>
      <c r="P83" s="143"/>
      <c r="Q83" s="144"/>
      <c r="S83" s="142"/>
      <c r="T83" s="143"/>
      <c r="U83" s="143"/>
      <c r="V83" s="143"/>
      <c r="W83" s="143"/>
      <c r="X83" s="143"/>
      <c r="Y83" s="144"/>
    </row>
    <row r="84" spans="2:25" ht="10.15" customHeight="1" x14ac:dyDescent="0.25">
      <c r="B84" s="142"/>
      <c r="C84" s="143"/>
      <c r="D84" s="143"/>
      <c r="E84" s="143"/>
      <c r="F84" s="143"/>
      <c r="G84" s="143"/>
      <c r="H84" s="144"/>
      <c r="J84" s="142"/>
      <c r="K84" s="143"/>
      <c r="L84" s="143"/>
      <c r="M84" s="143"/>
      <c r="N84" s="143"/>
      <c r="O84" s="143"/>
      <c r="P84" s="143"/>
      <c r="Q84" s="144"/>
      <c r="S84" s="142"/>
      <c r="T84" s="143"/>
      <c r="U84" s="143"/>
      <c r="V84" s="143"/>
      <c r="W84" s="143"/>
      <c r="X84" s="143"/>
      <c r="Y84" s="144"/>
    </row>
    <row r="85" spans="2:25" ht="21" customHeight="1" x14ac:dyDescent="0.25">
      <c r="B85" s="142"/>
      <c r="C85" s="143"/>
      <c r="D85" s="143"/>
      <c r="E85" s="143"/>
      <c r="F85" s="143"/>
      <c r="G85" s="143"/>
      <c r="H85" s="144"/>
      <c r="J85" s="142"/>
      <c r="K85" s="143"/>
      <c r="L85" s="143"/>
      <c r="M85" s="143"/>
      <c r="N85" s="143"/>
      <c r="O85" s="143"/>
      <c r="P85" s="143"/>
      <c r="Q85" s="144"/>
      <c r="S85" s="142"/>
      <c r="T85" s="143"/>
      <c r="U85" s="143"/>
      <c r="V85" s="143"/>
      <c r="W85" s="143"/>
      <c r="X85" s="143"/>
      <c r="Y85" s="144"/>
    </row>
    <row r="86" spans="2:25" ht="35.25" customHeight="1" x14ac:dyDescent="0.25">
      <c r="B86" s="142"/>
      <c r="C86" s="143"/>
      <c r="D86" s="143"/>
      <c r="E86" s="143"/>
      <c r="F86" s="143"/>
      <c r="G86" s="143"/>
      <c r="H86" s="144"/>
      <c r="J86" s="142"/>
      <c r="K86" s="143"/>
      <c r="L86" s="143"/>
      <c r="M86" s="143"/>
      <c r="N86" s="143"/>
      <c r="O86" s="143"/>
      <c r="P86" s="143"/>
      <c r="Q86" s="144"/>
      <c r="S86" s="142"/>
      <c r="T86" s="143"/>
      <c r="U86" s="143"/>
      <c r="V86" s="143"/>
      <c r="W86" s="143"/>
      <c r="X86" s="143"/>
      <c r="Y86" s="144"/>
    </row>
    <row r="87" spans="2:25" ht="21" customHeight="1" x14ac:dyDescent="0.25">
      <c r="B87" s="142"/>
      <c r="C87" s="143"/>
      <c r="D87" s="143"/>
      <c r="E87" s="143"/>
      <c r="F87" s="143"/>
      <c r="G87" s="143"/>
      <c r="H87" s="144"/>
      <c r="J87" s="142"/>
      <c r="K87" s="143"/>
      <c r="L87" s="143"/>
      <c r="M87" s="143"/>
      <c r="N87" s="143"/>
      <c r="O87" s="143"/>
      <c r="P87" s="143"/>
      <c r="Q87" s="144"/>
      <c r="S87" s="142"/>
      <c r="T87" s="143"/>
      <c r="U87" s="143"/>
      <c r="V87" s="143"/>
      <c r="W87" s="143"/>
      <c r="X87" s="143"/>
      <c r="Y87" s="144"/>
    </row>
    <row r="88" spans="2:25" ht="21" customHeight="1" x14ac:dyDescent="0.25">
      <c r="B88" s="142"/>
      <c r="C88" s="143"/>
      <c r="D88" s="143"/>
      <c r="E88" s="143"/>
      <c r="F88" s="143"/>
      <c r="G88" s="143"/>
      <c r="H88" s="144"/>
      <c r="J88" s="142"/>
      <c r="K88" s="143"/>
      <c r="L88" s="143"/>
      <c r="M88" s="143"/>
      <c r="N88" s="143"/>
      <c r="O88" s="143"/>
      <c r="P88" s="143"/>
      <c r="Q88" s="144"/>
      <c r="S88" s="142"/>
      <c r="T88" s="143"/>
      <c r="U88" s="143"/>
      <c r="V88" s="143"/>
      <c r="W88" s="143"/>
      <c r="X88" s="143"/>
      <c r="Y88" s="144"/>
    </row>
    <row r="89" spans="2:25" ht="21" customHeight="1" x14ac:dyDescent="0.25">
      <c r="B89" s="142"/>
      <c r="C89" s="143"/>
      <c r="D89" s="143"/>
      <c r="E89" s="143"/>
      <c r="F89" s="143"/>
      <c r="G89" s="143"/>
      <c r="H89" s="144"/>
      <c r="J89" s="142"/>
      <c r="K89" s="143"/>
      <c r="L89" s="143"/>
      <c r="M89" s="143"/>
      <c r="N89" s="143"/>
      <c r="O89" s="143"/>
      <c r="P89" s="143"/>
      <c r="Q89" s="144"/>
      <c r="S89" s="142"/>
      <c r="T89" s="143"/>
      <c r="U89" s="143"/>
      <c r="V89" s="143"/>
      <c r="W89" s="143"/>
      <c r="X89" s="143"/>
      <c r="Y89" s="144"/>
    </row>
    <row r="90" spans="2:25" ht="21" customHeight="1" x14ac:dyDescent="0.25">
      <c r="B90" s="142"/>
      <c r="C90" s="143"/>
      <c r="D90" s="143"/>
      <c r="E90" s="143"/>
      <c r="F90" s="143"/>
      <c r="G90" s="143"/>
      <c r="H90" s="144"/>
      <c r="J90" s="142"/>
      <c r="K90" s="143"/>
      <c r="L90" s="143"/>
      <c r="M90" s="143"/>
      <c r="N90" s="143"/>
      <c r="O90" s="143"/>
      <c r="P90" s="143"/>
      <c r="Q90" s="144"/>
      <c r="S90" s="142"/>
      <c r="T90" s="143"/>
      <c r="U90" s="143"/>
      <c r="V90" s="143"/>
      <c r="W90" s="143"/>
      <c r="X90" s="143"/>
      <c r="Y90" s="144"/>
    </row>
    <row r="91" spans="2:25" ht="21" customHeight="1" x14ac:dyDescent="0.25">
      <c r="B91" s="145"/>
      <c r="C91" s="146"/>
      <c r="D91" s="146"/>
      <c r="E91" s="146"/>
      <c r="F91" s="146"/>
      <c r="G91" s="146"/>
      <c r="H91" s="147"/>
      <c r="J91" s="145"/>
      <c r="K91" s="146"/>
      <c r="L91" s="146"/>
      <c r="M91" s="146"/>
      <c r="N91" s="146"/>
      <c r="O91" s="146"/>
      <c r="P91" s="146"/>
      <c r="Q91" s="147"/>
      <c r="S91" s="145"/>
      <c r="T91" s="146"/>
      <c r="U91" s="146"/>
      <c r="V91" s="146"/>
      <c r="W91" s="146"/>
      <c r="X91" s="146"/>
      <c r="Y91" s="147"/>
    </row>
    <row r="92" spans="2:25" ht="48" customHeight="1" x14ac:dyDescent="0.25">
      <c r="B92" s="148"/>
      <c r="C92" s="149"/>
      <c r="D92" s="149"/>
      <c r="E92" s="149"/>
      <c r="F92" s="149"/>
      <c r="G92" s="149"/>
      <c r="H92" s="150"/>
      <c r="J92" s="148"/>
      <c r="K92" s="149"/>
      <c r="L92" s="149"/>
      <c r="M92" s="149"/>
      <c r="N92" s="149"/>
      <c r="O92" s="149"/>
      <c r="P92" s="149"/>
      <c r="Q92" s="150"/>
      <c r="S92" s="148"/>
      <c r="T92" s="149"/>
      <c r="U92" s="149"/>
      <c r="V92" s="149"/>
      <c r="W92" s="149"/>
      <c r="X92" s="149"/>
      <c r="Y92" s="150"/>
    </row>
    <row r="93" spans="2:25" ht="48" customHeight="1" x14ac:dyDescent="0.25">
      <c r="B93" s="151"/>
      <c r="C93" s="152"/>
      <c r="D93" s="152"/>
      <c r="E93" s="152"/>
      <c r="F93" s="152"/>
      <c r="G93" s="152"/>
      <c r="H93" s="153"/>
      <c r="J93" s="151"/>
      <c r="K93" s="152"/>
      <c r="L93" s="152"/>
      <c r="M93" s="152"/>
      <c r="N93" s="152"/>
      <c r="O93" s="152"/>
      <c r="P93" s="152"/>
      <c r="Q93" s="153"/>
      <c r="S93" s="151"/>
      <c r="T93" s="152"/>
      <c r="U93" s="152"/>
      <c r="V93" s="152"/>
      <c r="W93" s="152"/>
      <c r="X93" s="152"/>
      <c r="Y93" s="153"/>
    </row>
    <row r="94" spans="2:25" ht="14.25" customHeight="1" x14ac:dyDescent="0.25"/>
    <row r="95" spans="2:25" ht="21" customHeight="1" x14ac:dyDescent="0.25">
      <c r="B95" s="139"/>
      <c r="C95" s="140"/>
      <c r="D95" s="140"/>
      <c r="E95" s="140"/>
      <c r="F95" s="140"/>
      <c r="G95" s="140"/>
      <c r="H95" s="141"/>
      <c r="J95" s="139"/>
      <c r="K95" s="140"/>
      <c r="L95" s="140"/>
      <c r="M95" s="140"/>
      <c r="N95" s="140"/>
      <c r="O95" s="140"/>
      <c r="P95" s="140"/>
      <c r="Q95" s="141"/>
      <c r="S95" s="139"/>
      <c r="T95" s="140"/>
      <c r="U95" s="140"/>
      <c r="V95" s="140"/>
      <c r="W95" s="140"/>
      <c r="X95" s="140"/>
      <c r="Y95" s="141"/>
    </row>
    <row r="96" spans="2:25" ht="21" customHeight="1" x14ac:dyDescent="0.25">
      <c r="B96" s="142"/>
      <c r="C96" s="143"/>
      <c r="D96" s="143"/>
      <c r="E96" s="143"/>
      <c r="F96" s="143"/>
      <c r="G96" s="143"/>
      <c r="H96" s="144"/>
      <c r="J96" s="142"/>
      <c r="K96" s="143"/>
      <c r="L96" s="143"/>
      <c r="M96" s="143"/>
      <c r="N96" s="143"/>
      <c r="O96" s="143"/>
      <c r="P96" s="143"/>
      <c r="Q96" s="144"/>
      <c r="S96" s="142"/>
      <c r="T96" s="143"/>
      <c r="U96" s="143"/>
      <c r="V96" s="143"/>
      <c r="W96" s="143"/>
      <c r="X96" s="143"/>
      <c r="Y96" s="144"/>
    </row>
    <row r="97" spans="2:25" ht="21" customHeight="1" x14ac:dyDescent="0.25">
      <c r="B97" s="142"/>
      <c r="C97" s="143"/>
      <c r="D97" s="143"/>
      <c r="E97" s="143"/>
      <c r="F97" s="143"/>
      <c r="G97" s="143"/>
      <c r="H97" s="144"/>
      <c r="J97" s="142"/>
      <c r="K97" s="143"/>
      <c r="L97" s="143"/>
      <c r="M97" s="143"/>
      <c r="N97" s="143"/>
      <c r="O97" s="143"/>
      <c r="P97" s="143"/>
      <c r="Q97" s="144"/>
      <c r="S97" s="142"/>
      <c r="T97" s="143"/>
      <c r="U97" s="143"/>
      <c r="V97" s="143"/>
      <c r="W97" s="143"/>
      <c r="X97" s="143"/>
      <c r="Y97" s="144"/>
    </row>
    <row r="98" spans="2:25" ht="21" customHeight="1" x14ac:dyDescent="0.25">
      <c r="B98" s="142"/>
      <c r="C98" s="143"/>
      <c r="D98" s="143"/>
      <c r="E98" s="143"/>
      <c r="F98" s="143"/>
      <c r="G98" s="143"/>
      <c r="H98" s="144"/>
      <c r="J98" s="142"/>
      <c r="K98" s="143"/>
      <c r="L98" s="143"/>
      <c r="M98" s="143"/>
      <c r="N98" s="143"/>
      <c r="O98" s="143"/>
      <c r="P98" s="143"/>
      <c r="Q98" s="144"/>
      <c r="S98" s="142"/>
      <c r="T98" s="143"/>
      <c r="U98" s="143"/>
      <c r="V98" s="143"/>
      <c r="W98" s="143"/>
      <c r="X98" s="143"/>
      <c r="Y98" s="144"/>
    </row>
    <row r="99" spans="2:25" ht="21" customHeight="1" x14ac:dyDescent="0.25">
      <c r="B99" s="142"/>
      <c r="C99" s="143"/>
      <c r="D99" s="143"/>
      <c r="E99" s="143"/>
      <c r="F99" s="143"/>
      <c r="G99" s="143"/>
      <c r="H99" s="144"/>
      <c r="J99" s="142"/>
      <c r="K99" s="143"/>
      <c r="L99" s="143"/>
      <c r="M99" s="143"/>
      <c r="N99" s="143"/>
      <c r="O99" s="143"/>
      <c r="P99" s="143"/>
      <c r="Q99" s="144"/>
      <c r="S99" s="142"/>
      <c r="T99" s="143"/>
      <c r="U99" s="143"/>
      <c r="V99" s="143"/>
      <c r="W99" s="143"/>
      <c r="X99" s="143"/>
      <c r="Y99" s="144"/>
    </row>
    <row r="100" spans="2:25" ht="21" customHeight="1" x14ac:dyDescent="0.25">
      <c r="B100" s="142"/>
      <c r="C100" s="143"/>
      <c r="D100" s="143"/>
      <c r="E100" s="143"/>
      <c r="F100" s="143"/>
      <c r="G100" s="143"/>
      <c r="H100" s="144"/>
      <c r="J100" s="142"/>
      <c r="K100" s="143"/>
      <c r="L100" s="143"/>
      <c r="M100" s="143"/>
      <c r="N100" s="143"/>
      <c r="O100" s="143"/>
      <c r="P100" s="143"/>
      <c r="Q100" s="144"/>
      <c r="S100" s="142"/>
      <c r="T100" s="143"/>
      <c r="U100" s="143"/>
      <c r="V100" s="143"/>
      <c r="W100" s="143"/>
      <c r="X100" s="143"/>
      <c r="Y100" s="144"/>
    </row>
    <row r="101" spans="2:25" ht="21" customHeight="1" x14ac:dyDescent="0.25">
      <c r="B101" s="142"/>
      <c r="C101" s="143"/>
      <c r="D101" s="143"/>
      <c r="E101" s="143"/>
      <c r="F101" s="143"/>
      <c r="G101" s="143"/>
      <c r="H101" s="144"/>
      <c r="J101" s="142"/>
      <c r="K101" s="143"/>
      <c r="L101" s="143"/>
      <c r="M101" s="143"/>
      <c r="N101" s="143"/>
      <c r="O101" s="143"/>
      <c r="P101" s="143"/>
      <c r="Q101" s="144"/>
      <c r="S101" s="142"/>
      <c r="T101" s="143"/>
      <c r="U101" s="143"/>
      <c r="V101" s="143"/>
      <c r="W101" s="143"/>
      <c r="X101" s="143"/>
      <c r="Y101" s="144"/>
    </row>
    <row r="102" spans="2:25" ht="21" customHeight="1" x14ac:dyDescent="0.25">
      <c r="B102" s="142"/>
      <c r="C102" s="143"/>
      <c r="D102" s="143"/>
      <c r="E102" s="143"/>
      <c r="F102" s="143"/>
      <c r="G102" s="143"/>
      <c r="H102" s="144"/>
      <c r="J102" s="142"/>
      <c r="K102" s="143"/>
      <c r="L102" s="143"/>
      <c r="M102" s="143"/>
      <c r="N102" s="143"/>
      <c r="O102" s="143"/>
      <c r="P102" s="143"/>
      <c r="Q102" s="144"/>
      <c r="S102" s="142"/>
      <c r="T102" s="143"/>
      <c r="U102" s="143"/>
      <c r="V102" s="143"/>
      <c r="W102" s="143"/>
      <c r="X102" s="143"/>
      <c r="Y102" s="144"/>
    </row>
    <row r="103" spans="2:25" ht="21" customHeight="1" x14ac:dyDescent="0.25">
      <c r="B103" s="142"/>
      <c r="C103" s="143"/>
      <c r="D103" s="143"/>
      <c r="E103" s="143"/>
      <c r="F103" s="143"/>
      <c r="G103" s="143"/>
      <c r="H103" s="144"/>
      <c r="J103" s="142"/>
      <c r="K103" s="143"/>
      <c r="L103" s="143"/>
      <c r="M103" s="143"/>
      <c r="N103" s="143"/>
      <c r="O103" s="143"/>
      <c r="P103" s="143"/>
      <c r="Q103" s="144"/>
      <c r="S103" s="142"/>
      <c r="T103" s="143"/>
      <c r="U103" s="143"/>
      <c r="V103" s="143"/>
      <c r="W103" s="143"/>
      <c r="X103" s="143"/>
      <c r="Y103" s="144"/>
    </row>
    <row r="104" spans="2:25" ht="21" customHeight="1" x14ac:dyDescent="0.25">
      <c r="B104" s="145"/>
      <c r="C104" s="146"/>
      <c r="D104" s="146"/>
      <c r="E104" s="146"/>
      <c r="F104" s="146"/>
      <c r="G104" s="146"/>
      <c r="H104" s="147"/>
      <c r="J104" s="145"/>
      <c r="K104" s="146"/>
      <c r="L104" s="146"/>
      <c r="M104" s="146"/>
      <c r="N104" s="146"/>
      <c r="O104" s="146"/>
      <c r="P104" s="146"/>
      <c r="Q104" s="147"/>
      <c r="S104" s="145"/>
      <c r="T104" s="146"/>
      <c r="U104" s="146"/>
      <c r="V104" s="146"/>
      <c r="W104" s="146"/>
      <c r="X104" s="146"/>
      <c r="Y104" s="147"/>
    </row>
    <row r="105" spans="2:25" ht="48" customHeight="1" x14ac:dyDescent="0.25">
      <c r="B105" s="170"/>
      <c r="C105" s="171"/>
      <c r="D105" s="171"/>
      <c r="E105" s="171"/>
      <c r="F105" s="171"/>
      <c r="G105" s="171"/>
      <c r="H105" s="172"/>
      <c r="J105" s="148"/>
      <c r="K105" s="149"/>
      <c r="L105" s="149"/>
      <c r="M105" s="149"/>
      <c r="N105" s="149"/>
      <c r="O105" s="149"/>
      <c r="P105" s="149"/>
      <c r="Q105" s="150"/>
      <c r="S105" s="170"/>
      <c r="T105" s="171"/>
      <c r="U105" s="171"/>
      <c r="V105" s="171"/>
      <c r="W105" s="171"/>
      <c r="X105" s="171"/>
      <c r="Y105" s="172"/>
    </row>
    <row r="106" spans="2:25" ht="48" customHeight="1" x14ac:dyDescent="0.25">
      <c r="B106" s="173"/>
      <c r="C106" s="174"/>
      <c r="D106" s="174"/>
      <c r="E106" s="174"/>
      <c r="F106" s="174"/>
      <c r="G106" s="174"/>
      <c r="H106" s="175"/>
      <c r="J106" s="151"/>
      <c r="K106" s="152"/>
      <c r="L106" s="152"/>
      <c r="M106" s="152"/>
      <c r="N106" s="152"/>
      <c r="O106" s="152"/>
      <c r="P106" s="152"/>
      <c r="Q106" s="153"/>
      <c r="S106" s="173"/>
      <c r="T106" s="174"/>
      <c r="U106" s="174"/>
      <c r="V106" s="174"/>
      <c r="W106" s="174"/>
      <c r="X106" s="174"/>
      <c r="Y106" s="175"/>
    </row>
    <row r="107" spans="2:25" ht="14.25" customHeight="1" x14ac:dyDescent="0.25"/>
    <row r="108" spans="2:25" ht="21" customHeight="1" x14ac:dyDescent="0.25">
      <c r="B108" s="139"/>
      <c r="C108" s="140"/>
      <c r="D108" s="140"/>
      <c r="E108" s="140"/>
      <c r="F108" s="140"/>
      <c r="G108" s="140"/>
      <c r="H108" s="141"/>
      <c r="J108" s="139"/>
      <c r="K108" s="140"/>
      <c r="L108" s="140"/>
      <c r="M108" s="140"/>
      <c r="N108" s="140"/>
      <c r="O108" s="140"/>
      <c r="P108" s="140"/>
      <c r="Q108" s="141"/>
      <c r="S108" s="139"/>
      <c r="T108" s="140"/>
      <c r="U108" s="140"/>
      <c r="V108" s="140"/>
      <c r="W108" s="140"/>
      <c r="X108" s="140"/>
      <c r="Y108" s="141"/>
    </row>
    <row r="109" spans="2:25" ht="21" customHeight="1" x14ac:dyDescent="0.25">
      <c r="B109" s="142"/>
      <c r="C109" s="143"/>
      <c r="D109" s="143"/>
      <c r="E109" s="143"/>
      <c r="F109" s="143"/>
      <c r="G109" s="143"/>
      <c r="H109" s="144"/>
      <c r="J109" s="142"/>
      <c r="K109" s="143"/>
      <c r="L109" s="143"/>
      <c r="M109" s="143"/>
      <c r="N109" s="143"/>
      <c r="O109" s="143"/>
      <c r="P109" s="143"/>
      <c r="Q109" s="144"/>
      <c r="S109" s="142"/>
      <c r="T109" s="143"/>
      <c r="U109" s="143"/>
      <c r="V109" s="143"/>
      <c r="W109" s="143"/>
      <c r="X109" s="143"/>
      <c r="Y109" s="144"/>
    </row>
    <row r="110" spans="2:25" ht="21" customHeight="1" x14ac:dyDescent="0.25">
      <c r="B110" s="142"/>
      <c r="C110" s="143"/>
      <c r="D110" s="143"/>
      <c r="E110" s="143"/>
      <c r="F110" s="143"/>
      <c r="G110" s="143"/>
      <c r="H110" s="144"/>
      <c r="J110" s="142"/>
      <c r="K110" s="143"/>
      <c r="L110" s="143"/>
      <c r="M110" s="143"/>
      <c r="N110" s="143"/>
      <c r="O110" s="143"/>
      <c r="P110" s="143"/>
      <c r="Q110" s="144"/>
      <c r="S110" s="142"/>
      <c r="T110" s="143"/>
      <c r="U110" s="143"/>
      <c r="V110" s="143"/>
      <c r="W110" s="143"/>
      <c r="X110" s="143"/>
      <c r="Y110" s="144"/>
    </row>
    <row r="111" spans="2:25" ht="21" customHeight="1" x14ac:dyDescent="0.25">
      <c r="B111" s="142"/>
      <c r="C111" s="143"/>
      <c r="D111" s="143"/>
      <c r="E111" s="143"/>
      <c r="F111" s="143"/>
      <c r="G111" s="143"/>
      <c r="H111" s="144"/>
      <c r="J111" s="142"/>
      <c r="K111" s="143"/>
      <c r="L111" s="143"/>
      <c r="M111" s="143"/>
      <c r="N111" s="143"/>
      <c r="O111" s="143"/>
      <c r="P111" s="143"/>
      <c r="Q111" s="144"/>
      <c r="S111" s="142"/>
      <c r="T111" s="143"/>
      <c r="U111" s="143"/>
      <c r="V111" s="143"/>
      <c r="W111" s="143"/>
      <c r="X111" s="143"/>
      <c r="Y111" s="144"/>
    </row>
    <row r="112" spans="2:25" ht="21" customHeight="1" x14ac:dyDescent="0.25">
      <c r="B112" s="142"/>
      <c r="C112" s="143"/>
      <c r="D112" s="143"/>
      <c r="E112" s="143"/>
      <c r="F112" s="143"/>
      <c r="G112" s="143"/>
      <c r="H112" s="144"/>
      <c r="J112" s="142"/>
      <c r="K112" s="143"/>
      <c r="L112" s="143"/>
      <c r="M112" s="143"/>
      <c r="N112" s="143"/>
      <c r="O112" s="143"/>
      <c r="P112" s="143"/>
      <c r="Q112" s="144"/>
      <c r="S112" s="142"/>
      <c r="T112" s="143"/>
      <c r="U112" s="143"/>
      <c r="V112" s="143"/>
      <c r="W112" s="143"/>
      <c r="X112" s="143"/>
      <c r="Y112" s="144"/>
    </row>
    <row r="113" spans="2:25" ht="21" customHeight="1" x14ac:dyDescent="0.25">
      <c r="B113" s="142"/>
      <c r="C113" s="143"/>
      <c r="D113" s="143"/>
      <c r="E113" s="143"/>
      <c r="F113" s="143"/>
      <c r="G113" s="143"/>
      <c r="H113" s="144"/>
      <c r="J113" s="142"/>
      <c r="K113" s="143"/>
      <c r="L113" s="143"/>
      <c r="M113" s="143"/>
      <c r="N113" s="143"/>
      <c r="O113" s="143"/>
      <c r="P113" s="143"/>
      <c r="Q113" s="144"/>
      <c r="S113" s="142"/>
      <c r="T113" s="143"/>
      <c r="U113" s="143"/>
      <c r="V113" s="143"/>
      <c r="W113" s="143"/>
      <c r="X113" s="143"/>
      <c r="Y113" s="144"/>
    </row>
    <row r="114" spans="2:25" ht="21" customHeight="1" x14ac:dyDescent="0.25">
      <c r="B114" s="142"/>
      <c r="C114" s="143"/>
      <c r="D114" s="143"/>
      <c r="E114" s="143"/>
      <c r="F114" s="143"/>
      <c r="G114" s="143"/>
      <c r="H114" s="144"/>
      <c r="J114" s="142"/>
      <c r="K114" s="143"/>
      <c r="L114" s="143"/>
      <c r="M114" s="143"/>
      <c r="N114" s="143"/>
      <c r="O114" s="143"/>
      <c r="P114" s="143"/>
      <c r="Q114" s="144"/>
      <c r="S114" s="142"/>
      <c r="T114" s="143"/>
      <c r="U114" s="143"/>
      <c r="V114" s="143"/>
      <c r="W114" s="143"/>
      <c r="X114" s="143"/>
      <c r="Y114" s="144"/>
    </row>
    <row r="115" spans="2:25" ht="21" customHeight="1" x14ac:dyDescent="0.25">
      <c r="B115" s="142"/>
      <c r="C115" s="143"/>
      <c r="D115" s="143"/>
      <c r="E115" s="143"/>
      <c r="F115" s="143"/>
      <c r="G115" s="143"/>
      <c r="H115" s="144"/>
      <c r="J115" s="142"/>
      <c r="K115" s="143"/>
      <c r="L115" s="143"/>
      <c r="M115" s="143"/>
      <c r="N115" s="143"/>
      <c r="O115" s="143"/>
      <c r="P115" s="143"/>
      <c r="Q115" s="144"/>
      <c r="S115" s="142"/>
      <c r="T115" s="143"/>
      <c r="U115" s="143"/>
      <c r="V115" s="143"/>
      <c r="W115" s="143"/>
      <c r="X115" s="143"/>
      <c r="Y115" s="144"/>
    </row>
    <row r="116" spans="2:25" ht="21" customHeight="1" x14ac:dyDescent="0.25">
      <c r="B116" s="142"/>
      <c r="C116" s="143"/>
      <c r="D116" s="143"/>
      <c r="E116" s="143"/>
      <c r="F116" s="143"/>
      <c r="G116" s="143"/>
      <c r="H116" s="144"/>
      <c r="J116" s="142"/>
      <c r="K116" s="143"/>
      <c r="L116" s="143"/>
      <c r="M116" s="143"/>
      <c r="N116" s="143"/>
      <c r="O116" s="143"/>
      <c r="P116" s="143"/>
      <c r="Q116" s="144"/>
      <c r="S116" s="142"/>
      <c r="T116" s="143"/>
      <c r="U116" s="143"/>
      <c r="V116" s="143"/>
      <c r="W116" s="143"/>
      <c r="X116" s="143"/>
      <c r="Y116" s="144"/>
    </row>
    <row r="117" spans="2:25" ht="21" customHeight="1" x14ac:dyDescent="0.25">
      <c r="B117" s="145"/>
      <c r="C117" s="146"/>
      <c r="D117" s="146"/>
      <c r="E117" s="146"/>
      <c r="F117" s="146"/>
      <c r="G117" s="146"/>
      <c r="H117" s="147"/>
      <c r="J117" s="145"/>
      <c r="K117" s="146"/>
      <c r="L117" s="146"/>
      <c r="M117" s="146"/>
      <c r="N117" s="146"/>
      <c r="O117" s="146"/>
      <c r="P117" s="146"/>
      <c r="Q117" s="147"/>
      <c r="S117" s="145"/>
      <c r="T117" s="146"/>
      <c r="U117" s="146"/>
      <c r="V117" s="146"/>
      <c r="W117" s="146"/>
      <c r="X117" s="146"/>
      <c r="Y117" s="147"/>
    </row>
    <row r="118" spans="2:25" ht="48" customHeight="1" x14ac:dyDescent="0.25">
      <c r="B118" s="170"/>
      <c r="C118" s="171"/>
      <c r="D118" s="171"/>
      <c r="E118" s="171"/>
      <c r="F118" s="171"/>
      <c r="G118" s="171"/>
      <c r="H118" s="172"/>
      <c r="J118" s="176"/>
      <c r="K118" s="177"/>
      <c r="L118" s="177"/>
      <c r="M118" s="177"/>
      <c r="N118" s="177"/>
      <c r="O118" s="177"/>
      <c r="P118" s="177"/>
      <c r="Q118" s="178"/>
      <c r="S118" s="170"/>
      <c r="T118" s="171"/>
      <c r="U118" s="171"/>
      <c r="V118" s="171"/>
      <c r="W118" s="171"/>
      <c r="X118" s="171"/>
      <c r="Y118" s="172"/>
    </row>
    <row r="119" spans="2:25" ht="48" customHeight="1" x14ac:dyDescent="0.25">
      <c r="B119" s="173"/>
      <c r="C119" s="174"/>
      <c r="D119" s="174"/>
      <c r="E119" s="174"/>
      <c r="F119" s="174"/>
      <c r="G119" s="174"/>
      <c r="H119" s="175"/>
      <c r="J119" s="179"/>
      <c r="K119" s="180"/>
      <c r="L119" s="180"/>
      <c r="M119" s="180"/>
      <c r="N119" s="180"/>
      <c r="O119" s="180"/>
      <c r="P119" s="180"/>
      <c r="Q119" s="181"/>
      <c r="S119" s="173"/>
      <c r="T119" s="174"/>
      <c r="U119" s="174"/>
      <c r="V119" s="174"/>
      <c r="W119" s="174"/>
      <c r="X119" s="174"/>
      <c r="Y119" s="175"/>
    </row>
    <row r="120" spans="2:25" ht="14.25" customHeight="1" x14ac:dyDescent="0.25"/>
    <row r="121" spans="2:25" ht="14.25" customHeight="1" x14ac:dyDescent="0.25"/>
    <row r="122" spans="2:25" ht="21" customHeight="1" x14ac:dyDescent="0.25">
      <c r="E122" s="13" t="s">
        <v>51</v>
      </c>
      <c r="F122" s="166"/>
      <c r="G122" s="166"/>
      <c r="H122" s="166"/>
      <c r="I122" s="166"/>
      <c r="J122" s="166"/>
      <c r="Q122" s="13" t="s">
        <v>52</v>
      </c>
      <c r="R122" s="166"/>
      <c r="S122" s="166"/>
      <c r="T122" s="166"/>
      <c r="U122" s="166"/>
      <c r="V122" s="166"/>
      <c r="W122" s="166"/>
    </row>
    <row r="123" spans="2:25" ht="21" customHeight="1" x14ac:dyDescent="0.25">
      <c r="E123" s="13" t="s">
        <v>53</v>
      </c>
      <c r="F123" s="167"/>
      <c r="G123" s="167"/>
      <c r="H123" s="167"/>
      <c r="I123" s="167"/>
      <c r="J123" s="167"/>
      <c r="K123" s="2" t="s">
        <v>54</v>
      </c>
      <c r="Q123" s="13" t="s">
        <v>53</v>
      </c>
      <c r="R123" s="168"/>
      <c r="S123" s="168"/>
      <c r="T123" s="168"/>
      <c r="U123" s="168"/>
      <c r="V123" s="168"/>
      <c r="W123" s="168"/>
      <c r="X123" s="2" t="s">
        <v>54</v>
      </c>
    </row>
    <row r="124" spans="2:25" ht="21" customHeight="1" x14ac:dyDescent="0.25">
      <c r="E124" s="13" t="s">
        <v>55</v>
      </c>
      <c r="F124" s="167"/>
      <c r="G124" s="167"/>
      <c r="H124" s="167"/>
      <c r="I124" s="167"/>
      <c r="J124" s="167"/>
      <c r="Q124" s="169"/>
      <c r="R124" s="169"/>
      <c r="S124" s="169"/>
      <c r="T124" s="169"/>
      <c r="U124" s="169"/>
      <c r="V124" s="169"/>
      <c r="W124" s="169"/>
      <c r="X124" s="169"/>
    </row>
    <row r="125" spans="2:25" ht="24" customHeight="1" x14ac:dyDescent="0.25">
      <c r="E125" s="13" t="s">
        <v>56</v>
      </c>
      <c r="F125" s="224"/>
      <c r="G125" s="224"/>
      <c r="H125" s="224"/>
      <c r="I125" s="224"/>
      <c r="J125" s="224"/>
      <c r="Q125" s="13" t="s">
        <v>56</v>
      </c>
      <c r="R125" s="164"/>
      <c r="S125" s="164"/>
      <c r="T125" s="164"/>
      <c r="U125" s="164"/>
      <c r="V125" s="164"/>
      <c r="W125" s="164"/>
    </row>
    <row r="126" spans="2:25" ht="24" customHeight="1" x14ac:dyDescent="0.25">
      <c r="E126" s="13" t="s">
        <v>57</v>
      </c>
      <c r="F126" s="165"/>
      <c r="G126" s="165"/>
      <c r="H126" s="165"/>
      <c r="I126" s="165"/>
      <c r="J126" s="165"/>
    </row>
    <row r="127" spans="2:25" ht="24" customHeight="1" x14ac:dyDescent="0.25"/>
  </sheetData>
  <protectedRanges>
    <protectedRange sqref="V13 X27 B44:Z48 B50:Z54 B56:Z60 B65:Z70 B74 B82 B92 J82 J92 S82 S92 B95 B105 J95 J105 S95 S105 B108 B118 J108 J118 S108 S118 R122:R123 Q124 R125 F122:F126 H8 M7 K36:S38 K27:S31 K34:S34" name="ช่วง1"/>
  </protectedRanges>
  <mergeCells count="273">
    <mergeCell ref="A2:Z2"/>
    <mergeCell ref="M7:P7"/>
    <mergeCell ref="K29:M29"/>
    <mergeCell ref="F125:J125"/>
    <mergeCell ref="R125:W125"/>
    <mergeCell ref="F126:J126"/>
    <mergeCell ref="F122:J122"/>
    <mergeCell ref="R122:W122"/>
    <mergeCell ref="F123:J123"/>
    <mergeCell ref="R123:W123"/>
    <mergeCell ref="F124:J124"/>
    <mergeCell ref="Q124:X124"/>
    <mergeCell ref="B108:H117"/>
    <mergeCell ref="J108:Q117"/>
    <mergeCell ref="S108:Y117"/>
    <mergeCell ref="B118:H119"/>
    <mergeCell ref="J118:Q119"/>
    <mergeCell ref="S118:Y119"/>
    <mergeCell ref="B95:H104"/>
    <mergeCell ref="J95:Q104"/>
    <mergeCell ref="S95:Y104"/>
    <mergeCell ref="B105:H106"/>
    <mergeCell ref="J105:Q106"/>
    <mergeCell ref="S105:Y106"/>
    <mergeCell ref="B82:H91"/>
    <mergeCell ref="J82:Q91"/>
    <mergeCell ref="S82:Y91"/>
    <mergeCell ref="B92:H93"/>
    <mergeCell ref="J92:Q93"/>
    <mergeCell ref="S92:Y93"/>
    <mergeCell ref="B70:G70"/>
    <mergeCell ref="H70:P70"/>
    <mergeCell ref="Q70:X70"/>
    <mergeCell ref="Y70:Z70"/>
    <mergeCell ref="B74:Y78"/>
    <mergeCell ref="B68:G68"/>
    <mergeCell ref="H68:P68"/>
    <mergeCell ref="Q68:X68"/>
    <mergeCell ref="Y68:Z68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59:L59"/>
    <mergeCell ref="M59:X59"/>
    <mergeCell ref="Y59:Z59"/>
    <mergeCell ref="B60:L60"/>
    <mergeCell ref="M60:X60"/>
    <mergeCell ref="Y60:Z60"/>
    <mergeCell ref="B57:L57"/>
    <mergeCell ref="M57:X57"/>
    <mergeCell ref="Y57:Z57"/>
    <mergeCell ref="B58:L58"/>
    <mergeCell ref="M58:X58"/>
    <mergeCell ref="Y58:Z58"/>
    <mergeCell ref="B54:L54"/>
    <mergeCell ref="M54:X54"/>
    <mergeCell ref="Y54:Z54"/>
    <mergeCell ref="A55:Z55"/>
    <mergeCell ref="B56:L56"/>
    <mergeCell ref="M56:X56"/>
    <mergeCell ref="Y56:Z56"/>
    <mergeCell ref="B52:L52"/>
    <mergeCell ref="M52:X52"/>
    <mergeCell ref="Y52:Z52"/>
    <mergeCell ref="B53:L53"/>
    <mergeCell ref="M53:X53"/>
    <mergeCell ref="Y53:Z53"/>
    <mergeCell ref="A49:Z49"/>
    <mergeCell ref="B50:L50"/>
    <mergeCell ref="M50:X50"/>
    <mergeCell ref="Y50:Z50"/>
    <mergeCell ref="B51:L51"/>
    <mergeCell ref="M51:X51"/>
    <mergeCell ref="Y51:Z51"/>
    <mergeCell ref="Y47:Z47"/>
    <mergeCell ref="B48:L48"/>
    <mergeCell ref="Y48:Z48"/>
    <mergeCell ref="X39:Z39"/>
    <mergeCell ref="A40:Z40"/>
    <mergeCell ref="B42:L42"/>
    <mergeCell ref="M42:X42"/>
    <mergeCell ref="Y42:Z42"/>
    <mergeCell ref="A43:Z43"/>
    <mergeCell ref="B44:L44"/>
    <mergeCell ref="M44:X44"/>
    <mergeCell ref="Y44:Z44"/>
    <mergeCell ref="B45:L45"/>
    <mergeCell ref="M45:X45"/>
    <mergeCell ref="Y45:Z45"/>
    <mergeCell ref="B46:L46"/>
    <mergeCell ref="M46:X46"/>
    <mergeCell ref="Y46:Z46"/>
    <mergeCell ref="M48:X48"/>
    <mergeCell ref="Q38:S38"/>
    <mergeCell ref="T38:U38"/>
    <mergeCell ref="K37:M37"/>
    <mergeCell ref="N37:P37"/>
    <mergeCell ref="A39:S39"/>
    <mergeCell ref="T39:U39"/>
    <mergeCell ref="V39:W39"/>
    <mergeCell ref="B47:L47"/>
    <mergeCell ref="M47:X47"/>
    <mergeCell ref="Q37:S37"/>
    <mergeCell ref="T37:U37"/>
    <mergeCell ref="V37:W37"/>
    <mergeCell ref="Q25:S25"/>
    <mergeCell ref="T25:U25"/>
    <mergeCell ref="V25:W25"/>
    <mergeCell ref="X25:Z25"/>
    <mergeCell ref="X27:Z38"/>
    <mergeCell ref="B28:G28"/>
    <mergeCell ref="H28:J28"/>
    <mergeCell ref="K28:M28"/>
    <mergeCell ref="N28:P28"/>
    <mergeCell ref="Q28:S28"/>
    <mergeCell ref="T28:U28"/>
    <mergeCell ref="V28:W28"/>
    <mergeCell ref="B29:G29"/>
    <mergeCell ref="H29:J29"/>
    <mergeCell ref="K30:M30"/>
    <mergeCell ref="N29:P29"/>
    <mergeCell ref="Q29:S29"/>
    <mergeCell ref="T29:U29"/>
    <mergeCell ref="V29:W29"/>
    <mergeCell ref="B38:G38"/>
    <mergeCell ref="V38:W38"/>
    <mergeCell ref="H38:J38"/>
    <mergeCell ref="K38:M38"/>
    <mergeCell ref="N38:P38"/>
    <mergeCell ref="V21:X21"/>
    <mergeCell ref="Y21:Z21"/>
    <mergeCell ref="B16:J16"/>
    <mergeCell ref="K16:M16"/>
    <mergeCell ref="N16:P16"/>
    <mergeCell ref="Q16:R16"/>
    <mergeCell ref="B17:J17"/>
    <mergeCell ref="K17:M17"/>
    <mergeCell ref="N17:P17"/>
    <mergeCell ref="Q17:R17"/>
    <mergeCell ref="Q19:R19"/>
    <mergeCell ref="Q18:R18"/>
    <mergeCell ref="N20:P20"/>
    <mergeCell ref="N19:P19"/>
    <mergeCell ref="N18:P18"/>
    <mergeCell ref="K20:M20"/>
    <mergeCell ref="K19:M19"/>
    <mergeCell ref="K18:M18"/>
    <mergeCell ref="S20:U20"/>
    <mergeCell ref="S19:U19"/>
    <mergeCell ref="S18:U18"/>
    <mergeCell ref="Y20:Z20"/>
    <mergeCell ref="V20:X20"/>
    <mergeCell ref="Y19:Z19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V13:X17"/>
    <mergeCell ref="S13:U17"/>
    <mergeCell ref="Y13:Z17"/>
    <mergeCell ref="B69:G69"/>
    <mergeCell ref="H69:P69"/>
    <mergeCell ref="Q69:X69"/>
    <mergeCell ref="Y69:Z69"/>
    <mergeCell ref="A1:Z1"/>
    <mergeCell ref="A3:Z3"/>
    <mergeCell ref="A4:Z4"/>
    <mergeCell ref="A10:A11"/>
    <mergeCell ref="A26:Z26"/>
    <mergeCell ref="B27:G27"/>
    <mergeCell ref="H27:J27"/>
    <mergeCell ref="K27:M27"/>
    <mergeCell ref="N27:P27"/>
    <mergeCell ref="Q27:S27"/>
    <mergeCell ref="T27:U27"/>
    <mergeCell ref="V27:W27"/>
    <mergeCell ref="H8:J8"/>
    <mergeCell ref="B10:J11"/>
    <mergeCell ref="K10:R10"/>
    <mergeCell ref="S10:Z10"/>
    <mergeCell ref="K11:M11"/>
    <mergeCell ref="N11:P11"/>
    <mergeCell ref="B37:G37"/>
    <mergeCell ref="H37:J37"/>
    <mergeCell ref="B30:G30"/>
    <mergeCell ref="H30:J30"/>
    <mergeCell ref="N30:P30"/>
    <mergeCell ref="Q30:S30"/>
    <mergeCell ref="T30:U30"/>
    <mergeCell ref="V30:W30"/>
    <mergeCell ref="B36:G36"/>
    <mergeCell ref="H36:J36"/>
    <mergeCell ref="K36:M36"/>
    <mergeCell ref="N36:P36"/>
    <mergeCell ref="Q36:S36"/>
    <mergeCell ref="T36:U36"/>
    <mergeCell ref="V36:W36"/>
    <mergeCell ref="B35:G35"/>
    <mergeCell ref="T31:U31"/>
    <mergeCell ref="T34:U34"/>
    <mergeCell ref="V34:W34"/>
    <mergeCell ref="H35:J35"/>
    <mergeCell ref="K35:M35"/>
    <mergeCell ref="N35:P35"/>
    <mergeCell ref="Q35:S35"/>
    <mergeCell ref="T35:U35"/>
    <mergeCell ref="V35:W35"/>
    <mergeCell ref="V31:W31"/>
    <mergeCell ref="V19:X19"/>
    <mergeCell ref="Y18:Z18"/>
    <mergeCell ref="V18:X18"/>
    <mergeCell ref="B14:J14"/>
    <mergeCell ref="K14:M14"/>
    <mergeCell ref="N14:P14"/>
    <mergeCell ref="Q14:R14"/>
    <mergeCell ref="B15:J15"/>
    <mergeCell ref="K15:M15"/>
    <mergeCell ref="N15:P15"/>
    <mergeCell ref="Q15:R15"/>
    <mergeCell ref="B20:J20"/>
    <mergeCell ref="B19:J19"/>
    <mergeCell ref="B18:J18"/>
    <mergeCell ref="Q20:R20"/>
    <mergeCell ref="A21:P21"/>
    <mergeCell ref="Q21:R21"/>
    <mergeCell ref="B34:G34"/>
    <mergeCell ref="B33:G33"/>
    <mergeCell ref="B32:G32"/>
    <mergeCell ref="B31:G31"/>
    <mergeCell ref="H31:J31"/>
    <mergeCell ref="K31:M31"/>
    <mergeCell ref="N31:P31"/>
    <mergeCell ref="Q31:S31"/>
    <mergeCell ref="H34:J34"/>
    <mergeCell ref="K34:M34"/>
    <mergeCell ref="N34:P34"/>
    <mergeCell ref="Q34:S34"/>
    <mergeCell ref="S21:U21"/>
    <mergeCell ref="A22:Z22"/>
    <mergeCell ref="B25:G25"/>
    <mergeCell ref="H25:J25"/>
    <mergeCell ref="K25:M25"/>
    <mergeCell ref="N25:P25"/>
    <mergeCell ref="H32:J32"/>
    <mergeCell ref="K32:M32"/>
    <mergeCell ref="N32:P32"/>
    <mergeCell ref="Q32:S32"/>
    <mergeCell ref="T32:U32"/>
    <mergeCell ref="V32:W32"/>
    <mergeCell ref="H33:J33"/>
    <mergeCell ref="K33:M33"/>
    <mergeCell ref="N33:P33"/>
    <mergeCell ref="Q33:S33"/>
    <mergeCell ref="T33:U33"/>
    <mergeCell ref="V33:W33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50:Z54 Y56:Z60 Y44:Y48 Z44:Z47 Y65:Y70 Z65:Z68 Z70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7:S27 K36:K38 N36:N38 K30 Q30 N30 Q36:Q38 K29:S29 K31:S31 K34:S34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8:S28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40" max="16383" man="1"/>
    <brk id="61" max="16383" man="1"/>
    <brk id="79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B65:B70 C65:G68 C70:G70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B44:L48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B50:L54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B56:L60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3 (ลป)</vt:lpstr>
      <vt:lpstr>สจป.ที่ 2 (ชร)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2024-01-05T04:05:18Z</cp:lastPrinted>
  <dcterms:created xsi:type="dcterms:W3CDTF">2021-11-29T04:23:48Z</dcterms:created>
  <dcterms:modified xsi:type="dcterms:W3CDTF">2024-05-30T06:49:38Z</dcterms:modified>
</cp:coreProperties>
</file>