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22ก\11. กค.ส่งเสริมการปลูกไม้โตเร็ว (เพื่ออุตฯ)  ปี 67\"/>
    </mc:Choice>
  </mc:AlternateContent>
  <xr:revisionPtr revIDLastSave="0" documentId="13_ncr:1_{179FFE86-B900-4509-B8D3-DB4364A5855C}" xr6:coauthVersionLast="47" xr6:coauthVersionMax="47" xr10:uidLastSave="{00000000-0000-0000-0000-000000000000}"/>
  <workbookProtection workbookAlgorithmName="SHA-512" workbookHashValue="gH4pFfKNYr5Jlk2gGmh/rXUjtId/nH1WodvfqcmnXIQt9DYnce2CnztGhS6W39/3Ul7MRuov59srxvODau3kMQ==" workbookSaltValue="3FrB48U3AvXWnSlFEBbpBw==" workbookSpinCount="100000" lockStructure="1"/>
  <bookViews>
    <workbookView xWindow="-120" yWindow="-120" windowWidth="24240" windowHeight="13020" tabRatio="922" firstSheet="2" activeTab="2" xr2:uid="{00000000-000D-0000-FFFF-FFFF00000000}"/>
  </bookViews>
  <sheets>
    <sheet name="LIST" sheetId="24" state="hidden" r:id="rId1"/>
    <sheet name="สจป.ที่ 1 (ชม)" sheetId="1" state="hidden" r:id="rId2"/>
    <sheet name="สจป.ที่ 2 (ชร)" sheetId="3" r:id="rId3"/>
    <sheet name="สจป.ที่ 3 (ลป)" sheetId="4" state="hidden" r:id="rId4"/>
    <sheet name="สจป.ที่ 3 สข.พร" sheetId="5" state="hidden" r:id="rId5"/>
    <sheet name="สจป.ที่ 4 (ตก)" sheetId="6" state="hidden" r:id="rId6"/>
    <sheet name="สจป.ที่ 4 สข.นว" sheetId="7" state="hidden" r:id="rId7"/>
    <sheet name="สจป.ที่ 4 สข.พล" sheetId="8" state="hidden" r:id="rId8"/>
    <sheet name="สจป.ที่ 5 (สบ)" sheetId="9" state="hidden" r:id="rId9"/>
    <sheet name="สจป.ที่ 6 (อด)" sheetId="10" state="hidden" r:id="rId10"/>
    <sheet name="สจป.ที่ 6 สข.นพ" sheetId="11" state="hidden" r:id="rId11"/>
    <sheet name="สจป.ที่ 7 (ขก)" sheetId="12" state="hidden" r:id="rId12"/>
    <sheet name="สจป.ที่ 7 สข.อบ" sheetId="13" state="hidden" r:id="rId13"/>
    <sheet name="สจป.ที่ 8 (นม)" sheetId="14" state="hidden" r:id="rId14"/>
    <sheet name="สจป.ที่ 9 สข.ปบ" sheetId="16" state="hidden" r:id="rId15"/>
    <sheet name="สจป.ที่ 10 (รบ)" sheetId="17" state="hidden" r:id="rId16"/>
    <sheet name="สจป.ที่ 10 สข.พบ" sheetId="18" state="hidden" r:id="rId17"/>
    <sheet name="สจป.ที่ 12 (นศ)" sheetId="21" state="hidden" r:id="rId18"/>
    <sheet name="สจป.ที่ 12 สข.กบ" sheetId="20" state="hidden" r:id="rId19"/>
  </sheets>
  <externalReferences>
    <externalReference r:id="rId20"/>
  </externalReferences>
  <definedNames>
    <definedName name="_xlnm.Print_Area" localSheetId="1">'สจป.ที่ 1 (ชม)'!$A$1:$Z$148</definedName>
    <definedName name="_xlnm.Print_Area" localSheetId="15">'สจป.ที่ 10 (รบ)'!$A$1:$Z$146</definedName>
    <definedName name="_xlnm.Print_Area" localSheetId="16">'สจป.ที่ 10 สข.พบ'!$A$1:$Z$146</definedName>
    <definedName name="_xlnm.Print_Area" localSheetId="17">'สจป.ที่ 12 (นศ)'!$A$1:$Z$146</definedName>
    <definedName name="_xlnm.Print_Area" localSheetId="18">'สจป.ที่ 12 สข.กบ'!$A$1:$Z$146</definedName>
    <definedName name="_xlnm.Print_Area" localSheetId="2">'สจป.ที่ 2 (ชร)'!$A$1:$Z$147</definedName>
    <definedName name="_xlnm.Print_Area" localSheetId="3">'สจป.ที่ 3 (ลป)'!$A$1:$Z$147</definedName>
    <definedName name="_xlnm.Print_Area" localSheetId="4">'สจป.ที่ 3 สข.พร'!$A$1:$Z$143</definedName>
    <definedName name="_xlnm.Print_Area" localSheetId="5">'สจป.ที่ 4 (ตก)'!$A$1:$Z$148</definedName>
    <definedName name="_xlnm.Print_Area" localSheetId="6">'สจป.ที่ 4 สข.นว'!$A$1:$Z$146</definedName>
    <definedName name="_xlnm.Print_Area" localSheetId="7">'สจป.ที่ 4 สข.พล'!$A$1:$Z$147</definedName>
    <definedName name="_xlnm.Print_Area" localSheetId="8">'สจป.ที่ 5 (สบ)'!$A$1:$Z$146</definedName>
    <definedName name="_xlnm.Print_Area" localSheetId="9">'สจป.ที่ 6 (อด)'!$A$1:$Z$146</definedName>
    <definedName name="_xlnm.Print_Area" localSheetId="10">'สจป.ที่ 6 สข.นพ'!$A$1:$Z$146</definedName>
    <definedName name="_xlnm.Print_Area" localSheetId="11">'สจป.ที่ 7 (ขก)'!$A$1:$Z$146</definedName>
    <definedName name="_xlnm.Print_Area" localSheetId="12">'สจป.ที่ 7 สข.อบ'!$A$1:$Z$146</definedName>
    <definedName name="_xlnm.Print_Area" localSheetId="13">'สจป.ที่ 8 (นม)'!$A$1:$Z$146</definedName>
    <definedName name="_xlnm.Print_Area" localSheetId="14">'สจป.ที่ 9 สข.ปบ'!$A$1:$Z$146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4" i="17" l="1"/>
  <c r="Y12" i="17"/>
  <c r="Q24" i="17"/>
  <c r="Q23" i="17"/>
  <c r="Q22" i="17"/>
  <c r="Q21" i="17"/>
  <c r="Q20" i="17"/>
  <c r="Q19" i="17"/>
  <c r="Q18" i="17"/>
  <c r="Q17" i="17"/>
  <c r="Q16" i="17"/>
  <c r="Q15" i="17"/>
  <c r="Q14" i="17"/>
  <c r="Q13" i="17"/>
  <c r="N23" i="17"/>
  <c r="N22" i="17"/>
  <c r="N21" i="17"/>
  <c r="N20" i="17"/>
  <c r="N19" i="17"/>
  <c r="N17" i="17"/>
  <c r="N16" i="17"/>
  <c r="N15" i="17"/>
  <c r="N14" i="17"/>
  <c r="N13" i="17"/>
  <c r="V58" i="8" l="1"/>
  <c r="V57" i="8"/>
  <c r="V56" i="8"/>
  <c r="V55" i="8"/>
  <c r="V44" i="8" s="1"/>
  <c r="V54" i="8"/>
  <c r="V53" i="8"/>
  <c r="V52" i="8"/>
  <c r="V51" i="8"/>
  <c r="V50" i="8"/>
  <c r="V49" i="8"/>
  <c r="V48" i="8"/>
  <c r="V47" i="8"/>
  <c r="V46" i="8"/>
  <c r="V45" i="8"/>
  <c r="V43" i="8"/>
  <c r="V42" i="8"/>
  <c r="V39" i="8"/>
  <c r="V38" i="8"/>
  <c r="V37" i="8"/>
  <c r="V36" i="8"/>
  <c r="V35" i="8"/>
  <c r="V29" i="8" s="1"/>
  <c r="V59" i="8" s="1"/>
  <c r="V34" i="8"/>
  <c r="V33" i="8"/>
  <c r="V32" i="8"/>
  <c r="V31" i="8"/>
  <c r="V30" i="8"/>
  <c r="N23" i="8"/>
  <c r="N22" i="8"/>
  <c r="N21" i="8"/>
  <c r="N20" i="8"/>
  <c r="N19" i="8"/>
  <c r="N17" i="8"/>
  <c r="N15" i="8"/>
  <c r="N14" i="8"/>
  <c r="N13" i="8"/>
  <c r="N22" i="3"/>
  <c r="N21" i="3"/>
  <c r="N20" i="3"/>
  <c r="N19" i="3"/>
  <c r="N17" i="3"/>
  <c r="N14" i="3"/>
  <c r="Q23" i="1"/>
  <c r="Q22" i="1"/>
  <c r="Q21" i="1"/>
  <c r="Q20" i="1"/>
  <c r="Q19" i="1"/>
  <c r="Q18" i="1"/>
  <c r="Q17" i="1"/>
  <c r="Q14" i="1"/>
  <c r="Q12" i="1"/>
  <c r="Q24" i="1"/>
  <c r="N23" i="1"/>
  <c r="N22" i="1"/>
  <c r="N21" i="1"/>
  <c r="N20" i="1"/>
  <c r="N19" i="1"/>
  <c r="N17" i="1"/>
  <c r="N14" i="1"/>
  <c r="V59" i="1"/>
  <c r="V58" i="1"/>
  <c r="V57" i="1"/>
  <c r="V44" i="1" s="1"/>
  <c r="V56" i="1"/>
  <c r="V55" i="1"/>
  <c r="V54" i="1"/>
  <c r="V53" i="1"/>
  <c r="V52" i="1"/>
  <c r="V51" i="1"/>
  <c r="V50" i="1"/>
  <c r="V49" i="1"/>
  <c r="V47" i="1"/>
  <c r="V48" i="1"/>
  <c r="V46" i="1"/>
  <c r="V45" i="1"/>
  <c r="V37" i="1"/>
  <c r="V36" i="1"/>
  <c r="V43" i="1"/>
  <c r="V42" i="1"/>
  <c r="V35" i="1"/>
  <c r="V29" i="1" s="1"/>
  <c r="T50" i="1"/>
  <c r="T45" i="1"/>
  <c r="T44" i="1"/>
  <c r="T29" i="1"/>
  <c r="N50" i="3"/>
  <c r="N50" i="8"/>
  <c r="N50" i="17"/>
  <c r="N50" i="1"/>
  <c r="Q50" i="3"/>
  <c r="Q50" i="8"/>
  <c r="Q50" i="17"/>
  <c r="Q50" i="1"/>
  <c r="K50" i="3"/>
  <c r="K50" i="8"/>
  <c r="K50" i="17"/>
  <c r="K50" i="1"/>
  <c r="N35" i="3"/>
  <c r="Q35" i="3"/>
  <c r="N35" i="8"/>
  <c r="Q35" i="8"/>
  <c r="N35" i="17"/>
  <c r="Q35" i="17"/>
  <c r="N35" i="1"/>
  <c r="Q35" i="1"/>
  <c r="K35" i="3"/>
  <c r="K35" i="8"/>
  <c r="K35" i="17"/>
  <c r="K35" i="1"/>
  <c r="N57" i="1"/>
  <c r="K57" i="1"/>
  <c r="Q55" i="1"/>
  <c r="N55" i="1"/>
  <c r="K55" i="1"/>
  <c r="Q53" i="1"/>
  <c r="N53" i="1"/>
  <c r="K53" i="1"/>
  <c r="N45" i="1"/>
  <c r="K45" i="1"/>
  <c r="N42" i="1"/>
  <c r="K42" i="1"/>
  <c r="Q45" i="1" l="1"/>
  <c r="Q57" i="1"/>
  <c r="T35" i="8"/>
  <c r="T29" i="8"/>
  <c r="T44" i="3"/>
  <c r="T29" i="3"/>
  <c r="T53" i="1" l="1"/>
  <c r="Y12" i="1"/>
  <c r="Y24" i="4" l="1"/>
  <c r="Y24" i="5"/>
  <c r="Y24" i="6"/>
  <c r="Y24" i="7"/>
  <c r="Y24" i="9"/>
  <c r="Y24" i="10"/>
  <c r="Y24" i="11"/>
  <c r="Y24" i="12"/>
  <c r="Y24" i="13"/>
  <c r="Y24" i="14"/>
  <c r="Y24" i="16"/>
  <c r="Y24" i="18"/>
  <c r="Y24" i="21"/>
  <c r="Y24" i="20"/>
  <c r="Q23" i="4"/>
  <c r="Q23" i="5"/>
  <c r="Q23" i="6"/>
  <c r="Q23" i="7"/>
  <c r="Q23" i="9"/>
  <c r="Q23" i="10"/>
  <c r="Q23" i="11"/>
  <c r="Q23" i="12"/>
  <c r="Q23" i="13"/>
  <c r="Q23" i="14"/>
  <c r="Q23" i="16"/>
  <c r="Q23" i="18"/>
  <c r="Q23" i="21"/>
  <c r="Q23" i="20"/>
  <c r="Q22" i="4"/>
  <c r="Q22" i="5"/>
  <c r="Q22" i="6"/>
  <c r="Q22" i="7"/>
  <c r="Q22" i="9"/>
  <c r="Q22" i="10"/>
  <c r="Q22" i="11"/>
  <c r="Q22" i="12"/>
  <c r="Q22" i="13"/>
  <c r="Q22" i="14"/>
  <c r="Q22" i="16"/>
  <c r="Q22" i="18"/>
  <c r="Q22" i="21"/>
  <c r="Q22" i="20"/>
  <c r="Q21" i="4"/>
  <c r="Q21" i="5"/>
  <c r="Q21" i="6"/>
  <c r="Q21" i="7"/>
  <c r="Q21" i="9"/>
  <c r="Q21" i="10"/>
  <c r="Q21" i="11"/>
  <c r="Q21" i="12"/>
  <c r="Q21" i="13"/>
  <c r="Q21" i="14"/>
  <c r="Q21" i="16"/>
  <c r="Q21" i="18"/>
  <c r="Q21" i="21"/>
  <c r="Q21" i="20"/>
  <c r="Q20" i="4"/>
  <c r="Q20" i="5"/>
  <c r="Q20" i="6"/>
  <c r="Q20" i="7"/>
  <c r="Q20" i="9"/>
  <c r="Q20" i="10"/>
  <c r="Q20" i="11"/>
  <c r="Q20" i="12"/>
  <c r="Q20" i="13"/>
  <c r="Q20" i="14"/>
  <c r="Q20" i="16"/>
  <c r="Q20" i="18"/>
  <c r="Q20" i="21"/>
  <c r="Q20" i="20"/>
  <c r="Q19" i="4"/>
  <c r="Q19" i="5"/>
  <c r="Q19" i="6"/>
  <c r="Q19" i="7"/>
  <c r="Q19" i="9"/>
  <c r="Q19" i="10"/>
  <c r="Q19" i="11"/>
  <c r="Q19" i="12"/>
  <c r="Q19" i="13"/>
  <c r="Q19" i="14"/>
  <c r="Q19" i="16"/>
  <c r="Q19" i="18"/>
  <c r="Q19" i="21"/>
  <c r="Q19" i="20"/>
  <c r="Q18" i="4"/>
  <c r="Q18" i="5"/>
  <c r="Q18" i="6"/>
  <c r="Q18" i="7"/>
  <c r="Q18" i="9"/>
  <c r="Q18" i="10"/>
  <c r="Q18" i="11"/>
  <c r="Q18" i="12"/>
  <c r="Q18" i="13"/>
  <c r="Q18" i="14"/>
  <c r="Q18" i="16"/>
  <c r="Q18" i="18"/>
  <c r="Q18" i="21"/>
  <c r="Q18" i="20"/>
  <c r="Q17" i="4"/>
  <c r="Q17" i="5"/>
  <c r="Q17" i="6"/>
  <c r="Q17" i="7"/>
  <c r="Q17" i="9"/>
  <c r="Q17" i="10"/>
  <c r="Q17" i="11"/>
  <c r="Q17" i="12"/>
  <c r="Q17" i="13"/>
  <c r="Q17" i="14"/>
  <c r="Q17" i="16"/>
  <c r="Q17" i="18"/>
  <c r="Q17" i="21"/>
  <c r="Q17" i="20"/>
  <c r="Q16" i="4"/>
  <c r="Q16" i="5"/>
  <c r="Q16" i="6"/>
  <c r="Q16" i="7"/>
  <c r="Q16" i="9"/>
  <c r="Q16" i="10"/>
  <c r="Q16" i="11"/>
  <c r="Q16" i="12"/>
  <c r="Q16" i="13"/>
  <c r="Q16" i="14"/>
  <c r="Q16" i="16"/>
  <c r="Q16" i="18"/>
  <c r="Q16" i="21"/>
  <c r="Q16" i="20"/>
  <c r="Q15" i="10"/>
  <c r="Q14" i="10"/>
  <c r="Q13" i="10"/>
  <c r="Q12" i="10"/>
  <c r="A90" i="3"/>
  <c r="A89" i="3"/>
  <c r="A88" i="3"/>
  <c r="A87" i="3"/>
  <c r="A86" i="3"/>
  <c r="A85" i="3"/>
  <c r="A80" i="3"/>
  <c r="A79" i="3"/>
  <c r="A78" i="3"/>
  <c r="A77" i="3"/>
  <c r="A76" i="3"/>
  <c r="A74" i="3"/>
  <c r="A73" i="3"/>
  <c r="A72" i="3"/>
  <c r="A71" i="3"/>
  <c r="A70" i="3"/>
  <c r="A68" i="3"/>
  <c r="A67" i="3"/>
  <c r="A66" i="3"/>
  <c r="A65" i="3"/>
  <c r="A64" i="3"/>
  <c r="V56" i="3"/>
  <c r="V55" i="3" s="1"/>
  <c r="Q22" i="3" s="1"/>
  <c r="Q55" i="3"/>
  <c r="N55" i="3"/>
  <c r="K55" i="3"/>
  <c r="V54" i="3"/>
  <c r="V53" i="3" s="1"/>
  <c r="Q21" i="3" s="1"/>
  <c r="T53" i="3"/>
  <c r="Q53" i="3"/>
  <c r="N53" i="3"/>
  <c r="K53" i="3"/>
  <c r="V52" i="3"/>
  <c r="V51" i="3"/>
  <c r="T50" i="3"/>
  <c r="V49" i="3"/>
  <c r="V48" i="3"/>
  <c r="V47" i="3"/>
  <c r="V46" i="3"/>
  <c r="T45" i="3"/>
  <c r="Q45" i="3"/>
  <c r="N45" i="3"/>
  <c r="K45" i="3"/>
  <c r="V43" i="3"/>
  <c r="V42" i="3" s="1"/>
  <c r="Q17" i="3" s="1"/>
  <c r="Q42" i="3"/>
  <c r="N42" i="3"/>
  <c r="K42" i="3"/>
  <c r="V37" i="3"/>
  <c r="V36" i="3"/>
  <c r="V24" i="3"/>
  <c r="S24" i="3"/>
  <c r="Y24" i="3" s="1"/>
  <c r="Y12" i="3"/>
  <c r="Y12" i="4"/>
  <c r="Y12" i="5"/>
  <c r="Y12" i="6"/>
  <c r="Y12" i="7"/>
  <c r="Y12" i="8"/>
  <c r="Y12" i="9"/>
  <c r="Y12" i="10"/>
  <c r="Y12" i="11"/>
  <c r="Y12" i="12"/>
  <c r="Y12" i="13"/>
  <c r="Y12" i="14"/>
  <c r="Y12" i="16"/>
  <c r="Y12" i="18"/>
  <c r="Y12" i="21"/>
  <c r="Y12" i="20"/>
  <c r="Q24" i="4"/>
  <c r="Q24" i="5"/>
  <c r="Q24" i="6"/>
  <c r="Q24" i="7"/>
  <c r="Q24" i="9"/>
  <c r="Q24" i="10"/>
  <c r="Q24" i="11"/>
  <c r="Q24" i="12"/>
  <c r="Q24" i="13"/>
  <c r="Q24" i="14"/>
  <c r="Q24" i="16"/>
  <c r="Q24" i="18"/>
  <c r="Q24" i="21"/>
  <c r="Q24" i="20"/>
  <c r="Q15" i="4"/>
  <c r="Q15" i="5"/>
  <c r="Q15" i="6"/>
  <c r="Q15" i="7"/>
  <c r="Q15" i="9"/>
  <c r="Q15" i="11"/>
  <c r="Q15" i="12"/>
  <c r="Q15" i="13"/>
  <c r="Q15" i="14"/>
  <c r="Q15" i="16"/>
  <c r="Q15" i="18"/>
  <c r="Q15" i="21"/>
  <c r="Q15" i="20"/>
  <c r="Q14" i="4"/>
  <c r="Q14" i="5"/>
  <c r="Q14" i="6"/>
  <c r="Q14" i="7"/>
  <c r="Q14" i="9"/>
  <c r="Q14" i="11"/>
  <c r="Q14" i="12"/>
  <c r="Q14" i="13"/>
  <c r="Q14" i="14"/>
  <c r="Q14" i="16"/>
  <c r="Q14" i="18"/>
  <c r="Q14" i="21"/>
  <c r="Q14" i="20"/>
  <c r="Q13" i="4"/>
  <c r="Q13" i="5"/>
  <c r="Q13" i="6"/>
  <c r="Q13" i="7"/>
  <c r="Q13" i="9"/>
  <c r="Q13" i="11"/>
  <c r="Q13" i="12"/>
  <c r="Q13" i="13"/>
  <c r="Q13" i="14"/>
  <c r="Q13" i="16"/>
  <c r="Q13" i="18"/>
  <c r="Q13" i="21"/>
  <c r="Q13" i="20"/>
  <c r="Q12" i="4"/>
  <c r="Q12" i="5"/>
  <c r="Q12" i="6"/>
  <c r="Q12" i="7"/>
  <c r="Q12" i="9"/>
  <c r="Q12" i="11"/>
  <c r="Q12" i="12"/>
  <c r="Q12" i="13"/>
  <c r="Q12" i="14"/>
  <c r="Q12" i="16"/>
  <c r="Q12" i="18"/>
  <c r="Q12" i="21"/>
  <c r="Q12" i="20"/>
  <c r="Q57" i="4"/>
  <c r="Q57" i="5"/>
  <c r="Q57" i="6"/>
  <c r="Q57" i="7"/>
  <c r="Q57" i="8"/>
  <c r="Q57" i="9"/>
  <c r="Q57" i="10"/>
  <c r="Q57" i="11"/>
  <c r="Q57" i="12"/>
  <c r="Q57" i="13"/>
  <c r="Q57" i="14"/>
  <c r="Q57" i="16"/>
  <c r="Q57" i="17"/>
  <c r="Q57" i="18"/>
  <c r="Q57" i="21"/>
  <c r="Q57" i="20"/>
  <c r="N57" i="4"/>
  <c r="N57" i="5"/>
  <c r="N57" i="6"/>
  <c r="N57" i="7"/>
  <c r="N57" i="8"/>
  <c r="N57" i="9"/>
  <c r="N57" i="10"/>
  <c r="N57" i="11"/>
  <c r="N57" i="12"/>
  <c r="N57" i="13"/>
  <c r="N57" i="14"/>
  <c r="N57" i="16"/>
  <c r="N57" i="17"/>
  <c r="N57" i="18"/>
  <c r="N57" i="21"/>
  <c r="N57" i="20"/>
  <c r="K57" i="4"/>
  <c r="K57" i="5"/>
  <c r="K57" i="6"/>
  <c r="K57" i="7"/>
  <c r="K57" i="8"/>
  <c r="K57" i="9"/>
  <c r="K57" i="10"/>
  <c r="K57" i="11"/>
  <c r="K57" i="12"/>
  <c r="K57" i="13"/>
  <c r="K57" i="14"/>
  <c r="K57" i="16"/>
  <c r="K57" i="17"/>
  <c r="K57" i="18"/>
  <c r="K57" i="21"/>
  <c r="K57" i="20"/>
  <c r="Q55" i="4"/>
  <c r="Q55" i="5"/>
  <c r="Q55" i="6"/>
  <c r="Q55" i="7"/>
  <c r="Q55" i="8"/>
  <c r="Q55" i="9"/>
  <c r="Q55" i="10"/>
  <c r="Q55" i="11"/>
  <c r="Q55" i="12"/>
  <c r="Q55" i="13"/>
  <c r="Q55" i="14"/>
  <c r="Q55" i="16"/>
  <c r="Q55" i="17"/>
  <c r="Q55" i="18"/>
  <c r="Q55" i="21"/>
  <c r="Q55" i="20"/>
  <c r="N55" i="4"/>
  <c r="N55" i="5"/>
  <c r="N55" i="6"/>
  <c r="N55" i="7"/>
  <c r="N55" i="8"/>
  <c r="N55" i="9"/>
  <c r="N55" i="10"/>
  <c r="N55" i="11"/>
  <c r="N55" i="12"/>
  <c r="N55" i="13"/>
  <c r="N55" i="14"/>
  <c r="N55" i="16"/>
  <c r="N55" i="17"/>
  <c r="N55" i="18"/>
  <c r="N55" i="21"/>
  <c r="N55" i="20"/>
  <c r="K55" i="4"/>
  <c r="K55" i="5"/>
  <c r="K55" i="6"/>
  <c r="K55" i="7"/>
  <c r="K55" i="8"/>
  <c r="K55" i="9"/>
  <c r="K55" i="10"/>
  <c r="K55" i="11"/>
  <c r="K55" i="12"/>
  <c r="K55" i="13"/>
  <c r="K55" i="14"/>
  <c r="K55" i="16"/>
  <c r="K55" i="17"/>
  <c r="K55" i="18"/>
  <c r="K55" i="21"/>
  <c r="K55" i="20"/>
  <c r="Q53" i="4"/>
  <c r="Q53" i="5"/>
  <c r="Q53" i="6"/>
  <c r="Q53" i="7"/>
  <c r="Q53" i="8"/>
  <c r="Q53" i="9"/>
  <c r="Q53" i="10"/>
  <c r="Q53" i="11"/>
  <c r="Q53" i="12"/>
  <c r="Q53" i="13"/>
  <c r="Q53" i="14"/>
  <c r="Q53" i="16"/>
  <c r="Q53" i="17"/>
  <c r="Q53" i="18"/>
  <c r="Q53" i="21"/>
  <c r="Q53" i="20"/>
  <c r="N53" i="4"/>
  <c r="N53" i="5"/>
  <c r="N53" i="6"/>
  <c r="N53" i="7"/>
  <c r="N53" i="8"/>
  <c r="N53" i="9"/>
  <c r="N53" i="10"/>
  <c r="N53" i="11"/>
  <c r="N53" i="12"/>
  <c r="N53" i="13"/>
  <c r="N53" i="14"/>
  <c r="N53" i="16"/>
  <c r="N53" i="17"/>
  <c r="N53" i="18"/>
  <c r="N53" i="21"/>
  <c r="N53" i="20"/>
  <c r="K53" i="4"/>
  <c r="K53" i="5"/>
  <c r="K53" i="6"/>
  <c r="K53" i="7"/>
  <c r="K53" i="8"/>
  <c r="K53" i="9"/>
  <c r="K53" i="10"/>
  <c r="K53" i="11"/>
  <c r="K53" i="12"/>
  <c r="K53" i="13"/>
  <c r="K53" i="14"/>
  <c r="K53" i="16"/>
  <c r="K53" i="17"/>
  <c r="K53" i="18"/>
  <c r="K53" i="21"/>
  <c r="K53" i="20"/>
  <c r="Q50" i="4"/>
  <c r="Q50" i="5"/>
  <c r="Q50" i="6"/>
  <c r="Q50" i="7"/>
  <c r="Q50" i="9"/>
  <c r="Q50" i="10"/>
  <c r="Q50" i="11"/>
  <c r="Q50" i="12"/>
  <c r="Q50" i="13"/>
  <c r="Q50" i="14"/>
  <c r="Q50" i="16"/>
  <c r="Q50" i="18"/>
  <c r="Q50" i="21"/>
  <c r="Q50" i="20"/>
  <c r="N50" i="4"/>
  <c r="N50" i="5"/>
  <c r="N50" i="6"/>
  <c r="N50" i="7"/>
  <c r="N50" i="9"/>
  <c r="N50" i="10"/>
  <c r="N50" i="11"/>
  <c r="N50" i="12"/>
  <c r="N50" i="13"/>
  <c r="N50" i="14"/>
  <c r="N50" i="16"/>
  <c r="N50" i="18"/>
  <c r="N50" i="21"/>
  <c r="N50" i="20"/>
  <c r="K50" i="4"/>
  <c r="K50" i="5"/>
  <c r="K50" i="6"/>
  <c r="K50" i="7"/>
  <c r="K50" i="9"/>
  <c r="K50" i="10"/>
  <c r="K50" i="11"/>
  <c r="K50" i="12"/>
  <c r="K50" i="13"/>
  <c r="K50" i="14"/>
  <c r="K50" i="16"/>
  <c r="K50" i="18"/>
  <c r="K50" i="21"/>
  <c r="K50" i="20"/>
  <c r="Q45" i="4"/>
  <c r="Q45" i="5"/>
  <c r="Q45" i="6"/>
  <c r="Q45" i="7"/>
  <c r="Q45" i="8"/>
  <c r="Q45" i="9"/>
  <c r="Q45" i="10"/>
  <c r="Q45" i="11"/>
  <c r="Q45" i="12"/>
  <c r="Q45" i="13"/>
  <c r="Q45" i="14"/>
  <c r="Q45" i="16"/>
  <c r="Q45" i="17"/>
  <c r="Q45" i="18"/>
  <c r="Q45" i="21"/>
  <c r="Q45" i="20"/>
  <c r="N45" i="4"/>
  <c r="N45" i="5"/>
  <c r="N45" i="6"/>
  <c r="N45" i="7"/>
  <c r="N45" i="8"/>
  <c r="N45" i="9"/>
  <c r="N45" i="10"/>
  <c r="N45" i="11"/>
  <c r="N45" i="12"/>
  <c r="N45" i="13"/>
  <c r="N45" i="14"/>
  <c r="N45" i="16"/>
  <c r="N45" i="17"/>
  <c r="N45" i="18"/>
  <c r="N45" i="21"/>
  <c r="N45" i="20"/>
  <c r="K45" i="4"/>
  <c r="K45" i="5"/>
  <c r="K45" i="6"/>
  <c r="K45" i="7"/>
  <c r="K45" i="8"/>
  <c r="K45" i="9"/>
  <c r="K45" i="10"/>
  <c r="K45" i="11"/>
  <c r="K45" i="12"/>
  <c r="K45" i="13"/>
  <c r="K45" i="14"/>
  <c r="K45" i="16"/>
  <c r="K45" i="17"/>
  <c r="K45" i="18"/>
  <c r="K45" i="21"/>
  <c r="K45" i="20"/>
  <c r="Q42" i="4"/>
  <c r="Q42" i="5"/>
  <c r="Q42" i="6"/>
  <c r="Q42" i="7"/>
  <c r="Q42" i="8"/>
  <c r="Q42" i="9"/>
  <c r="Q42" i="10"/>
  <c r="Q42" i="11"/>
  <c r="Q42" i="12"/>
  <c r="Q42" i="13"/>
  <c r="Q42" i="14"/>
  <c r="Q42" i="16"/>
  <c r="Q42" i="17"/>
  <c r="Q42" i="18"/>
  <c r="Q42" i="21"/>
  <c r="Q42" i="20"/>
  <c r="Q42" i="1"/>
  <c r="N42" i="4"/>
  <c r="N42" i="5"/>
  <c r="N42" i="6"/>
  <c r="N42" i="7"/>
  <c r="N42" i="8"/>
  <c r="N42" i="9"/>
  <c r="N42" i="10"/>
  <c r="N42" i="11"/>
  <c r="N42" i="12"/>
  <c r="N42" i="13"/>
  <c r="N42" i="14"/>
  <c r="N42" i="16"/>
  <c r="N42" i="17"/>
  <c r="N42" i="18"/>
  <c r="N42" i="21"/>
  <c r="N42" i="20"/>
  <c r="K42" i="4"/>
  <c r="K42" i="5"/>
  <c r="K42" i="6"/>
  <c r="K42" i="7"/>
  <c r="K42" i="8"/>
  <c r="K42" i="9"/>
  <c r="K42" i="10"/>
  <c r="K42" i="11"/>
  <c r="K42" i="12"/>
  <c r="K42" i="13"/>
  <c r="K42" i="14"/>
  <c r="K42" i="16"/>
  <c r="K42" i="17"/>
  <c r="K42" i="18"/>
  <c r="K42" i="21"/>
  <c r="K42" i="20"/>
  <c r="Q40" i="4"/>
  <c r="Q40" i="5"/>
  <c r="Q40" i="6"/>
  <c r="Q40" i="7"/>
  <c r="Q40" i="9"/>
  <c r="Q40" i="10"/>
  <c r="Q40" i="11"/>
  <c r="Q40" i="12"/>
  <c r="Q40" i="13"/>
  <c r="Q40" i="14"/>
  <c r="Q40" i="16"/>
  <c r="Q40" i="17"/>
  <c r="Q40" i="18"/>
  <c r="Q40" i="21"/>
  <c r="Q40" i="20"/>
  <c r="N40" i="4"/>
  <c r="N40" i="5"/>
  <c r="N40" i="6"/>
  <c r="N40" i="7"/>
  <c r="N40" i="9"/>
  <c r="N40" i="10"/>
  <c r="N40" i="11"/>
  <c r="N40" i="12"/>
  <c r="N40" i="13"/>
  <c r="N40" i="14"/>
  <c r="N40" i="16"/>
  <c r="N40" i="17"/>
  <c r="N40" i="18"/>
  <c r="N40" i="21"/>
  <c r="N40" i="20"/>
  <c r="K40" i="4"/>
  <c r="K40" i="5"/>
  <c r="K40" i="6"/>
  <c r="K40" i="7"/>
  <c r="K40" i="9"/>
  <c r="K40" i="10"/>
  <c r="K40" i="11"/>
  <c r="K40" i="12"/>
  <c r="K40" i="13"/>
  <c r="K40" i="14"/>
  <c r="K40" i="16"/>
  <c r="K40" i="17"/>
  <c r="K40" i="18"/>
  <c r="K40" i="21"/>
  <c r="K40" i="20"/>
  <c r="V59" i="4"/>
  <c r="V59" i="5"/>
  <c r="V59" i="6"/>
  <c r="V59" i="7"/>
  <c r="V59" i="9"/>
  <c r="V59" i="10"/>
  <c r="V59" i="11"/>
  <c r="V59" i="12"/>
  <c r="V59" i="13"/>
  <c r="V59" i="14"/>
  <c r="V59" i="16"/>
  <c r="V59" i="18"/>
  <c r="V59" i="21"/>
  <c r="V59" i="20"/>
  <c r="V58" i="4"/>
  <c r="V58" i="5"/>
  <c r="V58" i="6"/>
  <c r="V58" i="7"/>
  <c r="Q23" i="8"/>
  <c r="V58" i="9"/>
  <c r="V58" i="10"/>
  <c r="V58" i="11"/>
  <c r="V58" i="12"/>
  <c r="V58" i="13"/>
  <c r="V58" i="14"/>
  <c r="V58" i="16"/>
  <c r="V58" i="17"/>
  <c r="V57" i="17" s="1"/>
  <c r="V58" i="18"/>
  <c r="V58" i="21"/>
  <c r="V58" i="20"/>
  <c r="V57" i="4"/>
  <c r="V57" i="5"/>
  <c r="V57" i="6"/>
  <c r="V57" i="7"/>
  <c r="V57" i="9"/>
  <c r="V57" i="10"/>
  <c r="V57" i="11"/>
  <c r="V57" i="12"/>
  <c r="V57" i="13"/>
  <c r="V57" i="14"/>
  <c r="V57" i="16"/>
  <c r="V57" i="18"/>
  <c r="V57" i="21"/>
  <c r="V57" i="20"/>
  <c r="V56" i="4"/>
  <c r="V56" i="5"/>
  <c r="V56" i="6"/>
  <c r="V56" i="7"/>
  <c r="Q22" i="8"/>
  <c r="V56" i="9"/>
  <c r="V56" i="10"/>
  <c r="V56" i="11"/>
  <c r="V56" i="12"/>
  <c r="V56" i="13"/>
  <c r="V56" i="14"/>
  <c r="V56" i="16"/>
  <c r="V56" i="17"/>
  <c r="V55" i="17" s="1"/>
  <c r="V56" i="18"/>
  <c r="V56" i="21"/>
  <c r="V56" i="20"/>
  <c r="V55" i="4"/>
  <c r="V55" i="5"/>
  <c r="V55" i="6"/>
  <c r="V55" i="7"/>
  <c r="V55" i="9"/>
  <c r="V55" i="10"/>
  <c r="V55" i="11"/>
  <c r="V55" i="12"/>
  <c r="V55" i="13"/>
  <c r="V55" i="14"/>
  <c r="V55" i="16"/>
  <c r="V55" i="18"/>
  <c r="V55" i="21"/>
  <c r="V55" i="20"/>
  <c r="V54" i="4"/>
  <c r="V54" i="5"/>
  <c r="V54" i="6"/>
  <c r="V54" i="7"/>
  <c r="V54" i="9"/>
  <c r="V54" i="10"/>
  <c r="V54" i="11"/>
  <c r="V54" i="12"/>
  <c r="V54" i="13"/>
  <c r="V54" i="14"/>
  <c r="V54" i="16"/>
  <c r="V54" i="17"/>
  <c r="V53" i="17" s="1"/>
  <c r="V54" i="18"/>
  <c r="V54" i="21"/>
  <c r="V54" i="20"/>
  <c r="V53" i="4"/>
  <c r="V53" i="5"/>
  <c r="V53" i="6"/>
  <c r="V53" i="7"/>
  <c r="Q21" i="8"/>
  <c r="V53" i="9"/>
  <c r="V53" i="10"/>
  <c r="V53" i="11"/>
  <c r="V53" i="12"/>
  <c r="V53" i="13"/>
  <c r="V53" i="14"/>
  <c r="V53" i="16"/>
  <c r="V53" i="18"/>
  <c r="V53" i="21"/>
  <c r="V53" i="20"/>
  <c r="V52" i="4"/>
  <c r="V52" i="5"/>
  <c r="V52" i="6"/>
  <c r="V52" i="7"/>
  <c r="V52" i="9"/>
  <c r="V52" i="10"/>
  <c r="V52" i="11"/>
  <c r="V52" i="12"/>
  <c r="V52" i="13"/>
  <c r="V52" i="14"/>
  <c r="V52" i="16"/>
  <c r="V52" i="17"/>
  <c r="V52" i="18"/>
  <c r="V52" i="21"/>
  <c r="V52" i="20"/>
  <c r="V51" i="4"/>
  <c r="V51" i="5"/>
  <c r="V51" i="6"/>
  <c r="V51" i="7"/>
  <c r="V51" i="9"/>
  <c r="V51" i="10"/>
  <c r="V51" i="11"/>
  <c r="V51" i="12"/>
  <c r="V51" i="13"/>
  <c r="V51" i="14"/>
  <c r="V51" i="16"/>
  <c r="V51" i="17"/>
  <c r="V51" i="18"/>
  <c r="V51" i="21"/>
  <c r="V51" i="20"/>
  <c r="V50" i="4"/>
  <c r="V50" i="5"/>
  <c r="V50" i="6"/>
  <c r="V50" i="7"/>
  <c r="V50" i="9"/>
  <c r="V50" i="10"/>
  <c r="V50" i="11"/>
  <c r="V50" i="12"/>
  <c r="V50" i="13"/>
  <c r="V50" i="14"/>
  <c r="V50" i="16"/>
  <c r="V50" i="17"/>
  <c r="V50" i="18"/>
  <c r="V50" i="21"/>
  <c r="V50" i="20"/>
  <c r="V49" i="4"/>
  <c r="V49" i="5"/>
  <c r="V49" i="6"/>
  <c r="V49" i="7"/>
  <c r="V49" i="9"/>
  <c r="V49" i="10"/>
  <c r="V49" i="11"/>
  <c r="V49" i="12"/>
  <c r="V49" i="13"/>
  <c r="V49" i="14"/>
  <c r="V49" i="16"/>
  <c r="V49" i="17"/>
  <c r="V49" i="18"/>
  <c r="V49" i="21"/>
  <c r="V49" i="20"/>
  <c r="V48" i="4"/>
  <c r="V48" i="5"/>
  <c r="V48" i="6"/>
  <c r="V48" i="7"/>
  <c r="V48" i="9"/>
  <c r="V48" i="10"/>
  <c r="V48" i="11"/>
  <c r="V48" i="12"/>
  <c r="V48" i="13"/>
  <c r="V48" i="14"/>
  <c r="V48" i="16"/>
  <c r="V48" i="17"/>
  <c r="V48" i="18"/>
  <c r="V48" i="21"/>
  <c r="V48" i="20"/>
  <c r="V47" i="4"/>
  <c r="V47" i="5"/>
  <c r="V47" i="6"/>
  <c r="V47" i="7"/>
  <c r="V47" i="9"/>
  <c r="V47" i="10"/>
  <c r="V47" i="11"/>
  <c r="V47" i="12"/>
  <c r="V47" i="13"/>
  <c r="V47" i="14"/>
  <c r="V47" i="16"/>
  <c r="V47" i="17"/>
  <c r="V47" i="18"/>
  <c r="V47" i="21"/>
  <c r="V47" i="20"/>
  <c r="V46" i="4"/>
  <c r="V46" i="5"/>
  <c r="V46" i="6"/>
  <c r="V46" i="7"/>
  <c r="V46" i="9"/>
  <c r="V46" i="10"/>
  <c r="V46" i="11"/>
  <c r="V46" i="12"/>
  <c r="V46" i="13"/>
  <c r="V46" i="14"/>
  <c r="V46" i="16"/>
  <c r="V46" i="17"/>
  <c r="V45" i="17" s="1"/>
  <c r="V46" i="18"/>
  <c r="V46" i="21"/>
  <c r="V46" i="20"/>
  <c r="V45" i="4"/>
  <c r="V45" i="5"/>
  <c r="V45" i="6"/>
  <c r="V45" i="7"/>
  <c r="V45" i="9"/>
  <c r="V44" i="9" s="1"/>
  <c r="V45" i="10"/>
  <c r="V44" i="10" s="1"/>
  <c r="V45" i="11"/>
  <c r="V44" i="11" s="1"/>
  <c r="V45" i="12"/>
  <c r="V44" i="12" s="1"/>
  <c r="V45" i="13"/>
  <c r="V44" i="13" s="1"/>
  <c r="V45" i="14"/>
  <c r="V44" i="14" s="1"/>
  <c r="V45" i="16"/>
  <c r="V45" i="18"/>
  <c r="V45" i="21"/>
  <c r="V45" i="20"/>
  <c r="V44" i="4"/>
  <c r="V44" i="5"/>
  <c r="V44" i="6"/>
  <c r="V44" i="7"/>
  <c r="V44" i="16"/>
  <c r="V44" i="18"/>
  <c r="V44" i="21"/>
  <c r="V44" i="20"/>
  <c r="V43" i="4"/>
  <c r="V43" i="5"/>
  <c r="V43" i="6"/>
  <c r="V43" i="7"/>
  <c r="V43" i="9"/>
  <c r="V43" i="10"/>
  <c r="V43" i="11"/>
  <c r="V43" i="12"/>
  <c r="V43" i="13"/>
  <c r="V43" i="14"/>
  <c r="V43" i="16"/>
  <c r="V43" i="17"/>
  <c r="V42" i="17" s="1"/>
  <c r="V43" i="18"/>
  <c r="V43" i="21"/>
  <c r="V43" i="20"/>
  <c r="V42" i="4"/>
  <c r="V42" i="5"/>
  <c r="V42" i="6"/>
  <c r="V42" i="7"/>
  <c r="Q17" i="8"/>
  <c r="V42" i="9"/>
  <c r="V42" i="10"/>
  <c r="V42" i="11"/>
  <c r="V42" i="12"/>
  <c r="V42" i="13"/>
  <c r="V42" i="14"/>
  <c r="V42" i="16"/>
  <c r="V42" i="18"/>
  <c r="V42" i="21"/>
  <c r="V42" i="20"/>
  <c r="V41" i="4"/>
  <c r="V41" i="5"/>
  <c r="V41" i="6"/>
  <c r="V41" i="7"/>
  <c r="V41" i="9"/>
  <c r="V41" i="10"/>
  <c r="V41" i="11"/>
  <c r="V41" i="12"/>
  <c r="V41" i="13"/>
  <c r="V41" i="14"/>
  <c r="V41" i="16"/>
  <c r="V41" i="17"/>
  <c r="V40" i="17" s="1"/>
  <c r="V41" i="18"/>
  <c r="V41" i="21"/>
  <c r="V41" i="20"/>
  <c r="V40" i="4"/>
  <c r="V40" i="5"/>
  <c r="V40" i="6"/>
  <c r="V40" i="7"/>
  <c r="V40" i="9"/>
  <c r="V40" i="10"/>
  <c r="V40" i="11"/>
  <c r="V40" i="12"/>
  <c r="V40" i="13"/>
  <c r="V40" i="14"/>
  <c r="V40" i="16"/>
  <c r="V40" i="18"/>
  <c r="V40" i="21"/>
  <c r="V40" i="20"/>
  <c r="V39" i="4"/>
  <c r="V39" i="5"/>
  <c r="V39" i="6"/>
  <c r="V39" i="7"/>
  <c r="Q15" i="8"/>
  <c r="V39" i="9"/>
  <c r="V39" i="10"/>
  <c r="V39" i="11"/>
  <c r="V39" i="12"/>
  <c r="V39" i="13"/>
  <c r="V39" i="14"/>
  <c r="V39" i="16"/>
  <c r="V39" i="17"/>
  <c r="V38" i="17" s="1"/>
  <c r="V39" i="18"/>
  <c r="V39" i="21"/>
  <c r="V39" i="20"/>
  <c r="V38" i="4"/>
  <c r="V38" i="5"/>
  <c r="V38" i="6"/>
  <c r="V38" i="7"/>
  <c r="V38" i="9"/>
  <c r="V38" i="10"/>
  <c r="V38" i="11"/>
  <c r="V38" i="12"/>
  <c r="V38" i="13"/>
  <c r="V38" i="14"/>
  <c r="V38" i="16"/>
  <c r="V38" i="18"/>
  <c r="V38" i="21"/>
  <c r="V38" i="20"/>
  <c r="V37" i="4"/>
  <c r="V37" i="5"/>
  <c r="V37" i="6"/>
  <c r="V37" i="7"/>
  <c r="V37" i="9"/>
  <c r="V37" i="10"/>
  <c r="V37" i="11"/>
  <c r="V37" i="12"/>
  <c r="V37" i="13"/>
  <c r="V37" i="14"/>
  <c r="V37" i="16"/>
  <c r="V37" i="17"/>
  <c r="V35" i="17" s="1"/>
  <c r="V37" i="18"/>
  <c r="V37" i="21"/>
  <c r="V37" i="20"/>
  <c r="V36" i="4"/>
  <c r="V36" i="5"/>
  <c r="V36" i="6"/>
  <c r="V36" i="7"/>
  <c r="V36" i="9"/>
  <c r="V36" i="10"/>
  <c r="V36" i="11"/>
  <c r="V36" i="12"/>
  <c r="V36" i="13"/>
  <c r="V36" i="14"/>
  <c r="V36" i="16"/>
  <c r="V36" i="17"/>
  <c r="V36" i="18"/>
  <c r="V36" i="21"/>
  <c r="V36" i="20"/>
  <c r="V35" i="4"/>
  <c r="V35" i="5"/>
  <c r="V35" i="6"/>
  <c r="V35" i="7"/>
  <c r="V35" i="9"/>
  <c r="V35" i="10"/>
  <c r="V35" i="11"/>
  <c r="V35" i="12"/>
  <c r="V35" i="13"/>
  <c r="V35" i="14"/>
  <c r="V35" i="16"/>
  <c r="V35" i="18"/>
  <c r="V35" i="21"/>
  <c r="V35" i="20"/>
  <c r="N38" i="4"/>
  <c r="Q38" i="4"/>
  <c r="N38" i="5"/>
  <c r="Q38" i="5"/>
  <c r="N38" i="6"/>
  <c r="Q38" i="6"/>
  <c r="N38" i="7"/>
  <c r="Q38" i="7"/>
  <c r="N38" i="8"/>
  <c r="Q38" i="8"/>
  <c r="N38" i="9"/>
  <c r="Q38" i="9"/>
  <c r="N38" i="10"/>
  <c r="Q38" i="10"/>
  <c r="N38" i="11"/>
  <c r="Q38" i="11"/>
  <c r="N38" i="12"/>
  <c r="Q38" i="12"/>
  <c r="N38" i="13"/>
  <c r="Q38" i="13"/>
  <c r="N38" i="14"/>
  <c r="Q38" i="14"/>
  <c r="N38" i="16"/>
  <c r="Q38" i="16"/>
  <c r="N38" i="17"/>
  <c r="Q38" i="17"/>
  <c r="N38" i="18"/>
  <c r="Q38" i="18"/>
  <c r="N38" i="21"/>
  <c r="Q38" i="21"/>
  <c r="N38" i="20"/>
  <c r="Q38" i="20"/>
  <c r="K38" i="4"/>
  <c r="K38" i="5"/>
  <c r="K38" i="6"/>
  <c r="K38" i="7"/>
  <c r="K38" i="8"/>
  <c r="K38" i="9"/>
  <c r="K38" i="10"/>
  <c r="K38" i="11"/>
  <c r="K38" i="12"/>
  <c r="K38" i="13"/>
  <c r="K38" i="14"/>
  <c r="K38" i="16"/>
  <c r="K38" i="17"/>
  <c r="K38" i="18"/>
  <c r="K38" i="21"/>
  <c r="K38" i="20"/>
  <c r="N35" i="4"/>
  <c r="Q35" i="4"/>
  <c r="N35" i="5"/>
  <c r="Q35" i="5"/>
  <c r="N35" i="6"/>
  <c r="Q35" i="6"/>
  <c r="N35" i="7"/>
  <c r="Q35" i="7"/>
  <c r="N35" i="9"/>
  <c r="Q35" i="9"/>
  <c r="N35" i="10"/>
  <c r="Q35" i="10"/>
  <c r="N35" i="11"/>
  <c r="Q35" i="11"/>
  <c r="N35" i="12"/>
  <c r="Q35" i="12"/>
  <c r="N35" i="13"/>
  <c r="Q35" i="13"/>
  <c r="N35" i="14"/>
  <c r="Q35" i="14"/>
  <c r="N35" i="16"/>
  <c r="Q35" i="16"/>
  <c r="N35" i="18"/>
  <c r="Q35" i="18"/>
  <c r="N35" i="21"/>
  <c r="Q35" i="21"/>
  <c r="N35" i="20"/>
  <c r="Q35" i="20"/>
  <c r="K35" i="4"/>
  <c r="K35" i="5"/>
  <c r="K35" i="6"/>
  <c r="K35" i="7"/>
  <c r="K35" i="9"/>
  <c r="K35" i="10"/>
  <c r="K35" i="11"/>
  <c r="K35" i="12"/>
  <c r="K35" i="13"/>
  <c r="K35" i="14"/>
  <c r="K35" i="16"/>
  <c r="K35" i="18"/>
  <c r="K35" i="21"/>
  <c r="K35" i="20"/>
  <c r="N30" i="4"/>
  <c r="Q30" i="4"/>
  <c r="N30" i="5"/>
  <c r="Q30" i="5"/>
  <c r="N30" i="6"/>
  <c r="Q30" i="6"/>
  <c r="N30" i="7"/>
  <c r="Q30" i="7"/>
  <c r="N30" i="8"/>
  <c r="Q30" i="8"/>
  <c r="N30" i="9"/>
  <c r="Q30" i="9"/>
  <c r="N30" i="10"/>
  <c r="Q30" i="10"/>
  <c r="N30" i="11"/>
  <c r="Q30" i="11"/>
  <c r="N30" i="12"/>
  <c r="Q30" i="12"/>
  <c r="N30" i="13"/>
  <c r="Q30" i="13"/>
  <c r="N30" i="14"/>
  <c r="Q30" i="14"/>
  <c r="N30" i="16"/>
  <c r="Q30" i="16"/>
  <c r="N30" i="17"/>
  <c r="Q30" i="17"/>
  <c r="N30" i="18"/>
  <c r="Q30" i="18"/>
  <c r="N30" i="21"/>
  <c r="Q30" i="21"/>
  <c r="N30" i="20"/>
  <c r="Q30" i="20"/>
  <c r="K30" i="4"/>
  <c r="K30" i="5"/>
  <c r="K30" i="6"/>
  <c r="K30" i="7"/>
  <c r="K30" i="8"/>
  <c r="K30" i="9"/>
  <c r="K30" i="10"/>
  <c r="K30" i="11"/>
  <c r="K30" i="12"/>
  <c r="K30" i="13"/>
  <c r="K30" i="14"/>
  <c r="K30" i="16"/>
  <c r="K30" i="17"/>
  <c r="K30" i="18"/>
  <c r="K30" i="21"/>
  <c r="K30" i="20"/>
  <c r="V34" i="4"/>
  <c r="V34" i="5"/>
  <c r="V34" i="6"/>
  <c r="V34" i="7"/>
  <c r="V34" i="9"/>
  <c r="V34" i="10"/>
  <c r="V34" i="11"/>
  <c r="V34" i="12"/>
  <c r="V34" i="13"/>
  <c r="V34" i="14"/>
  <c r="V34" i="16"/>
  <c r="V34" i="17"/>
  <c r="V34" i="18"/>
  <c r="V34" i="21"/>
  <c r="V34" i="20"/>
  <c r="V33" i="4"/>
  <c r="V33" i="5"/>
  <c r="V33" i="6"/>
  <c r="V33" i="7"/>
  <c r="V33" i="9"/>
  <c r="V33" i="10"/>
  <c r="V33" i="11"/>
  <c r="V33" i="12"/>
  <c r="V33" i="13"/>
  <c r="V33" i="14"/>
  <c r="V33" i="16"/>
  <c r="V33" i="17"/>
  <c r="V33" i="18"/>
  <c r="V33" i="21"/>
  <c r="V33" i="20"/>
  <c r="V32" i="4"/>
  <c r="V32" i="5"/>
  <c r="V32" i="6"/>
  <c r="V32" i="7"/>
  <c r="V32" i="9"/>
  <c r="V32" i="10"/>
  <c r="V32" i="11"/>
  <c r="V32" i="12"/>
  <c r="V32" i="13"/>
  <c r="V32" i="14"/>
  <c r="V32" i="16"/>
  <c r="V32" i="17"/>
  <c r="V32" i="18"/>
  <c r="V32" i="21"/>
  <c r="V32" i="20"/>
  <c r="V31" i="4"/>
  <c r="V31" i="5"/>
  <c r="V31" i="6"/>
  <c r="V31" i="7"/>
  <c r="V31" i="9"/>
  <c r="V31" i="10"/>
  <c r="V31" i="11"/>
  <c r="V31" i="12"/>
  <c r="V31" i="13"/>
  <c r="V31" i="14"/>
  <c r="V31" i="16"/>
  <c r="V31" i="17"/>
  <c r="V31" i="18"/>
  <c r="V31" i="21"/>
  <c r="V31" i="20"/>
  <c r="V30" i="4"/>
  <c r="V29" i="4" s="1"/>
  <c r="V30" i="5"/>
  <c r="V29" i="5" s="1"/>
  <c r="V30" i="6"/>
  <c r="V29" i="6" s="1"/>
  <c r="V30" i="7"/>
  <c r="V29" i="7" s="1"/>
  <c r="V30" i="9"/>
  <c r="V29" i="9" s="1"/>
  <c r="V30" i="10"/>
  <c r="V29" i="10" s="1"/>
  <c r="V30" i="11"/>
  <c r="V29" i="11" s="1"/>
  <c r="V30" i="12"/>
  <c r="V29" i="12" s="1"/>
  <c r="V30" i="13"/>
  <c r="V29" i="13" s="1"/>
  <c r="V30" i="14"/>
  <c r="V29" i="14" s="1"/>
  <c r="V30" i="16"/>
  <c r="V30" i="18"/>
  <c r="V30" i="21"/>
  <c r="V29" i="21" s="1"/>
  <c r="V30" i="20"/>
  <c r="V29" i="16"/>
  <c r="V29" i="18"/>
  <c r="V29" i="20"/>
  <c r="T57" i="4"/>
  <c r="T55" i="4"/>
  <c r="T53" i="4"/>
  <c r="T50" i="4"/>
  <c r="T45" i="4"/>
  <c r="T44" i="4"/>
  <c r="T59" i="4" s="1"/>
  <c r="T42" i="4"/>
  <c r="T40" i="4"/>
  <c r="T38" i="4"/>
  <c r="T35" i="4"/>
  <c r="T30" i="4"/>
  <c r="T29" i="4"/>
  <c r="T57" i="5"/>
  <c r="T55" i="5"/>
  <c r="T53" i="5"/>
  <c r="T50" i="5"/>
  <c r="T45" i="5"/>
  <c r="T44" i="5"/>
  <c r="T42" i="5"/>
  <c r="T40" i="5"/>
  <c r="T38" i="5"/>
  <c r="T35" i="5"/>
  <c r="T30" i="5"/>
  <c r="T29" i="5"/>
  <c r="T57" i="6"/>
  <c r="T55" i="6"/>
  <c r="T53" i="6"/>
  <c r="T50" i="6"/>
  <c r="T45" i="6"/>
  <c r="T44" i="6"/>
  <c r="T59" i="6" s="1"/>
  <c r="T42" i="6"/>
  <c r="T40" i="6"/>
  <c r="T38" i="6"/>
  <c r="T35" i="6"/>
  <c r="T30" i="6"/>
  <c r="T29" i="6"/>
  <c r="T57" i="7"/>
  <c r="T55" i="7"/>
  <c r="T53" i="7"/>
  <c r="T50" i="7"/>
  <c r="T45" i="7"/>
  <c r="T44" i="7"/>
  <c r="T59" i="7" s="1"/>
  <c r="T42" i="7"/>
  <c r="T40" i="7"/>
  <c r="T38" i="7"/>
  <c r="T35" i="7"/>
  <c r="T30" i="7"/>
  <c r="T29" i="7"/>
  <c r="T57" i="8"/>
  <c r="T55" i="8"/>
  <c r="T53" i="8"/>
  <c r="T50" i="8"/>
  <c r="T45" i="8"/>
  <c r="T44" i="8"/>
  <c r="T38" i="8"/>
  <c r="T30" i="8"/>
  <c r="T57" i="9"/>
  <c r="T55" i="9"/>
  <c r="T53" i="9"/>
  <c r="T50" i="9"/>
  <c r="T45" i="9"/>
  <c r="T44" i="9"/>
  <c r="T59" i="9" s="1"/>
  <c r="T42" i="9"/>
  <c r="T40" i="9"/>
  <c r="T38" i="9"/>
  <c r="T35" i="9"/>
  <c r="T30" i="9"/>
  <c r="T29" i="9"/>
  <c r="T57" i="10"/>
  <c r="T55" i="10"/>
  <c r="T53" i="10"/>
  <c r="T50" i="10"/>
  <c r="T45" i="10"/>
  <c r="T44" i="10"/>
  <c r="T59" i="10" s="1"/>
  <c r="T42" i="10"/>
  <c r="T40" i="10"/>
  <c r="T38" i="10"/>
  <c r="T35" i="10"/>
  <c r="T30" i="10"/>
  <c r="T29" i="10"/>
  <c r="T57" i="11"/>
  <c r="T55" i="11"/>
  <c r="T53" i="11"/>
  <c r="T50" i="11"/>
  <c r="T45" i="11"/>
  <c r="T44" i="11"/>
  <c r="T42" i="11"/>
  <c r="T40" i="11"/>
  <c r="T38" i="11"/>
  <c r="T35" i="11"/>
  <c r="T30" i="11"/>
  <c r="T29" i="11"/>
  <c r="T57" i="12"/>
  <c r="T55" i="12"/>
  <c r="T53" i="12"/>
  <c r="T50" i="12"/>
  <c r="T45" i="12"/>
  <c r="T44" i="12"/>
  <c r="T59" i="12" s="1"/>
  <c r="T42" i="12"/>
  <c r="T40" i="12"/>
  <c r="T38" i="12"/>
  <c r="T35" i="12"/>
  <c r="T30" i="12"/>
  <c r="T29" i="12"/>
  <c r="T57" i="13"/>
  <c r="T55" i="13"/>
  <c r="T53" i="13"/>
  <c r="T50" i="13"/>
  <c r="T45" i="13"/>
  <c r="T44" i="13"/>
  <c r="T59" i="13" s="1"/>
  <c r="T42" i="13"/>
  <c r="T40" i="13"/>
  <c r="T38" i="13"/>
  <c r="T35" i="13"/>
  <c r="T30" i="13"/>
  <c r="T29" i="13"/>
  <c r="T57" i="14"/>
  <c r="T55" i="14"/>
  <c r="T53" i="14"/>
  <c r="T50" i="14"/>
  <c r="T45" i="14"/>
  <c r="T44" i="14"/>
  <c r="T42" i="14"/>
  <c r="T40" i="14"/>
  <c r="T38" i="14"/>
  <c r="T35" i="14"/>
  <c r="T30" i="14"/>
  <c r="T29" i="14"/>
  <c r="T57" i="16"/>
  <c r="T55" i="16"/>
  <c r="T53" i="16"/>
  <c r="T50" i="16"/>
  <c r="T45" i="16"/>
  <c r="T44" i="16"/>
  <c r="T59" i="16" s="1"/>
  <c r="T42" i="16"/>
  <c r="T40" i="16"/>
  <c r="T38" i="16"/>
  <c r="T35" i="16"/>
  <c r="T30" i="16"/>
  <c r="T29" i="16"/>
  <c r="T57" i="17"/>
  <c r="T55" i="17"/>
  <c r="T53" i="17"/>
  <c r="T50" i="17"/>
  <c r="T45" i="17"/>
  <c r="T44" i="17"/>
  <c r="T59" i="17" s="1"/>
  <c r="T42" i="17"/>
  <c r="T40" i="17"/>
  <c r="T38" i="17"/>
  <c r="T35" i="17"/>
  <c r="T30" i="17"/>
  <c r="T29" i="17"/>
  <c r="T57" i="18"/>
  <c r="T55" i="18"/>
  <c r="T53" i="18"/>
  <c r="T50" i="18"/>
  <c r="T45" i="18"/>
  <c r="T44" i="18"/>
  <c r="T42" i="18"/>
  <c r="T40" i="18"/>
  <c r="T38" i="18"/>
  <c r="T35" i="18"/>
  <c r="T30" i="18"/>
  <c r="T29" i="18"/>
  <c r="T57" i="21"/>
  <c r="T55" i="21"/>
  <c r="T53" i="21"/>
  <c r="T50" i="21"/>
  <c r="T45" i="21"/>
  <c r="T44" i="21"/>
  <c r="T59" i="21" s="1"/>
  <c r="T42" i="21"/>
  <c r="T40" i="21"/>
  <c r="T38" i="21"/>
  <c r="T35" i="21"/>
  <c r="T30" i="21"/>
  <c r="T29" i="21"/>
  <c r="T57" i="20"/>
  <c r="T55" i="20"/>
  <c r="T53" i="20"/>
  <c r="T50" i="20"/>
  <c r="T45" i="20"/>
  <c r="T44" i="20"/>
  <c r="T59" i="20" s="1"/>
  <c r="T42" i="20"/>
  <c r="T40" i="20"/>
  <c r="T38" i="20"/>
  <c r="T35" i="20"/>
  <c r="T30" i="20"/>
  <c r="T29" i="20"/>
  <c r="T57" i="1"/>
  <c r="T55" i="1"/>
  <c r="T59" i="1"/>
  <c r="A90" i="4"/>
  <c r="A89" i="4"/>
  <c r="A88" i="4"/>
  <c r="A87" i="4"/>
  <c r="A86" i="4"/>
  <c r="A85" i="4"/>
  <c r="A80" i="4"/>
  <c r="A79" i="4"/>
  <c r="A78" i="4"/>
  <c r="A77" i="4"/>
  <c r="A76" i="4"/>
  <c r="A74" i="4"/>
  <c r="A73" i="4"/>
  <c r="A72" i="4"/>
  <c r="A71" i="4"/>
  <c r="A70" i="4"/>
  <c r="A68" i="4"/>
  <c r="A67" i="4"/>
  <c r="A66" i="4"/>
  <c r="A65" i="4"/>
  <c r="A64" i="4"/>
  <c r="V24" i="4"/>
  <c r="S24" i="4"/>
  <c r="A90" i="5"/>
  <c r="A89" i="5"/>
  <c r="A88" i="5"/>
  <c r="A87" i="5"/>
  <c r="A86" i="5"/>
  <c r="A85" i="5"/>
  <c r="A80" i="5"/>
  <c r="A79" i="5"/>
  <c r="A78" i="5"/>
  <c r="A77" i="5"/>
  <c r="A76" i="5"/>
  <c r="A74" i="5"/>
  <c r="A73" i="5"/>
  <c r="A72" i="5"/>
  <c r="A71" i="5"/>
  <c r="A70" i="5"/>
  <c r="A68" i="5"/>
  <c r="A67" i="5"/>
  <c r="A66" i="5"/>
  <c r="A65" i="5"/>
  <c r="A64" i="5"/>
  <c r="T59" i="5"/>
  <c r="V24" i="5"/>
  <c r="S24" i="5"/>
  <c r="A90" i="6"/>
  <c r="A89" i="6"/>
  <c r="A88" i="6"/>
  <c r="A87" i="6"/>
  <c r="A86" i="6"/>
  <c r="A85" i="6"/>
  <c r="A80" i="6"/>
  <c r="A79" i="6"/>
  <c r="A78" i="6"/>
  <c r="A77" i="6"/>
  <c r="A76" i="6"/>
  <c r="A74" i="6"/>
  <c r="A73" i="6"/>
  <c r="A72" i="6"/>
  <c r="A71" i="6"/>
  <c r="A70" i="6"/>
  <c r="A68" i="6"/>
  <c r="A67" i="6"/>
  <c r="A66" i="6"/>
  <c r="A65" i="6"/>
  <c r="A64" i="6"/>
  <c r="V24" i="6"/>
  <c r="S24" i="6"/>
  <c r="A90" i="7"/>
  <c r="A89" i="7"/>
  <c r="A88" i="7"/>
  <c r="A87" i="7"/>
  <c r="A86" i="7"/>
  <c r="A85" i="7"/>
  <c r="A80" i="7"/>
  <c r="A79" i="7"/>
  <c r="A78" i="7"/>
  <c r="A77" i="7"/>
  <c r="A76" i="7"/>
  <c r="A74" i="7"/>
  <c r="A73" i="7"/>
  <c r="A72" i="7"/>
  <c r="A71" i="7"/>
  <c r="A70" i="7"/>
  <c r="A68" i="7"/>
  <c r="A67" i="7"/>
  <c r="A66" i="7"/>
  <c r="A65" i="7"/>
  <c r="A64" i="7"/>
  <c r="V24" i="7"/>
  <c r="S24" i="7"/>
  <c r="A90" i="8"/>
  <c r="A89" i="8"/>
  <c r="A88" i="8"/>
  <c r="A87" i="8"/>
  <c r="A86" i="8"/>
  <c r="A85" i="8"/>
  <c r="A80" i="8"/>
  <c r="A79" i="8"/>
  <c r="A78" i="8"/>
  <c r="A77" i="8"/>
  <c r="A76" i="8"/>
  <c r="A74" i="8"/>
  <c r="A73" i="8"/>
  <c r="A72" i="8"/>
  <c r="A71" i="8"/>
  <c r="A70" i="8"/>
  <c r="A68" i="8"/>
  <c r="A67" i="8"/>
  <c r="A66" i="8"/>
  <c r="A65" i="8"/>
  <c r="A64" i="8"/>
  <c r="T59" i="8"/>
  <c r="V24" i="8"/>
  <c r="S24" i="8"/>
  <c r="Y24" i="8" s="1"/>
  <c r="A90" i="9"/>
  <c r="A89" i="9"/>
  <c r="A88" i="9"/>
  <c r="A87" i="9"/>
  <c r="A86" i="9"/>
  <c r="A85" i="9"/>
  <c r="A80" i="9"/>
  <c r="A79" i="9"/>
  <c r="A78" i="9"/>
  <c r="A77" i="9"/>
  <c r="A76" i="9"/>
  <c r="A74" i="9"/>
  <c r="A73" i="9"/>
  <c r="A72" i="9"/>
  <c r="A71" i="9"/>
  <c r="A70" i="9"/>
  <c r="A68" i="9"/>
  <c r="A67" i="9"/>
  <c r="A66" i="9"/>
  <c r="A65" i="9"/>
  <c r="A64" i="9"/>
  <c r="V24" i="9"/>
  <c r="S24" i="9"/>
  <c r="A90" i="10"/>
  <c r="A89" i="10"/>
  <c r="A88" i="10"/>
  <c r="A87" i="10"/>
  <c r="A86" i="10"/>
  <c r="A85" i="10"/>
  <c r="A80" i="10"/>
  <c r="A79" i="10"/>
  <c r="A78" i="10"/>
  <c r="A77" i="10"/>
  <c r="A76" i="10"/>
  <c r="A74" i="10"/>
  <c r="A73" i="10"/>
  <c r="A72" i="10"/>
  <c r="A71" i="10"/>
  <c r="A70" i="10"/>
  <c r="A68" i="10"/>
  <c r="A67" i="10"/>
  <c r="A66" i="10"/>
  <c r="A65" i="10"/>
  <c r="A64" i="10"/>
  <c r="V24" i="10"/>
  <c r="S24" i="10"/>
  <c r="A90" i="11"/>
  <c r="A89" i="11"/>
  <c r="A88" i="11"/>
  <c r="A87" i="11"/>
  <c r="A86" i="11"/>
  <c r="A85" i="11"/>
  <c r="A80" i="11"/>
  <c r="A79" i="11"/>
  <c r="A78" i="11"/>
  <c r="A77" i="11"/>
  <c r="A76" i="11"/>
  <c r="A74" i="11"/>
  <c r="A73" i="11"/>
  <c r="A72" i="11"/>
  <c r="A71" i="11"/>
  <c r="A70" i="11"/>
  <c r="A68" i="11"/>
  <c r="A67" i="11"/>
  <c r="A66" i="11"/>
  <c r="A65" i="11"/>
  <c r="A64" i="11"/>
  <c r="T59" i="11"/>
  <c r="V24" i="11"/>
  <c r="S24" i="11"/>
  <c r="A90" i="12"/>
  <c r="A89" i="12"/>
  <c r="A88" i="12"/>
  <c r="A87" i="12"/>
  <c r="A86" i="12"/>
  <c r="A85" i="12"/>
  <c r="A80" i="12"/>
  <c r="A79" i="12"/>
  <c r="A78" i="12"/>
  <c r="A77" i="12"/>
  <c r="A76" i="12"/>
  <c r="A74" i="12"/>
  <c r="A73" i="12"/>
  <c r="A72" i="12"/>
  <c r="A71" i="12"/>
  <c r="A70" i="12"/>
  <c r="A68" i="12"/>
  <c r="A67" i="12"/>
  <c r="A66" i="12"/>
  <c r="A65" i="12"/>
  <c r="A64" i="12"/>
  <c r="V24" i="12"/>
  <c r="S24" i="12"/>
  <c r="A90" i="13"/>
  <c r="A89" i="13"/>
  <c r="A88" i="13"/>
  <c r="A87" i="13"/>
  <c r="A86" i="13"/>
  <c r="A85" i="13"/>
  <c r="A80" i="13"/>
  <c r="A79" i="13"/>
  <c r="A78" i="13"/>
  <c r="A77" i="13"/>
  <c r="A76" i="13"/>
  <c r="A74" i="13"/>
  <c r="A73" i="13"/>
  <c r="A72" i="13"/>
  <c r="A71" i="13"/>
  <c r="A70" i="13"/>
  <c r="A68" i="13"/>
  <c r="A67" i="13"/>
  <c r="A66" i="13"/>
  <c r="A65" i="13"/>
  <c r="A64" i="13"/>
  <c r="V24" i="13"/>
  <c r="S24" i="13"/>
  <c r="A90" i="14"/>
  <c r="A89" i="14"/>
  <c r="A88" i="14"/>
  <c r="A87" i="14"/>
  <c r="A86" i="14"/>
  <c r="A85" i="14"/>
  <c r="A80" i="14"/>
  <c r="A79" i="14"/>
  <c r="A78" i="14"/>
  <c r="A77" i="14"/>
  <c r="A76" i="14"/>
  <c r="A74" i="14"/>
  <c r="A73" i="14"/>
  <c r="A72" i="14"/>
  <c r="A71" i="14"/>
  <c r="A70" i="14"/>
  <c r="A68" i="14"/>
  <c r="A67" i="14"/>
  <c r="A66" i="14"/>
  <c r="A65" i="14"/>
  <c r="A64" i="14"/>
  <c r="T59" i="14"/>
  <c r="V24" i="14"/>
  <c r="S24" i="14"/>
  <c r="A90" i="16"/>
  <c r="A89" i="16"/>
  <c r="A88" i="16"/>
  <c r="A87" i="16"/>
  <c r="A86" i="16"/>
  <c r="A85" i="16"/>
  <c r="A80" i="16"/>
  <c r="A79" i="16"/>
  <c r="A78" i="16"/>
  <c r="A77" i="16"/>
  <c r="A76" i="16"/>
  <c r="A74" i="16"/>
  <c r="A73" i="16"/>
  <c r="A72" i="16"/>
  <c r="A71" i="16"/>
  <c r="A70" i="16"/>
  <c r="A68" i="16"/>
  <c r="A67" i="16"/>
  <c r="A66" i="16"/>
  <c r="A65" i="16"/>
  <c r="A64" i="16"/>
  <c r="V24" i="16"/>
  <c r="S24" i="16"/>
  <c r="A90" i="17"/>
  <c r="A89" i="17"/>
  <c r="A88" i="17"/>
  <c r="A87" i="17"/>
  <c r="A86" i="17"/>
  <c r="A85" i="17"/>
  <c r="A80" i="17"/>
  <c r="A79" i="17"/>
  <c r="A78" i="17"/>
  <c r="A77" i="17"/>
  <c r="A76" i="17"/>
  <c r="A74" i="17"/>
  <c r="A73" i="17"/>
  <c r="A72" i="17"/>
  <c r="A71" i="17"/>
  <c r="A70" i="17"/>
  <c r="A68" i="17"/>
  <c r="A67" i="17"/>
  <c r="A66" i="17"/>
  <c r="A65" i="17"/>
  <c r="A64" i="17"/>
  <c r="V24" i="17"/>
  <c r="S24" i="17"/>
  <c r="A90" i="18"/>
  <c r="A89" i="18"/>
  <c r="A88" i="18"/>
  <c r="A87" i="18"/>
  <c r="A86" i="18"/>
  <c r="A85" i="18"/>
  <c r="A80" i="18"/>
  <c r="A79" i="18"/>
  <c r="A78" i="18"/>
  <c r="A77" i="18"/>
  <c r="A76" i="18"/>
  <c r="A74" i="18"/>
  <c r="A73" i="18"/>
  <c r="A72" i="18"/>
  <c r="A71" i="18"/>
  <c r="A70" i="18"/>
  <c r="A68" i="18"/>
  <c r="A67" i="18"/>
  <c r="A66" i="18"/>
  <c r="A65" i="18"/>
  <c r="A64" i="18"/>
  <c r="T59" i="18"/>
  <c r="V24" i="18"/>
  <c r="S24" i="18"/>
  <c r="A90" i="21"/>
  <c r="A89" i="21"/>
  <c r="A88" i="21"/>
  <c r="A87" i="21"/>
  <c r="A86" i="21"/>
  <c r="A85" i="21"/>
  <c r="A80" i="21"/>
  <c r="A79" i="21"/>
  <c r="A78" i="21"/>
  <c r="A77" i="21"/>
  <c r="A76" i="21"/>
  <c r="A74" i="21"/>
  <c r="A73" i="21"/>
  <c r="A72" i="21"/>
  <c r="A71" i="21"/>
  <c r="A70" i="21"/>
  <c r="A68" i="21"/>
  <c r="A67" i="21"/>
  <c r="A66" i="21"/>
  <c r="A65" i="21"/>
  <c r="A64" i="21"/>
  <c r="V24" i="21"/>
  <c r="S24" i="21"/>
  <c r="A90" i="20"/>
  <c r="A89" i="20"/>
  <c r="A88" i="20"/>
  <c r="A87" i="20"/>
  <c r="A86" i="20"/>
  <c r="A85" i="20"/>
  <c r="A80" i="20"/>
  <c r="A79" i="20"/>
  <c r="A78" i="20"/>
  <c r="A77" i="20"/>
  <c r="A76" i="20"/>
  <c r="A74" i="20"/>
  <c r="A73" i="20"/>
  <c r="A72" i="20"/>
  <c r="A71" i="20"/>
  <c r="A70" i="20"/>
  <c r="A68" i="20"/>
  <c r="A67" i="20"/>
  <c r="A66" i="20"/>
  <c r="A65" i="20"/>
  <c r="A64" i="20"/>
  <c r="V24" i="20"/>
  <c r="S24" i="20"/>
  <c r="V45" i="3" l="1"/>
  <c r="Q19" i="3" s="1"/>
  <c r="V44" i="17"/>
  <c r="V30" i="17"/>
  <c r="V29" i="17" s="1"/>
  <c r="Q20" i="8"/>
  <c r="Q19" i="8"/>
  <c r="Q14" i="8"/>
  <c r="Q24" i="8"/>
  <c r="Q13" i="8"/>
  <c r="V50" i="3"/>
  <c r="Q20" i="3" s="1"/>
  <c r="V35" i="3"/>
  <c r="Q14" i="3" s="1"/>
  <c r="T59" i="3"/>
  <c r="V44" i="3" l="1"/>
  <c r="Q18" i="3" s="1"/>
  <c r="V59" i="17"/>
  <c r="Q12" i="17"/>
  <c r="Q18" i="8"/>
  <c r="Q12" i="8"/>
  <c r="V29" i="3"/>
  <c r="Q12" i="3" s="1"/>
  <c r="A90" i="1"/>
  <c r="A89" i="1"/>
  <c r="A85" i="1"/>
  <c r="A65" i="1"/>
  <c r="A68" i="1"/>
  <c r="V59" i="3" l="1"/>
  <c r="Q24" i="3" s="1"/>
  <c r="A88" i="1"/>
  <c r="A87" i="1"/>
  <c r="A86" i="1"/>
  <c r="A80" i="1"/>
  <c r="A79" i="1"/>
  <c r="A78" i="1"/>
  <c r="A77" i="1"/>
  <c r="A76" i="1"/>
  <c r="A74" i="1"/>
  <c r="A73" i="1"/>
  <c r="A72" i="1"/>
  <c r="A71" i="1"/>
  <c r="A70" i="1"/>
  <c r="A67" i="1"/>
  <c r="A66" i="1"/>
  <c r="A64" i="1"/>
  <c r="V24" i="1"/>
  <c r="Y24" i="1" s="1"/>
  <c r="S24" i="1"/>
</calcChain>
</file>

<file path=xl/sharedStrings.xml><?xml version="1.0" encoding="utf-8"?>
<sst xmlns="http://schemas.openxmlformats.org/spreadsheetml/2006/main" count="1938" uniqueCount="112">
  <si>
    <t>สำนักจัดการทรัพยากรป่าไม้ที่ 1 (เชียงใหม่)</t>
  </si>
  <si>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</si>
  <si>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</si>
  <si>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</si>
  <si>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</si>
  <si>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</si>
  <si>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</si>
  <si>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</si>
  <si>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</si>
  <si>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</si>
  <si>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กิจกรรม/งานที่ปฏิบัติ (หน่วยนับ)</t>
  </si>
  <si>
    <t>แผน/ผลการดำเนินงาน</t>
  </si>
  <si>
    <t>ขั้นตอนการดำเนินงาน (หน่วยนับ)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</si>
  <si>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</si>
  <si>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</si>
  <si>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</si>
  <si>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</si>
  <si>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</si>
  <si>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</si>
  <si>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</si>
  <si>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</si>
  <si>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</si>
  <si>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</si>
  <si>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</si>
  <si>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</si>
  <si>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</si>
  <si>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</si>
  <si>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</si>
  <si>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</si>
  <si>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</si>
  <si>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</si>
  <si>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</si>
  <si>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</si>
  <si>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</si>
  <si>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</si>
  <si>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</si>
  <si>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</si>
  <si>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</si>
  <si>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</si>
  <si>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</si>
  <si>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</si>
  <si>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</si>
  <si>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</si>
  <si>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</si>
  <si>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</si>
  <si>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</si>
  <si>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</si>
  <si>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</si>
  <si>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</si>
  <si>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</si>
  <si>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</si>
  <si>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</si>
  <si>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</si>
  <si>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</si>
  <si>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</si>
  <si>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</si>
  <si>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</si>
  <si>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</si>
  <si>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</si>
  <si>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</si>
  <si>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</si>
  <si>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โครงการส่งเสริมการปลูกไม้เศรษฐกิจในพื้นที่ลุ่มน้ำชั้น 3 ,4 และ 5 ก่อนมติ ครม. เมื่อวันที่ 30 มิ.ย. 2541 (ไร่)</t>
  </si>
  <si>
    <t>ประชาสัมพันธ์และรับเกษตรกรเข้าร่วมโครงการ (ไร่)</t>
  </si>
  <si>
    <t>ให้ความรู้ด้านวิชาการและติดตามผลการดำเนินโครงการ (ครั้ง)</t>
  </si>
  <si>
    <t>สนับสนุนการปลูกไม้โตเร็วแก่เกษตรกร ปีที่ 1 ไร่ละ 1,500 บาท (ไร่)</t>
  </si>
  <si>
    <t>สนับสนุนการปลูกไม้โตเร็วแก่เกษตรกร ปีที่ 2 ไร่ละ 800 บาท (ไร่)</t>
  </si>
  <si>
    <t>โครงการส่งเสริมการปลูกไม้โตเร็วเพื่ออุตสาหกรรม (ไร่)</t>
  </si>
  <si>
    <t>สนับสนุนการปลูกไม้โตเร็วแก่เกษตรกร ปีที่ 3 ไร่ละ 700 บาท (ไร่)</t>
  </si>
  <si>
    <t>กิจกรรมโครงการส่งเสริมการปลูกไม้โตเร็วเพื่ออุตสาหกรรม</t>
  </si>
  <si>
    <t>1) ประชาสัมพันธ์โครงการ (ไร่)</t>
  </si>
  <si>
    <t>2) รับสมัครเกษตรกรเข้าร่วมโครงการ (ไร่)</t>
  </si>
  <si>
    <t>4) จัดทำทะเบียนเกษตรกรที่เข้าร่วมโครงการ (ไร่)</t>
  </si>
  <si>
    <t>1) ให้คำแนะนำทางวิชาการด้านการปลูกและบำรุงต้นไม้และกำกับให้ผู้เข้าร่วมโครงการดำเนินการตามหลักเกณฑ์ที่กำหนด (ครั้ง)</t>
  </si>
  <si>
    <t>2) สำรวจความพึงพอใจของผู้เข้าร่วมโครงการ ไม่น้อยกว่า (ร้อยละ)</t>
  </si>
  <si>
    <t>สำนักจัดการทรัพยากรป่าไม้ที่ 3 (ลำปาง)</t>
  </si>
  <si>
    <t>สำนักจัดการทรัพยากรป่าไม้ที่ 2 (เชียงราย)</t>
  </si>
  <si>
    <t>สำนักจัดการทรัพยากรป่าไม้ที่ 3 สาขาแพร่</t>
  </si>
  <si>
    <t>สำนักจัดการทรัพยากรป่าไม้ที่ 4 (ตาก)</t>
  </si>
  <si>
    <t>สำนักจัดการทรัพยากรป่าไม้ที่ 4 สาขานครสวรรค์</t>
  </si>
  <si>
    <t>สำนักจัดการทรัพยากรป่าไม้ที่ 4 สาขาพิษณุโลก</t>
  </si>
  <si>
    <t>สำนักจัดการทรัพยากรป่าไม้ที่ 5 (สระบุรี)</t>
  </si>
  <si>
    <t>สำนักจัดการทรัพยากรป่าไม้ที่ 6 (อุดรธานี)</t>
  </si>
  <si>
    <t>สำนักจัดการทรัพยากรป่าไม้ที่ 6 สาขานครพนม</t>
  </si>
  <si>
    <t>สำนักจัดการทรัพยากรป่าไม้ที่ 7 (ขอนแก่น)</t>
  </si>
  <si>
    <t>สำนักจัดการทรัพยากรป่าไม้ที่ 7 สาขาอุบลราชธานี</t>
  </si>
  <si>
    <t>สำนักจัดการทรัพยากรป่าไม้ที่ 8 (นครราชสีมา)</t>
  </si>
  <si>
    <t>สำนักจัดการทรัพยากรป่าไม้ที่ 9 สาขาปราจีนบุรี</t>
  </si>
  <si>
    <t>สำนักจัดการทรัพยากรป่าไม้ที่ 10 (ราชบุรี)</t>
  </si>
  <si>
    <t>สำนักจัดการทรัพยากรป่าไม้ที่ 10 สาขาเพชรบุรี</t>
  </si>
  <si>
    <t>สำนักจัดการทรัพยากรป่าไม้ที่ 12 (นครศรีธรรมราช)</t>
  </si>
  <si>
    <t>สำนักจัดการทรัพยากรป่าไม้ที่ 12 สาขากระบี่</t>
  </si>
  <si>
    <t>1.3 ขั้นตอนการดำเนินงานโดยละเอียด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</si>
  <si>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</si>
  <si>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</si>
  <si>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</si>
  <si>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</si>
  <si>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</si>
  <si>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</si>
  <si>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แบบติดตามผลการดำเนินงาน ประจำปีงบประมาณ พ.ศ. 2567</t>
  </si>
  <si>
    <t>รอบระหว่างปี</t>
  </si>
  <si>
    <t>1.1 หน่วยงานได้รับแผนการปฏิบัติงานและแผนการใช้จ่ายเงิน (ปม. 1 - 2) ประจำปีงบประมาณ พ.ศ. 2567 เมื่อวันที่</t>
  </si>
  <si>
    <t xml:space="preserve">โครงการส่งเสริมการปลูกไม้เศรษฐกิจในพื้นที่ลุ่มน้ำชั้น 3, 4 และ 5  ก่อนมติ ครม. เมื่อวันที่ 30 มิ.ย. 2541 </t>
  </si>
  <si>
    <t>ประชาสัมพันธ์และจัดทำทะเบียนเกษตรกรเข้าร่วมโครงการ (ไร่)</t>
  </si>
  <si>
    <t>3) สำรวจ/ตรวจสอบพื้นที่เหมาะสมและได้รับอนุญาตถูกต้องตามกฏหมายในโครงการจัดที่ดินทำกินให้ชุมชน ตามนโยบายรัฐบาลภายใต้คณะกรรมการนโยบายที่ดินแห่งชาติ (คทช.) (ไร่)</t>
  </si>
  <si>
    <t>ตรวจรับรองผลการปลูก บำรุงรักษาต้นไม้ การเบิกจ่ายเงินสนับสนุนแก่ผู้เข้าร่วมโครงการ ปีที่ 1 (ไร่)</t>
  </si>
  <si>
    <t>ตรวจรับรองผลการบำรุงรักษาต้นไม้ การติดตามผลความก้าวหน้า การเบิกจ่ายเงินสนับสนุนแก่ผู้เข้าร่วมโครงการ ปีที่ 2 (ไร่)</t>
  </si>
  <si>
    <t>ตรวจรับรองผลการบำรุงรักษาต้นไม้ การติดตามผลความก้าวหน้า การเบิกจ่ายเงินสนับสนุนแก่ผู้เข้าร่วมโครงการ ปีที่ 3 (ไร่)</t>
  </si>
  <si>
    <t>3) สำรวจ/ตรวจสอบพื้นที่เหมาะสมและมีกรรมสิทธิ์หรือสิทธิครอบครองตามกฏหมาย หรือเป็นผู้มีสิทธิใช้ประโยชน์ในที่ดิน (ไร่)</t>
  </si>
  <si>
    <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</si>
  <si>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t>-</t>
  </si>
  <si>
    <t>ตรวจรับรองผลการบำรุงรักษาต้นไม้ การติดตามผลความก้าวหน้าการเบิกจ่ายเงินสนับสนุนแก่ผู้เข้าร่วมโครงการ ปีที่ 3 (ไร่)</t>
  </si>
  <si>
    <t>ตรวจรับรองผลการบำรุงรักษาต้นไม้ การติดตามผลความก้าวหน้าการเบิกจ่ายเงินสนับสนุนแก่ผู้เข้าร่วมโครงการ ปีที่ 2 (ไร่)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</si>
</sst>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[$-187041E]d\ mmmm\ yyyy;@"/>
    <numFmt numFmtId="166" formatCode="#,##0_ ;\-#,##0\ "/>
    <numFmt numFmtId="167" formatCode="#,##0.00_ ;\-#,##0.00\ "/>
    <numFmt numFmtId="168" formatCode="0##\ \-\ ####\ \-\ ####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rgb="FF8DBAFB"/>
      </left>
      <right style="thin">
        <color rgb="FFB6D2FC"/>
      </right>
      <top/>
      <bottom/>
      <diagonal/>
    </border>
    <border>
      <left style="thin">
        <color rgb="FF8DBAFB"/>
      </left>
      <right style="thin">
        <color rgb="FFB6D2FC"/>
      </right>
      <top style="thin">
        <color rgb="FFB6D2FC"/>
      </top>
      <bottom style="thin">
        <color rgb="FFB6D2FC"/>
      </bottom>
      <diagonal/>
    </border>
    <border>
      <left style="thin">
        <color rgb="FF8DBAFB"/>
      </left>
      <right style="thin">
        <color rgb="FFB6D2FC"/>
      </right>
      <top/>
      <bottom style="thin">
        <color rgb="FFB6D2FC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B6D2FC"/>
      </bottom>
      <diagonal/>
    </border>
    <border>
      <left style="thin">
        <color rgb="FFCDDAE8"/>
      </left>
      <right style="thin">
        <color rgb="FFD3E4FD"/>
      </right>
      <top style="thin">
        <color rgb="FFCDDAE8"/>
      </top>
      <bottom style="thin">
        <color rgb="FFCDDAE8"/>
      </bottom>
      <diagonal/>
    </border>
    <border>
      <left style="thin">
        <color rgb="FFD3E4FD"/>
      </left>
      <right/>
      <top style="thin">
        <color rgb="FFCDDAE8"/>
      </top>
      <bottom style="thin">
        <color rgb="FFD3E4FD"/>
      </bottom>
      <diagonal/>
    </border>
    <border>
      <left/>
      <right/>
      <top style="thin">
        <color rgb="FFCDDAE8"/>
      </top>
      <bottom style="thin">
        <color rgb="FFD3E4FD"/>
      </bottom>
      <diagonal/>
    </border>
    <border>
      <left/>
      <right style="thin">
        <color rgb="FFCDDAE8"/>
      </right>
      <top style="thin">
        <color rgb="FFCDDAE8"/>
      </top>
      <bottom style="thin">
        <color rgb="FFD3E4FD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 style="thin">
        <color rgb="FFCDDAE8"/>
      </right>
      <top/>
      <bottom/>
      <diagonal/>
    </border>
    <border>
      <left style="thin">
        <color rgb="FFCDDAE8"/>
      </left>
      <right style="thin">
        <color rgb="FFCDDAE8"/>
      </right>
      <top/>
      <bottom style="thin">
        <color rgb="FFCDDAE8"/>
      </bottom>
      <diagonal/>
    </border>
    <border>
      <left style="thin">
        <color rgb="FFB6D2FC"/>
      </left>
      <right/>
      <top style="thin">
        <color rgb="FFCDDAE8"/>
      </top>
      <bottom style="thin">
        <color rgb="FFCDDAE8"/>
      </bottom>
      <diagonal/>
    </border>
    <border>
      <left/>
      <right/>
      <top/>
      <bottom style="thin">
        <color theme="4" tint="0.79998168889431442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rgb="FFCDDAE8"/>
      </top>
      <bottom style="thin">
        <color rgb="FFCDDAE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3">
    <xf numFmtId="0" fontId="0" fillId="0" borderId="0" xfId="0"/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top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indent="3"/>
    </xf>
    <xf numFmtId="165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left" vertical="top" wrapText="1"/>
    </xf>
    <xf numFmtId="0" fontId="4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11" xfId="0" applyFont="1" applyFill="1" applyBorder="1" applyAlignment="1">
      <alignment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top"/>
    </xf>
    <xf numFmtId="0" fontId="3" fillId="6" borderId="4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2" fillId="0" borderId="4" xfId="0" applyFont="1" applyBorder="1" applyAlignment="1" applyProtection="1">
      <alignment horizontal="center" vertical="top"/>
      <protection hidden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2" fillId="4" borderId="0" xfId="0" applyFont="1" applyFill="1" applyAlignment="1">
      <alignment horizontal="left" vertical="top"/>
    </xf>
    <xf numFmtId="0" fontId="3" fillId="7" borderId="0" xfId="0" applyFont="1" applyFill="1" applyAlignment="1">
      <alignment horizontal="left" vertical="top" wrapText="1"/>
    </xf>
    <xf numFmtId="0" fontId="3" fillId="7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3" fillId="3" borderId="0" xfId="0" applyFont="1" applyFill="1" applyAlignment="1">
      <alignment horizontal="left" vertical="top" wrapText="1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10" fillId="3" borderId="0" xfId="0" applyFont="1" applyFill="1" applyAlignment="1">
      <alignment horizontal="left" vertical="top"/>
    </xf>
    <xf numFmtId="0" fontId="10" fillId="7" borderId="15" xfId="0" applyFont="1" applyFill="1" applyBorder="1" applyAlignment="1" applyProtection="1">
      <alignment horizontal="center" vertical="center" wrapText="1"/>
      <protection hidden="1"/>
    </xf>
    <xf numFmtId="0" fontId="11" fillId="0" borderId="16" xfId="0" applyFont="1" applyBorder="1" applyAlignment="1" applyProtection="1">
      <alignment horizontal="center" vertical="center"/>
      <protection hidden="1"/>
    </xf>
    <xf numFmtId="0" fontId="10" fillId="7" borderId="17" xfId="0" applyFont="1" applyFill="1" applyBorder="1" applyAlignment="1" applyProtection="1">
      <alignment horizontal="center" vertical="center"/>
      <protection hidden="1"/>
    </xf>
    <xf numFmtId="0" fontId="11" fillId="0" borderId="15" xfId="0" applyFont="1" applyBorder="1" applyAlignment="1" applyProtection="1">
      <alignment horizontal="center" vertical="center"/>
      <protection hidden="1"/>
    </xf>
    <xf numFmtId="0" fontId="11" fillId="0" borderId="17" xfId="0" applyFont="1" applyBorder="1" applyAlignment="1" applyProtection="1">
      <alignment horizontal="center" vertical="center"/>
      <protection hidden="1"/>
    </xf>
    <xf numFmtId="0" fontId="3" fillId="7" borderId="19" xfId="0" applyFont="1" applyFill="1" applyBorder="1" applyAlignment="1" applyProtection="1">
      <alignment horizontal="center" vertical="center"/>
      <protection hidden="1"/>
    </xf>
    <xf numFmtId="0" fontId="3" fillId="4" borderId="19" xfId="0" applyFont="1" applyFill="1" applyBorder="1" applyAlignment="1" applyProtection="1">
      <alignment horizontal="center" vertical="top"/>
      <protection hidden="1"/>
    </xf>
    <xf numFmtId="0" fontId="3" fillId="4" borderId="4" xfId="0" applyFont="1" applyFill="1" applyBorder="1" applyAlignment="1" applyProtection="1">
      <alignment horizontal="center" vertical="top"/>
      <protection hidden="1"/>
    </xf>
    <xf numFmtId="0" fontId="3" fillId="0" borderId="4" xfId="0" applyFont="1" applyBorder="1" applyAlignment="1" applyProtection="1">
      <alignment horizontal="center" vertical="top"/>
      <protection hidden="1"/>
    </xf>
    <xf numFmtId="0" fontId="3" fillId="7" borderId="4" xfId="0" applyFont="1" applyFill="1" applyBorder="1" applyAlignment="1" applyProtection="1">
      <alignment horizontal="center" vertical="top"/>
      <protection hidden="1"/>
    </xf>
    <xf numFmtId="0" fontId="3" fillId="3" borderId="4" xfId="0" applyFont="1" applyFill="1" applyBorder="1" applyAlignment="1" applyProtection="1">
      <alignment horizontal="left" vertical="center"/>
      <protection hidden="1"/>
    </xf>
    <xf numFmtId="0" fontId="3" fillId="3" borderId="4" xfId="0" applyFont="1" applyFill="1" applyBorder="1" applyAlignment="1" applyProtection="1">
      <alignment horizontal="center" vertical="top"/>
      <protection hidden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2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left" vertical="top"/>
    </xf>
    <xf numFmtId="0" fontId="2" fillId="4" borderId="0" xfId="0" applyFont="1" applyFill="1" applyAlignment="1">
      <alignment horizontal="left" vertical="center"/>
    </xf>
    <xf numFmtId="0" fontId="3" fillId="7" borderId="19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167" fontId="3" fillId="4" borderId="4" xfId="0" applyNumberFormat="1" applyFont="1" applyFill="1" applyBorder="1" applyAlignment="1">
      <alignment horizontal="center" vertical="center"/>
    </xf>
    <xf numFmtId="0" fontId="10" fillId="4" borderId="30" xfId="0" applyFont="1" applyFill="1" applyBorder="1" applyAlignment="1">
      <alignment horizontal="center" vertical="center"/>
    </xf>
    <xf numFmtId="2" fontId="3" fillId="4" borderId="3" xfId="1" applyNumberFormat="1" applyFont="1" applyFill="1" applyBorder="1" applyAlignment="1" applyProtection="1">
      <alignment horizontal="center" vertical="center"/>
    </xf>
    <xf numFmtId="2" fontId="3" fillId="4" borderId="4" xfId="1" applyNumberFormat="1" applyFont="1" applyFill="1" applyBorder="1" applyAlignment="1" applyProtection="1">
      <alignment horizontal="center" vertical="center"/>
    </xf>
    <xf numFmtId="0" fontId="11" fillId="0" borderId="30" xfId="0" applyFont="1" applyBorder="1" applyAlignment="1">
      <alignment horizontal="center" vertical="center"/>
    </xf>
    <xf numFmtId="2" fontId="2" fillId="0" borderId="3" xfId="1" applyNumberFormat="1" applyFont="1" applyFill="1" applyBorder="1" applyAlignment="1" applyProtection="1">
      <alignment horizontal="center" vertical="center"/>
    </xf>
    <xf numFmtId="2" fontId="2" fillId="0" borderId="4" xfId="1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top" wrapText="1"/>
      <protection hidden="1"/>
    </xf>
    <xf numFmtId="0" fontId="2" fillId="0" borderId="2" xfId="0" applyFont="1" applyBorder="1" applyAlignment="1" applyProtection="1">
      <alignment horizontal="left" vertical="top" wrapText="1"/>
      <protection hidden="1"/>
    </xf>
    <xf numFmtId="0" fontId="2" fillId="0" borderId="3" xfId="0" applyFont="1" applyBorder="1" applyAlignment="1" applyProtection="1">
      <alignment horizontal="left" vertical="top" wrapText="1"/>
      <protection hidden="1"/>
    </xf>
    <xf numFmtId="167" fontId="2" fillId="0" borderId="4" xfId="0" applyNumberFormat="1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3" fillId="3" borderId="0" xfId="0" applyFont="1" applyFill="1" applyAlignment="1">
      <alignment horizontal="center" vertical="center"/>
    </xf>
    <xf numFmtId="165" fontId="2" fillId="3" borderId="1" xfId="0" applyNumberFormat="1" applyFont="1" applyFill="1" applyBorder="1" applyAlignment="1" applyProtection="1">
      <alignment horizontal="center" vertical="top"/>
      <protection locked="0"/>
    </xf>
    <xf numFmtId="165" fontId="2" fillId="3" borderId="2" xfId="0" applyNumberFormat="1" applyFont="1" applyFill="1" applyBorder="1" applyAlignment="1" applyProtection="1">
      <alignment horizontal="center" vertical="top"/>
      <protection locked="0"/>
    </xf>
    <xf numFmtId="165" fontId="2" fillId="3" borderId="3" xfId="0" applyNumberFormat="1" applyFont="1" applyFill="1" applyBorder="1" applyAlignment="1" applyProtection="1">
      <alignment horizontal="center" vertical="top"/>
      <protection locked="0"/>
    </xf>
    <xf numFmtId="0" fontId="3" fillId="6" borderId="4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0" fontId="3" fillId="7" borderId="3" xfId="0" applyFont="1" applyFill="1" applyBorder="1" applyAlignment="1" applyProtection="1">
      <alignment horizontal="left" vertical="center" wrapText="1"/>
      <protection hidden="1"/>
    </xf>
    <xf numFmtId="0" fontId="3" fillId="7" borderId="4" xfId="0" applyFont="1" applyFill="1" applyBorder="1" applyAlignment="1" applyProtection="1">
      <alignment horizontal="left" vertical="center" wrapText="1"/>
      <protection hidden="1"/>
    </xf>
    <xf numFmtId="3" fontId="3" fillId="7" borderId="4" xfId="1" applyNumberFormat="1" applyFont="1" applyFill="1" applyBorder="1" applyAlignment="1" applyProtection="1">
      <alignment horizontal="center" vertical="center" wrapText="1"/>
      <protection hidden="1"/>
    </xf>
    <xf numFmtId="2" fontId="3" fillId="7" borderId="4" xfId="1" applyNumberFormat="1" applyFont="1" applyFill="1" applyBorder="1" applyAlignment="1" applyProtection="1">
      <alignment horizontal="center" vertical="center" wrapText="1"/>
      <protection hidden="1"/>
    </xf>
    <xf numFmtId="2" fontId="2" fillId="0" borderId="4" xfId="1" applyNumberFormat="1" applyFont="1" applyFill="1" applyBorder="1" applyAlignment="1" applyProtection="1">
      <alignment horizontal="center" vertical="center"/>
      <protection hidden="1"/>
    </xf>
    <xf numFmtId="0" fontId="3" fillId="5" borderId="10" xfId="0" applyFont="1" applyFill="1" applyBorder="1" applyAlignment="1" applyProtection="1">
      <alignment horizontal="right" vertical="top"/>
      <protection hidden="1"/>
    </xf>
    <xf numFmtId="0" fontId="3" fillId="5" borderId="2" xfId="0" applyFont="1" applyFill="1" applyBorder="1" applyAlignment="1" applyProtection="1">
      <alignment horizontal="right" vertical="top"/>
      <protection hidden="1"/>
    </xf>
    <xf numFmtId="0" fontId="3" fillId="5" borderId="3" xfId="0" applyFont="1" applyFill="1" applyBorder="1" applyAlignment="1" applyProtection="1">
      <alignment horizontal="right" vertical="top"/>
      <protection hidden="1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4" fontId="3" fillId="5" borderId="4" xfId="1" applyNumberFormat="1" applyFont="1" applyFill="1" applyBorder="1" applyAlignment="1" applyProtection="1">
      <alignment horizontal="right" vertical="top"/>
      <protection hidden="1"/>
    </xf>
    <xf numFmtId="0" fontId="2" fillId="3" borderId="3" xfId="0" applyFont="1" applyFill="1" applyBorder="1" applyAlignment="1" applyProtection="1">
      <alignment horizontal="left" vertical="center"/>
      <protection hidden="1"/>
    </xf>
    <xf numFmtId="0" fontId="2" fillId="3" borderId="4" xfId="0" applyFont="1" applyFill="1" applyBorder="1" applyAlignment="1" applyProtection="1">
      <alignment horizontal="left" vertical="center"/>
      <protection hidden="1"/>
    </xf>
    <xf numFmtId="3" fontId="2" fillId="0" borderId="1" xfId="0" applyNumberFormat="1" applyFont="1" applyBorder="1" applyAlignment="1" applyProtection="1">
      <alignment horizontal="center" vertical="center"/>
      <protection hidden="1"/>
    </xf>
    <xf numFmtId="3" fontId="2" fillId="0" borderId="2" xfId="0" applyNumberFormat="1" applyFont="1" applyBorder="1" applyAlignment="1" applyProtection="1">
      <alignment horizontal="center" vertical="center"/>
      <protection hidden="1"/>
    </xf>
    <xf numFmtId="3" fontId="2" fillId="0" borderId="3" xfId="0" applyNumberFormat="1" applyFont="1" applyBorder="1" applyAlignment="1" applyProtection="1">
      <alignment horizontal="center" vertical="center"/>
      <protection hidden="1"/>
    </xf>
    <xf numFmtId="3" fontId="2" fillId="0" borderId="4" xfId="1" applyNumberFormat="1" applyFont="1" applyFill="1" applyBorder="1" applyAlignment="1" applyProtection="1">
      <alignment horizontal="center" vertical="center"/>
      <protection hidden="1"/>
    </xf>
    <xf numFmtId="2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3" xfId="0" applyFont="1" applyFill="1" applyBorder="1" applyAlignment="1" applyProtection="1">
      <alignment horizontal="left" vertical="center" wrapText="1"/>
      <protection hidden="1"/>
    </xf>
    <xf numFmtId="0" fontId="2" fillId="3" borderId="4" xfId="0" applyFont="1" applyFill="1" applyBorder="1" applyAlignment="1" applyProtection="1">
      <alignment horizontal="left" vertical="center" wrapText="1"/>
      <protection hidden="1"/>
    </xf>
    <xf numFmtId="3" fontId="2" fillId="0" borderId="4" xfId="0" applyNumberFormat="1" applyFont="1" applyBorder="1" applyAlignment="1" applyProtection="1">
      <alignment horizontal="center" vertical="center" wrapText="1"/>
      <protection hidden="1"/>
    </xf>
    <xf numFmtId="3" fontId="2" fillId="0" borderId="1" xfId="1" applyNumberFormat="1" applyFont="1" applyFill="1" applyBorder="1" applyAlignment="1" applyProtection="1">
      <alignment horizontal="center" vertical="center"/>
      <protection hidden="1"/>
    </xf>
    <xf numFmtId="3" fontId="2" fillId="0" borderId="2" xfId="1" applyNumberFormat="1" applyFont="1" applyFill="1" applyBorder="1" applyAlignment="1" applyProtection="1">
      <alignment horizontal="center" vertical="center"/>
      <protection hidden="1"/>
    </xf>
    <xf numFmtId="3" fontId="2" fillId="0" borderId="3" xfId="1" applyNumberFormat="1" applyFont="1" applyFill="1" applyBorder="1" applyAlignment="1" applyProtection="1">
      <alignment horizontal="center" vertical="center"/>
      <protection hidden="1"/>
    </xf>
    <xf numFmtId="0" fontId="2" fillId="3" borderId="2" xfId="0" applyFont="1" applyFill="1" applyBorder="1" applyAlignment="1" applyProtection="1">
      <alignment horizontal="left" vertical="center"/>
      <protection hidden="1"/>
    </xf>
    <xf numFmtId="2" fontId="3" fillId="7" borderId="4" xfId="1" applyNumberFormat="1" applyFont="1" applyFill="1" applyBorder="1" applyAlignment="1" applyProtection="1">
      <alignment horizontal="center" vertical="center"/>
      <protection hidden="1"/>
    </xf>
    <xf numFmtId="0" fontId="2" fillId="3" borderId="26" xfId="0" applyFont="1" applyFill="1" applyBorder="1" applyAlignment="1" applyProtection="1">
      <alignment vertical="center"/>
      <protection hidden="1"/>
    </xf>
    <xf numFmtId="0" fontId="2" fillId="3" borderId="2" xfId="0" applyFont="1" applyFill="1" applyBorder="1" applyAlignment="1" applyProtection="1">
      <alignment vertical="center"/>
      <protection hidden="1"/>
    </xf>
    <xf numFmtId="0" fontId="2" fillId="3" borderId="3" xfId="0" applyFont="1" applyFill="1" applyBorder="1" applyAlignment="1" applyProtection="1">
      <alignment vertical="center"/>
      <protection hidden="1"/>
    </xf>
    <xf numFmtId="3" fontId="3" fillId="7" borderId="1" xfId="1" applyNumberFormat="1" applyFont="1" applyFill="1" applyBorder="1" applyAlignment="1" applyProtection="1">
      <alignment horizontal="center" vertical="center"/>
      <protection hidden="1"/>
    </xf>
    <xf numFmtId="3" fontId="3" fillId="7" borderId="2" xfId="1" applyNumberFormat="1" applyFont="1" applyFill="1" applyBorder="1" applyAlignment="1" applyProtection="1">
      <alignment horizontal="center" vertical="center"/>
      <protection hidden="1"/>
    </xf>
    <xf numFmtId="3" fontId="3" fillId="7" borderId="3" xfId="1" applyNumberFormat="1" applyFont="1" applyFill="1" applyBorder="1" applyAlignment="1" applyProtection="1">
      <alignment horizontal="center" vertical="center"/>
      <protection hidden="1"/>
    </xf>
    <xf numFmtId="3" fontId="10" fillId="7" borderId="1" xfId="0" applyNumberFormat="1" applyFont="1" applyFill="1" applyBorder="1" applyAlignment="1" applyProtection="1">
      <alignment horizontal="center" vertical="center"/>
      <protection hidden="1"/>
    </xf>
    <xf numFmtId="3" fontId="10" fillId="7" borderId="2" xfId="0" applyNumberFormat="1" applyFont="1" applyFill="1" applyBorder="1" applyAlignment="1" applyProtection="1">
      <alignment horizontal="center" vertical="center"/>
      <protection hidden="1"/>
    </xf>
    <xf numFmtId="3" fontId="10" fillId="7" borderId="3" xfId="0" applyNumberFormat="1" applyFont="1" applyFill="1" applyBorder="1" applyAlignment="1" applyProtection="1">
      <alignment horizontal="center" vertical="center"/>
      <protection hidden="1"/>
    </xf>
    <xf numFmtId="0" fontId="3" fillId="7" borderId="2" xfId="0" applyFont="1" applyFill="1" applyBorder="1" applyAlignment="1" applyProtection="1">
      <alignment horizontal="left" vertical="center"/>
      <protection hidden="1"/>
    </xf>
    <xf numFmtId="0" fontId="3" fillId="7" borderId="3" xfId="0" applyFont="1" applyFill="1" applyBorder="1" applyAlignment="1" applyProtection="1">
      <alignment horizontal="left" vertical="center"/>
      <protection hidden="1"/>
    </xf>
    <xf numFmtId="3" fontId="3" fillId="4" borderId="1" xfId="1" applyNumberFormat="1" applyFont="1" applyFill="1" applyBorder="1" applyAlignment="1" applyProtection="1">
      <alignment horizontal="center" vertical="center"/>
    </xf>
    <xf numFmtId="3" fontId="3" fillId="4" borderId="2" xfId="1" applyNumberFormat="1" applyFont="1" applyFill="1" applyBorder="1" applyAlignment="1" applyProtection="1">
      <alignment horizontal="center" vertical="center"/>
    </xf>
    <xf numFmtId="3" fontId="3" fillId="4" borderId="3" xfId="1" applyNumberFormat="1" applyFont="1" applyFill="1" applyBorder="1" applyAlignment="1" applyProtection="1">
      <alignment horizontal="center" vertical="center"/>
    </xf>
    <xf numFmtId="2" fontId="2" fillId="0" borderId="3" xfId="1" applyNumberFormat="1" applyFont="1" applyFill="1" applyBorder="1" applyAlignment="1" applyProtection="1">
      <alignment horizontal="center" vertical="center"/>
      <protection hidden="1"/>
    </xf>
    <xf numFmtId="4" fontId="3" fillId="5" borderId="4" xfId="1" applyNumberFormat="1" applyFont="1" applyFill="1" applyBorder="1" applyAlignment="1" applyProtection="1">
      <alignment horizontal="center" vertical="top"/>
      <protection hidden="1"/>
    </xf>
    <xf numFmtId="0" fontId="3" fillId="6" borderId="23" xfId="0" applyFont="1" applyFill="1" applyBorder="1" applyAlignment="1">
      <alignment horizontal="center" vertical="center"/>
    </xf>
    <xf numFmtId="3" fontId="3" fillId="7" borderId="4" xfId="1" applyNumberFormat="1" applyFont="1" applyFill="1" applyBorder="1" applyAlignment="1" applyProtection="1">
      <alignment horizontal="center" vertical="center"/>
    </xf>
    <xf numFmtId="3" fontId="3" fillId="7" borderId="1" xfId="1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left" vertical="center" wrapText="1"/>
      <protection hidden="1"/>
    </xf>
    <xf numFmtId="166" fontId="2" fillId="0" borderId="4" xfId="0" applyNumberFormat="1" applyFont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horizontal="left" vertical="top" wrapText="1"/>
      <protection hidden="1"/>
    </xf>
    <xf numFmtId="166" fontId="2" fillId="0" borderId="1" xfId="0" applyNumberFormat="1" applyFont="1" applyBorder="1" applyAlignment="1" applyProtection="1">
      <alignment horizontal="center" vertical="center"/>
      <protection hidden="1"/>
    </xf>
    <xf numFmtId="166" fontId="2" fillId="0" borderId="2" xfId="0" applyNumberFormat="1" applyFont="1" applyBorder="1" applyAlignment="1" applyProtection="1">
      <alignment horizontal="center" vertical="center"/>
      <protection hidden="1"/>
    </xf>
    <xf numFmtId="166" fontId="2" fillId="0" borderId="3" xfId="0" applyNumberFormat="1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0" fontId="2" fillId="0" borderId="2" xfId="0" applyFont="1" applyBorder="1" applyAlignment="1" applyProtection="1">
      <alignment horizontal="left" vertical="center" wrapText="1"/>
      <protection hidden="1"/>
    </xf>
    <xf numFmtId="0" fontId="2" fillId="0" borderId="3" xfId="0" applyFont="1" applyBorder="1" applyAlignment="1" applyProtection="1">
      <alignment horizontal="left" vertical="center" wrapText="1"/>
      <protection hidden="1"/>
    </xf>
    <xf numFmtId="166" fontId="3" fillId="4" borderId="1" xfId="0" applyNumberFormat="1" applyFont="1" applyFill="1" applyBorder="1" applyAlignment="1">
      <alignment horizontal="center" vertical="center"/>
    </xf>
    <xf numFmtId="166" fontId="3" fillId="4" borderId="2" xfId="0" applyNumberFormat="1" applyFont="1" applyFill="1" applyBorder="1" applyAlignment="1">
      <alignment horizontal="center" vertical="center"/>
    </xf>
    <xf numFmtId="166" fontId="3" fillId="4" borderId="3" xfId="0" applyNumberFormat="1" applyFont="1" applyFill="1" applyBorder="1" applyAlignment="1">
      <alignment horizontal="center" vertical="center"/>
    </xf>
    <xf numFmtId="0" fontId="3" fillId="0" borderId="23" xfId="0" applyFont="1" applyBorder="1" applyAlignment="1" applyProtection="1">
      <alignment horizontal="center" vertical="top"/>
      <protection hidden="1"/>
    </xf>
    <xf numFmtId="0" fontId="3" fillId="0" borderId="24" xfId="0" applyFont="1" applyBorder="1" applyAlignment="1" applyProtection="1">
      <alignment horizontal="center" vertical="top"/>
      <protection hidden="1"/>
    </xf>
    <xf numFmtId="0" fontId="3" fillId="0" borderId="25" xfId="0" applyFont="1" applyBorder="1" applyAlignment="1" applyProtection="1">
      <alignment horizontal="center" vertical="top"/>
      <protection hidden="1"/>
    </xf>
    <xf numFmtId="0" fontId="3" fillId="3" borderId="23" xfId="0" applyFont="1" applyFill="1" applyBorder="1" applyAlignment="1" applyProtection="1">
      <alignment horizontal="center" vertical="top"/>
      <protection hidden="1"/>
    </xf>
    <xf numFmtId="0" fontId="3" fillId="3" borderId="24" xfId="0" applyFont="1" applyFill="1" applyBorder="1" applyAlignment="1" applyProtection="1">
      <alignment horizontal="center" vertical="top"/>
      <protection hidden="1"/>
    </xf>
    <xf numFmtId="0" fontId="3" fillId="3" borderId="25" xfId="0" applyFont="1" applyFill="1" applyBorder="1" applyAlignment="1" applyProtection="1">
      <alignment horizontal="center" vertical="top"/>
      <protection hidden="1"/>
    </xf>
    <xf numFmtId="165" fontId="9" fillId="3" borderId="14" xfId="0" applyNumberFormat="1" applyFont="1" applyFill="1" applyBorder="1" applyAlignment="1" applyProtection="1">
      <alignment horizontal="center" vertical="top"/>
      <protection locked="0"/>
    </xf>
    <xf numFmtId="165" fontId="2" fillId="3" borderId="13" xfId="0" applyNumberFormat="1" applyFont="1" applyFill="1" applyBorder="1" applyAlignment="1" applyProtection="1">
      <alignment horizontal="center" vertical="top"/>
      <protection locked="0"/>
    </xf>
    <xf numFmtId="168" fontId="9" fillId="3" borderId="14" xfId="0" applyNumberFormat="1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9" fillId="3" borderId="14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28" xfId="0" applyFont="1" applyFill="1" applyBorder="1" applyAlignment="1" applyProtection="1">
      <alignment horizontal="left" vertical="top" wrapText="1" indent="1"/>
      <protection locked="0"/>
    </xf>
    <xf numFmtId="0" fontId="2" fillId="3" borderId="27" xfId="0" applyFont="1" applyFill="1" applyBorder="1" applyAlignment="1" applyProtection="1">
      <alignment horizontal="left" vertical="top" wrapText="1" indent="1"/>
      <protection locked="0"/>
    </xf>
    <xf numFmtId="0" fontId="2" fillId="3" borderId="29" xfId="0" applyFont="1" applyFill="1" applyBorder="1" applyAlignment="1" applyProtection="1">
      <alignment horizontal="left" vertical="top" wrapText="1" indent="1"/>
      <protection locked="0"/>
    </xf>
    <xf numFmtId="0" fontId="10" fillId="7" borderId="30" xfId="0" applyFont="1" applyFill="1" applyBorder="1" applyAlignment="1">
      <alignment horizontal="center" vertical="center" wrapText="1"/>
    </xf>
    <xf numFmtId="2" fontId="3" fillId="7" borderId="3" xfId="1" applyNumberFormat="1" applyFont="1" applyFill="1" applyBorder="1" applyAlignment="1" applyProtection="1">
      <alignment horizontal="center" vertical="center"/>
    </xf>
    <xf numFmtId="2" fontId="3" fillId="7" borderId="4" xfId="1" applyNumberFormat="1" applyFont="1" applyFill="1" applyBorder="1" applyAlignment="1" applyProtection="1">
      <alignment horizontal="center" vertical="center"/>
    </xf>
    <xf numFmtId="0" fontId="3" fillId="4" borderId="11" xfId="0" applyFont="1" applyFill="1" applyBorder="1" applyAlignment="1">
      <alignment horizontal="left" vertical="center"/>
    </xf>
    <xf numFmtId="0" fontId="3" fillId="4" borderId="12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2" fillId="0" borderId="4" xfId="0" applyFont="1" applyBorder="1" applyAlignment="1" applyProtection="1">
      <alignment horizontal="left" vertical="top"/>
      <protection hidden="1"/>
    </xf>
    <xf numFmtId="0" fontId="3" fillId="7" borderId="20" xfId="0" applyFont="1" applyFill="1" applyBorder="1" applyAlignment="1">
      <alignment horizontal="left" vertical="center" wrapText="1"/>
    </xf>
    <xf numFmtId="0" fontId="3" fillId="7" borderId="21" xfId="0" applyFont="1" applyFill="1" applyBorder="1" applyAlignment="1">
      <alignment horizontal="left" vertical="center" wrapText="1"/>
    </xf>
    <xf numFmtId="0" fontId="3" fillId="7" borderId="22" xfId="0" applyFont="1" applyFill="1" applyBorder="1" applyAlignment="1">
      <alignment horizontal="left" vertical="center" wrapText="1"/>
    </xf>
    <xf numFmtId="166" fontId="3" fillId="7" borderId="4" xfId="1" applyNumberFormat="1" applyFont="1" applyFill="1" applyBorder="1" applyAlignment="1" applyProtection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66" fontId="3" fillId="0" borderId="2" xfId="0" applyNumberFormat="1" applyFont="1" applyBorder="1" applyAlignment="1">
      <alignment horizontal="center" vertical="center"/>
    </xf>
    <xf numFmtId="166" fontId="3" fillId="0" borderId="3" xfId="0" applyNumberFormat="1" applyFont="1" applyBorder="1" applyAlignment="1">
      <alignment horizontal="center" vertical="center"/>
    </xf>
    <xf numFmtId="3" fontId="3" fillId="7" borderId="2" xfId="1" applyNumberFormat="1" applyFont="1" applyFill="1" applyBorder="1" applyAlignment="1" applyProtection="1">
      <alignment horizontal="center" vertical="center"/>
    </xf>
    <xf numFmtId="3" fontId="3" fillId="7" borderId="3" xfId="1" applyNumberFormat="1" applyFont="1" applyFill="1" applyBorder="1" applyAlignment="1" applyProtection="1">
      <alignment horizontal="center" vertical="center"/>
    </xf>
    <xf numFmtId="166" fontId="10" fillId="7" borderId="1" xfId="0" applyNumberFormat="1" applyFont="1" applyFill="1" applyBorder="1" applyAlignment="1">
      <alignment horizontal="center" vertical="center"/>
    </xf>
    <xf numFmtId="166" fontId="10" fillId="7" borderId="2" xfId="0" applyNumberFormat="1" applyFont="1" applyFill="1" applyBorder="1" applyAlignment="1">
      <alignment horizontal="center" vertical="center"/>
    </xf>
    <xf numFmtId="166" fontId="10" fillId="7" borderId="3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3" fillId="7" borderId="3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 applyProtection="1">
      <alignment horizontal="left" vertical="center" wrapText="1"/>
      <protection hidden="1"/>
    </xf>
    <xf numFmtId="0" fontId="2" fillId="3" borderId="2" xfId="0" applyFont="1" applyFill="1" applyBorder="1" applyAlignment="1" applyProtection="1">
      <alignment horizontal="left" vertical="center" wrapText="1"/>
      <protection hidden="1"/>
    </xf>
    <xf numFmtId="0" fontId="3" fillId="5" borderId="1" xfId="0" applyFont="1" applyFill="1" applyBorder="1" applyAlignment="1" applyProtection="1">
      <alignment horizontal="right" vertical="top"/>
      <protection hidden="1"/>
    </xf>
    <xf numFmtId="166" fontId="3" fillId="5" borderId="10" xfId="1" applyNumberFormat="1" applyFont="1" applyFill="1" applyBorder="1" applyAlignment="1" applyProtection="1">
      <alignment horizontal="center" vertical="top"/>
      <protection hidden="1"/>
    </xf>
    <xf numFmtId="166" fontId="3" fillId="5" borderId="12" xfId="1" applyNumberFormat="1" applyFont="1" applyFill="1" applyBorder="1" applyAlignment="1" applyProtection="1">
      <alignment horizontal="center" vertical="top"/>
      <protection hidden="1"/>
    </xf>
    <xf numFmtId="2" fontId="3" fillId="5" borderId="10" xfId="1" applyNumberFormat="1" applyFont="1" applyFill="1" applyBorder="1" applyAlignment="1" applyProtection="1">
      <alignment horizontal="center" vertical="center"/>
      <protection hidden="1"/>
    </xf>
    <xf numFmtId="2" fontId="3" fillId="5" borderId="12" xfId="1" applyNumberFormat="1" applyFont="1" applyFill="1" applyBorder="1" applyAlignment="1" applyProtection="1">
      <alignment horizontal="center" vertical="center"/>
      <protection hidden="1"/>
    </xf>
    <xf numFmtId="164" fontId="3" fillId="5" borderId="1" xfId="1" applyFont="1" applyFill="1" applyBorder="1" applyAlignment="1">
      <alignment horizontal="center" vertical="top"/>
    </xf>
    <xf numFmtId="164" fontId="3" fillId="5" borderId="2" xfId="1" applyFont="1" applyFill="1" applyBorder="1" applyAlignment="1">
      <alignment horizontal="center" vertical="top"/>
    </xf>
    <xf numFmtId="164" fontId="3" fillId="5" borderId="3" xfId="1" applyFont="1" applyFill="1" applyBorder="1" applyAlignment="1">
      <alignment horizontal="center" vertical="top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0" xfId="0" applyFont="1" applyFill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" fontId="3" fillId="4" borderId="5" xfId="1" applyNumberFormat="1" applyFont="1" applyFill="1" applyBorder="1" applyAlignment="1" applyProtection="1">
      <alignment horizontal="right" vertical="center"/>
      <protection hidden="1"/>
    </xf>
    <xf numFmtId="4" fontId="3" fillId="4" borderId="6" xfId="1" applyNumberFormat="1" applyFont="1" applyFill="1" applyBorder="1" applyAlignment="1" applyProtection="1">
      <alignment horizontal="right" vertical="center"/>
      <protection hidden="1"/>
    </xf>
    <xf numFmtId="4" fontId="3" fillId="4" borderId="7" xfId="1" applyNumberFormat="1" applyFont="1" applyFill="1" applyBorder="1" applyAlignment="1" applyProtection="1">
      <alignment horizontal="right" vertical="center"/>
      <protection hidden="1"/>
    </xf>
    <xf numFmtId="4" fontId="3" fillId="4" borderId="8" xfId="1" applyNumberFormat="1" applyFont="1" applyFill="1" applyBorder="1" applyAlignment="1" applyProtection="1">
      <alignment horizontal="right" vertical="center"/>
      <protection hidden="1"/>
    </xf>
    <xf numFmtId="4" fontId="3" fillId="4" borderId="0" xfId="1" applyNumberFormat="1" applyFont="1" applyFill="1" applyBorder="1" applyAlignment="1" applyProtection="1">
      <alignment horizontal="right" vertical="center"/>
      <protection hidden="1"/>
    </xf>
    <xf numFmtId="4" fontId="3" fillId="4" borderId="9" xfId="1" applyNumberFormat="1" applyFont="1" applyFill="1" applyBorder="1" applyAlignment="1" applyProtection="1">
      <alignment horizontal="right" vertical="center"/>
      <protection hidden="1"/>
    </xf>
    <xf numFmtId="4" fontId="2" fillId="3" borderId="5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6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7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8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0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9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5" xfId="1" applyNumberFormat="1" applyFont="1" applyFill="1" applyBorder="1" applyAlignment="1" applyProtection="1">
      <alignment horizontal="center" vertical="center"/>
      <protection hidden="1"/>
    </xf>
    <xf numFmtId="4" fontId="2" fillId="3" borderId="7" xfId="1" applyNumberFormat="1" applyFont="1" applyFill="1" applyBorder="1" applyAlignment="1" applyProtection="1">
      <alignment horizontal="center" vertical="center"/>
      <protection hidden="1"/>
    </xf>
    <xf numFmtId="4" fontId="2" fillId="3" borderId="8" xfId="1" applyNumberFormat="1" applyFont="1" applyFill="1" applyBorder="1" applyAlignment="1" applyProtection="1">
      <alignment horizontal="center" vertical="center"/>
      <protection hidden="1"/>
    </xf>
    <xf numFmtId="4" fontId="2" fillId="3" borderId="9" xfId="1" applyNumberFormat="1" applyFont="1" applyFill="1" applyBorder="1" applyAlignment="1" applyProtection="1">
      <alignment horizontal="center" vertical="center"/>
      <protection hidden="1"/>
    </xf>
    <xf numFmtId="166" fontId="2" fillId="0" borderId="1" xfId="0" applyNumberFormat="1" applyFont="1" applyBorder="1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/>
    </xf>
    <xf numFmtId="166" fontId="2" fillId="0" borderId="3" xfId="0" applyNumberFormat="1" applyFont="1" applyBorder="1" applyAlignment="1">
      <alignment horizontal="center" vertical="center"/>
    </xf>
    <xf numFmtId="3" fontId="2" fillId="7" borderId="4" xfId="1" applyNumberFormat="1" applyFont="1" applyFill="1" applyBorder="1" applyAlignment="1" applyProtection="1">
      <alignment horizontal="center" vertical="center" wrapText="1"/>
      <protection hidden="1"/>
    </xf>
    <xf numFmtId="2" fontId="2" fillId="7" borderId="4" xfId="1" applyNumberFormat="1" applyFont="1" applyFill="1" applyBorder="1" applyAlignment="1" applyProtection="1">
      <alignment horizontal="center" vertical="center" wrapText="1"/>
      <protection hidden="1"/>
    </xf>
    <xf numFmtId="2" fontId="2" fillId="7" borderId="4" xfId="1" applyNumberFormat="1" applyFont="1" applyFill="1" applyBorder="1" applyAlignment="1" applyProtection="1">
      <alignment horizontal="center" vertical="center"/>
      <protection hidden="1"/>
    </xf>
    <xf numFmtId="3" fontId="2" fillId="0" borderId="4" xfId="0" applyNumberFormat="1" applyFont="1" applyBorder="1" applyAlignment="1" applyProtection="1">
      <alignment horizontal="center" vertical="center"/>
      <protection hidden="1"/>
    </xf>
    <xf numFmtId="3" fontId="2" fillId="7" borderId="1" xfId="1" applyNumberFormat="1" applyFont="1" applyFill="1" applyBorder="1" applyAlignment="1" applyProtection="1">
      <alignment horizontal="center" vertical="center"/>
      <protection hidden="1"/>
    </xf>
    <xf numFmtId="3" fontId="2" fillId="7" borderId="2" xfId="1" applyNumberFormat="1" applyFont="1" applyFill="1" applyBorder="1" applyAlignment="1" applyProtection="1">
      <alignment horizontal="center" vertical="center"/>
      <protection hidden="1"/>
    </xf>
    <xf numFmtId="3" fontId="2" fillId="7" borderId="3" xfId="1" applyNumberFormat="1" applyFont="1" applyFill="1" applyBorder="1" applyAlignment="1" applyProtection="1">
      <alignment horizontal="center" vertical="center"/>
      <protection hidden="1"/>
    </xf>
    <xf numFmtId="2" fontId="3" fillId="4" borderId="31" xfId="1" applyNumberFormat="1" applyFont="1" applyFill="1" applyBorder="1" applyAlignment="1" applyProtection="1">
      <alignment horizontal="center" vertical="center"/>
    </xf>
    <xf numFmtId="166" fontId="2" fillId="0" borderId="4" xfId="0" applyNumberFormat="1" applyFont="1" applyBorder="1" applyAlignment="1">
      <alignment horizontal="center" vertical="center" wrapText="1"/>
    </xf>
    <xf numFmtId="0" fontId="3" fillId="3" borderId="0" xfId="0" applyFont="1" applyFill="1" applyAlignment="1" applyProtection="1">
      <alignment horizontal="center" vertical="center"/>
      <protection locked="0"/>
    </xf>
    <xf numFmtId="2" fontId="3" fillId="4" borderId="3" xfId="1" applyNumberFormat="1" applyFont="1" applyFill="1" applyBorder="1" applyAlignment="1" applyProtection="1">
      <alignment horizontal="center" vertical="center"/>
      <protection hidden="1"/>
    </xf>
    <xf numFmtId="2" fontId="3" fillId="4" borderId="4" xfId="1" applyNumberFormat="1" applyFont="1" applyFill="1" applyBorder="1" applyAlignment="1" applyProtection="1">
      <alignment horizontal="center" vertical="center"/>
      <protection hidden="1"/>
    </xf>
    <xf numFmtId="0" fontId="3" fillId="7" borderId="20" xfId="0" applyFont="1" applyFill="1" applyBorder="1" applyAlignment="1" applyProtection="1">
      <alignment horizontal="left" vertical="center" wrapText="1"/>
      <protection hidden="1"/>
    </xf>
    <xf numFmtId="0" fontId="3" fillId="7" borderId="21" xfId="0" applyFont="1" applyFill="1" applyBorder="1" applyAlignment="1" applyProtection="1">
      <alignment horizontal="left" vertical="center" wrapText="1"/>
      <protection hidden="1"/>
    </xf>
    <xf numFmtId="0" fontId="3" fillId="7" borderId="22" xfId="0" applyFont="1" applyFill="1" applyBorder="1" applyAlignment="1" applyProtection="1">
      <alignment horizontal="left" vertical="center" wrapText="1"/>
      <protection hidden="1"/>
    </xf>
    <xf numFmtId="166" fontId="3" fillId="7" borderId="4" xfId="1" applyNumberFormat="1" applyFont="1" applyFill="1" applyBorder="1" applyAlignment="1" applyProtection="1">
      <alignment horizontal="center" vertical="center"/>
      <protection hidden="1"/>
    </xf>
    <xf numFmtId="3" fontId="2" fillId="7" borderId="4" xfId="1" applyNumberFormat="1" applyFont="1" applyFill="1" applyBorder="1" applyAlignment="1" applyProtection="1">
      <alignment horizontal="center" vertical="center"/>
      <protection hidden="1"/>
    </xf>
    <xf numFmtId="167" fontId="2" fillId="0" borderId="4" xfId="0" applyNumberFormat="1" applyFont="1" applyBorder="1" applyAlignment="1" applyProtection="1">
      <alignment horizontal="center" vertical="center"/>
      <protection hidden="1"/>
    </xf>
    <xf numFmtId="0" fontId="3" fillId="4" borderId="1" xfId="0" applyFont="1" applyFill="1" applyBorder="1" applyAlignment="1" applyProtection="1">
      <alignment horizontal="left" vertical="center" wrapText="1"/>
      <protection hidden="1"/>
    </xf>
    <xf numFmtId="0" fontId="3" fillId="4" borderId="2" xfId="0" applyFont="1" applyFill="1" applyBorder="1" applyAlignment="1" applyProtection="1">
      <alignment horizontal="left" vertical="center" wrapText="1"/>
      <protection hidden="1"/>
    </xf>
    <xf numFmtId="0" fontId="3" fillId="4" borderId="3" xfId="0" applyFont="1" applyFill="1" applyBorder="1" applyAlignment="1" applyProtection="1">
      <alignment horizontal="left" vertical="center" wrapText="1"/>
      <protection hidden="1"/>
    </xf>
    <xf numFmtId="166" fontId="3" fillId="4" borderId="1" xfId="0" applyNumberFormat="1" applyFont="1" applyFill="1" applyBorder="1" applyAlignment="1" applyProtection="1">
      <alignment horizontal="center" vertical="center"/>
      <protection hidden="1"/>
    </xf>
    <xf numFmtId="166" fontId="3" fillId="4" borderId="2" xfId="0" applyNumberFormat="1" applyFont="1" applyFill="1" applyBorder="1" applyAlignment="1" applyProtection="1">
      <alignment horizontal="center" vertical="center"/>
      <protection hidden="1"/>
    </xf>
    <xf numFmtId="166" fontId="3" fillId="4" borderId="3" xfId="0" applyNumberFormat="1" applyFont="1" applyFill="1" applyBorder="1" applyAlignment="1" applyProtection="1">
      <alignment horizontal="center" vertical="center"/>
      <protection hidden="1"/>
    </xf>
    <xf numFmtId="3" fontId="2" fillId="4" borderId="1" xfId="1" applyNumberFormat="1" applyFont="1" applyFill="1" applyBorder="1" applyAlignment="1" applyProtection="1">
      <alignment horizontal="center" vertical="center"/>
      <protection hidden="1"/>
    </xf>
    <xf numFmtId="3" fontId="2" fillId="4" borderId="2" xfId="1" applyNumberFormat="1" applyFont="1" applyFill="1" applyBorder="1" applyAlignment="1" applyProtection="1">
      <alignment horizontal="center" vertical="center"/>
      <protection hidden="1"/>
    </xf>
    <xf numFmtId="3" fontId="2" fillId="4" borderId="3" xfId="1" applyNumberFormat="1" applyFont="1" applyFill="1" applyBorder="1" applyAlignment="1" applyProtection="1">
      <alignment horizontal="center" vertical="center"/>
      <protection hidden="1"/>
    </xf>
    <xf numFmtId="2" fontId="3" fillId="7" borderId="3" xfId="1" applyNumberFormat="1" applyFont="1" applyFill="1" applyBorder="1" applyAlignment="1" applyProtection="1">
      <alignment horizontal="center" vertical="center"/>
      <protection hidden="1"/>
    </xf>
    <xf numFmtId="0" fontId="3" fillId="4" borderId="11" xfId="0" applyFont="1" applyFill="1" applyBorder="1" applyAlignment="1" applyProtection="1">
      <alignment horizontal="left" vertical="top"/>
      <protection hidden="1"/>
    </xf>
    <xf numFmtId="0" fontId="3" fillId="4" borderId="12" xfId="0" applyFont="1" applyFill="1" applyBorder="1" applyAlignment="1" applyProtection="1">
      <alignment horizontal="left" vertical="top"/>
      <protection hidden="1"/>
    </xf>
    <xf numFmtId="167" fontId="3" fillId="4" borderId="4" xfId="0" applyNumberFormat="1" applyFont="1" applyFill="1" applyBorder="1" applyAlignment="1" applyProtection="1">
      <alignment horizontal="center" vertical="center"/>
      <protection hidden="1"/>
    </xf>
    <xf numFmtId="3" fontId="2" fillId="4" borderId="4" xfId="1" applyNumberFormat="1" applyFont="1" applyFill="1" applyBorder="1" applyAlignment="1" applyProtection="1">
      <alignment horizontal="center" vertical="center"/>
      <protection hidden="1"/>
    </xf>
    <xf numFmtId="166" fontId="3" fillId="0" borderId="1" xfId="0" applyNumberFormat="1" applyFont="1" applyBorder="1" applyAlignment="1" applyProtection="1">
      <alignment horizontal="center" vertical="center"/>
      <protection hidden="1"/>
    </xf>
    <xf numFmtId="166" fontId="3" fillId="0" borderId="2" xfId="0" applyNumberFormat="1" applyFont="1" applyBorder="1" applyAlignment="1" applyProtection="1">
      <alignment horizontal="center" vertical="center"/>
      <protection hidden="1"/>
    </xf>
    <xf numFmtId="166" fontId="3" fillId="0" borderId="3" xfId="0" applyNumberFormat="1" applyFont="1" applyBorder="1" applyAlignment="1" applyProtection="1">
      <alignment horizontal="center" vertical="center"/>
      <protection hidden="1"/>
    </xf>
    <xf numFmtId="0" fontId="3" fillId="7" borderId="1" xfId="0" applyFont="1" applyFill="1" applyBorder="1" applyAlignment="1" applyProtection="1">
      <alignment horizontal="left" vertical="center" wrapText="1"/>
      <protection hidden="1"/>
    </xf>
    <xf numFmtId="0" fontId="3" fillId="7" borderId="2" xfId="0" applyFont="1" applyFill="1" applyBorder="1" applyAlignment="1" applyProtection="1">
      <alignment horizontal="left" vertical="center" wrapText="1"/>
      <protection hidden="1"/>
    </xf>
    <xf numFmtId="166" fontId="10" fillId="7" borderId="1" xfId="0" applyNumberFormat="1" applyFont="1" applyFill="1" applyBorder="1" applyAlignment="1" applyProtection="1">
      <alignment horizontal="center" vertical="center"/>
      <protection hidden="1"/>
    </xf>
    <xf numFmtId="166" fontId="10" fillId="7" borderId="2" xfId="0" applyNumberFormat="1" applyFont="1" applyFill="1" applyBorder="1" applyAlignment="1" applyProtection="1">
      <alignment horizontal="center" vertical="center"/>
      <protection hidden="1"/>
    </xf>
    <xf numFmtId="166" fontId="10" fillId="7" borderId="3" xfId="0" applyNumberFormat="1" applyFont="1" applyFill="1" applyBorder="1" applyAlignment="1" applyProtection="1">
      <alignment horizontal="center" vertical="center"/>
      <protection hidden="1"/>
    </xf>
    <xf numFmtId="3" fontId="2" fillId="0" borderId="1" xfId="1" applyNumberFormat="1" applyFont="1" applyFill="1" applyBorder="1" applyAlignment="1" applyProtection="1">
      <alignment horizontal="left" vertical="center"/>
      <protection hidden="1"/>
    </xf>
    <xf numFmtId="3" fontId="2" fillId="0" borderId="2" xfId="1" applyNumberFormat="1" applyFont="1" applyFill="1" applyBorder="1" applyAlignment="1" applyProtection="1">
      <alignment horizontal="left" vertical="center"/>
      <protection hidden="1"/>
    </xf>
    <xf numFmtId="3" fontId="2" fillId="0" borderId="3" xfId="1" applyNumberFormat="1" applyFont="1" applyFill="1" applyBorder="1" applyAlignment="1" applyProtection="1">
      <alignment horizontal="left" vertical="center"/>
      <protection hidden="1"/>
    </xf>
    <xf numFmtId="0" fontId="3" fillId="4" borderId="1" xfId="0" applyFont="1" applyFill="1" applyBorder="1" applyAlignment="1" applyProtection="1">
      <alignment horizontal="left" vertical="top" wrapText="1"/>
      <protection hidden="1"/>
    </xf>
    <xf numFmtId="0" fontId="3" fillId="4" borderId="2" xfId="0" applyFont="1" applyFill="1" applyBorder="1" applyAlignment="1" applyProtection="1">
      <alignment horizontal="left" vertical="top" wrapText="1"/>
      <protection hidden="1"/>
    </xf>
    <xf numFmtId="0" fontId="3" fillId="4" borderId="3" xfId="0" applyFont="1" applyFill="1" applyBorder="1" applyAlignment="1" applyProtection="1">
      <alignment horizontal="left" vertical="top" wrapText="1"/>
      <protection hidden="1"/>
    </xf>
    <xf numFmtId="4" fontId="2" fillId="4" borderId="5" xfId="1" applyNumberFormat="1" applyFont="1" applyFill="1" applyBorder="1" applyAlignment="1" applyProtection="1">
      <alignment horizontal="right" vertical="center"/>
      <protection hidden="1"/>
    </xf>
    <xf numFmtId="4" fontId="2" fillId="4" borderId="6" xfId="1" applyNumberFormat="1" applyFont="1" applyFill="1" applyBorder="1" applyAlignment="1" applyProtection="1">
      <alignment horizontal="right" vertical="center"/>
      <protection hidden="1"/>
    </xf>
    <xf numFmtId="4" fontId="2" fillId="4" borderId="7" xfId="1" applyNumberFormat="1" applyFont="1" applyFill="1" applyBorder="1" applyAlignment="1" applyProtection="1">
      <alignment horizontal="right" vertical="center"/>
      <protection hidden="1"/>
    </xf>
    <xf numFmtId="4" fontId="2" fillId="4" borderId="8" xfId="1" applyNumberFormat="1" applyFont="1" applyFill="1" applyBorder="1" applyAlignment="1" applyProtection="1">
      <alignment horizontal="right" vertical="center"/>
      <protection hidden="1"/>
    </xf>
    <xf numFmtId="4" fontId="2" fillId="4" borderId="0" xfId="1" applyNumberFormat="1" applyFont="1" applyFill="1" applyBorder="1" applyAlignment="1" applyProtection="1">
      <alignment horizontal="right" vertical="center"/>
      <protection hidden="1"/>
    </xf>
    <xf numFmtId="4" fontId="2" fillId="4" borderId="9" xfId="1" applyNumberFormat="1" applyFont="1" applyFill="1" applyBorder="1" applyAlignment="1" applyProtection="1">
      <alignment horizontal="right" vertical="center"/>
      <protection hidden="1"/>
    </xf>
    <xf numFmtId="166" fontId="2" fillId="0" borderId="4" xfId="0" applyNumberFormat="1" applyFont="1" applyBorder="1" applyAlignment="1" applyProtection="1">
      <alignment horizontal="center" vertical="center"/>
      <protection hidden="1"/>
    </xf>
    <xf numFmtId="166" fontId="3" fillId="4" borderId="4" xfId="0" applyNumberFormat="1" applyFont="1" applyFill="1" applyBorder="1" applyAlignment="1">
      <alignment horizontal="center" vertical="center"/>
    </xf>
    <xf numFmtId="3" fontId="3" fillId="4" borderId="4" xfId="1" applyNumberFormat="1" applyFont="1" applyFill="1" applyBorder="1" applyAlignment="1" applyProtection="1">
      <alignment horizontal="center" vertical="center"/>
    </xf>
    <xf numFmtId="0" fontId="3" fillId="4" borderId="11" xfId="0" applyFont="1" applyFill="1" applyBorder="1" applyAlignment="1">
      <alignment horizontal="left" vertical="center" wrapText="1"/>
    </xf>
    <xf numFmtId="0" fontId="3" fillId="4" borderId="12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D3E4FD"/>
      <color rgb="FFB6D2FC"/>
      <color rgb="FF8DBAFB"/>
      <color rgb="FFCCFFFF"/>
      <color rgb="FF89E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topLeftCell="D1" workbookViewId="0">
      <selection activeCell="D1" sqref="A1:XFD1048576"/>
    </sheetView>
  </sheetViews>
  <sheetFormatPr defaultColWidth="8.85546875" defaultRowHeight="20.25" x14ac:dyDescent="0.25"/>
  <cols>
    <col min="1" max="1" width="33.28515625" style="43" customWidth="1"/>
    <col min="2" max="2" width="3.42578125" style="42" customWidth="1"/>
    <col min="3" max="3" width="76.28515625" style="43" customWidth="1"/>
    <col min="4" max="4" width="4.28515625" style="42" customWidth="1"/>
    <col min="5" max="5" width="65" style="43" customWidth="1"/>
    <col min="6" max="6" width="3.42578125" style="42" customWidth="1"/>
    <col min="7" max="7" width="89.140625" style="43" customWidth="1"/>
    <col min="8" max="16384" width="8.85546875" style="43"/>
  </cols>
  <sheetData>
    <row r="1" spans="1:7" x14ac:dyDescent="0.25">
      <c r="A1" s="41" t="s">
        <v>35</v>
      </c>
      <c r="C1" s="41" t="s">
        <v>36</v>
      </c>
      <c r="E1" s="41" t="s">
        <v>37</v>
      </c>
      <c r="G1" s="41" t="s">
        <v>26</v>
      </c>
    </row>
    <row r="2" spans="1:7" x14ac:dyDescent="0.25">
      <c r="A2" s="44" t="s">
        <v>38</v>
      </c>
      <c r="C2" s="44" t="s">
        <v>39</v>
      </c>
      <c r="E2" s="44" t="s">
        <v>40</v>
      </c>
      <c r="G2" s="44" t="s">
        <v>92</v>
      </c>
    </row>
    <row r="3" spans="1:7" ht="40.5" x14ac:dyDescent="0.25">
      <c r="A3" s="44" t="s">
        <v>44</v>
      </c>
      <c r="C3" s="44" t="s">
        <v>41</v>
      </c>
      <c r="E3" s="44" t="s">
        <v>42</v>
      </c>
      <c r="G3" s="44" t="s">
        <v>43</v>
      </c>
    </row>
    <row r="4" spans="1:7" ht="40.5" x14ac:dyDescent="0.25">
      <c r="A4" s="44" t="s">
        <v>47</v>
      </c>
      <c r="C4" s="44" t="s">
        <v>93</v>
      </c>
      <c r="E4" s="44" t="s">
        <v>45</v>
      </c>
      <c r="G4" s="44" t="s">
        <v>46</v>
      </c>
    </row>
    <row r="5" spans="1:7" x14ac:dyDescent="0.25">
      <c r="A5" s="44" t="s">
        <v>51</v>
      </c>
      <c r="C5" s="44" t="s">
        <v>48</v>
      </c>
      <c r="E5" s="44" t="s">
        <v>49</v>
      </c>
      <c r="G5" s="44" t="s">
        <v>50</v>
      </c>
    </row>
    <row r="6" spans="1:7" ht="40.5" x14ac:dyDescent="0.25">
      <c r="C6" s="44" t="s">
        <v>94</v>
      </c>
      <c r="E6" s="44" t="s">
        <v>52</v>
      </c>
      <c r="G6" s="44" t="s">
        <v>95</v>
      </c>
    </row>
    <row r="7" spans="1:7" ht="40.5" x14ac:dyDescent="0.25">
      <c r="C7" s="44" t="s">
        <v>96</v>
      </c>
      <c r="E7" s="44" t="s">
        <v>53</v>
      </c>
      <c r="G7" s="44" t="s">
        <v>54</v>
      </c>
    </row>
    <row r="8" spans="1:7" ht="40.5" x14ac:dyDescent="0.25">
      <c r="C8" s="44" t="s">
        <v>97</v>
      </c>
      <c r="E8" s="44" t="s">
        <v>55</v>
      </c>
      <c r="G8" s="44" t="s">
        <v>56</v>
      </c>
    </row>
    <row r="9" spans="1:7" x14ac:dyDescent="0.25">
      <c r="C9" s="44" t="s">
        <v>51</v>
      </c>
      <c r="E9" s="44" t="s">
        <v>51</v>
      </c>
      <c r="G9" s="44" t="s">
        <v>57</v>
      </c>
    </row>
    <row r="10" spans="1:7" x14ac:dyDescent="0.25">
      <c r="G10" s="44" t="s">
        <v>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F0"/>
  </sheetPr>
  <dimension ref="A1:Z146"/>
  <sheetViews>
    <sheetView view="pageBreakPreview" zoomScale="90" zoomScaleNormal="100" zoomScaleSheetLayoutView="90" workbookViewId="0">
      <selection sqref="A1:Z4"/>
    </sheetView>
  </sheetViews>
  <sheetFormatPr defaultColWidth="8.7109375" defaultRowHeight="21" x14ac:dyDescent="0.25"/>
  <cols>
    <col min="1" max="1" width="8.7109375" style="4"/>
    <col min="2" max="6" width="8.7109375" style="2"/>
    <col min="7" max="7" width="12.85546875" style="2" customWidth="1"/>
    <col min="8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9" t="s">
        <v>98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79" t="s">
        <v>99</v>
      </c>
      <c r="K2" s="79"/>
      <c r="L2" s="79"/>
      <c r="M2" s="79"/>
      <c r="N2" s="79"/>
      <c r="O2" s="79"/>
      <c r="P2" s="79"/>
      <c r="Q2" s="79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79" t="s">
        <v>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ht="21" customHeight="1" x14ac:dyDescent="0.25">
      <c r="A4" s="79" t="s">
        <v>68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100</v>
      </c>
      <c r="L7" s="7"/>
      <c r="M7" s="80"/>
      <c r="N7" s="81"/>
      <c r="O7" s="81"/>
      <c r="P7" s="82"/>
    </row>
    <row r="8" spans="1:26" ht="21" customHeight="1" x14ac:dyDescent="0.25">
      <c r="A8" s="6" t="s">
        <v>14</v>
      </c>
      <c r="G8" s="7"/>
      <c r="H8" s="80"/>
      <c r="I8" s="81"/>
      <c r="J8" s="82"/>
    </row>
    <row r="9" spans="1:26" ht="9" customHeight="1" x14ac:dyDescent="0.25"/>
    <row r="10" spans="1:26" s="5" customFormat="1" ht="30" customHeight="1" x14ac:dyDescent="0.25">
      <c r="A10" s="83" t="s">
        <v>6</v>
      </c>
      <c r="B10" s="83" t="s">
        <v>10</v>
      </c>
      <c r="C10" s="83"/>
      <c r="D10" s="83"/>
      <c r="E10" s="83"/>
      <c r="F10" s="83"/>
      <c r="G10" s="83"/>
      <c r="H10" s="83"/>
      <c r="I10" s="83"/>
      <c r="J10" s="83"/>
      <c r="K10" s="83" t="s">
        <v>11</v>
      </c>
      <c r="L10" s="83"/>
      <c r="M10" s="83"/>
      <c r="N10" s="83"/>
      <c r="O10" s="83"/>
      <c r="P10" s="83"/>
      <c r="Q10" s="83"/>
      <c r="R10" s="83"/>
      <c r="S10" s="83" t="s">
        <v>5</v>
      </c>
      <c r="T10" s="83"/>
      <c r="U10" s="83"/>
      <c r="V10" s="83"/>
      <c r="W10" s="83"/>
      <c r="X10" s="83"/>
      <c r="Y10" s="83"/>
      <c r="Z10" s="83"/>
    </row>
    <row r="11" spans="1:26" s="5" customFormat="1" ht="30" customHeight="1" x14ac:dyDescent="0.25">
      <c r="A11" s="84"/>
      <c r="B11" s="83"/>
      <c r="C11" s="83"/>
      <c r="D11" s="83"/>
      <c r="E11" s="83"/>
      <c r="F11" s="83"/>
      <c r="G11" s="83"/>
      <c r="H11" s="83"/>
      <c r="I11" s="83"/>
      <c r="J11" s="83"/>
      <c r="K11" s="83" t="s">
        <v>2</v>
      </c>
      <c r="L11" s="83"/>
      <c r="M11" s="83"/>
      <c r="N11" s="83" t="s">
        <v>3</v>
      </c>
      <c r="O11" s="83"/>
      <c r="P11" s="83"/>
      <c r="Q11" s="83" t="s">
        <v>4</v>
      </c>
      <c r="R11" s="83"/>
      <c r="S11" s="83" t="s">
        <v>2</v>
      </c>
      <c r="T11" s="83"/>
      <c r="U11" s="83"/>
      <c r="V11" s="83" t="s">
        <v>3</v>
      </c>
      <c r="W11" s="83"/>
      <c r="X11" s="83"/>
      <c r="Y11" s="83" t="s">
        <v>4</v>
      </c>
      <c r="Z11" s="83"/>
    </row>
    <row r="12" spans="1:26" s="24" customFormat="1" ht="48" customHeight="1" x14ac:dyDescent="0.25">
      <c r="A12" s="29">
        <v>1</v>
      </c>
      <c r="B12" s="85" t="s">
        <v>101</v>
      </c>
      <c r="C12" s="86"/>
      <c r="D12" s="86"/>
      <c r="E12" s="86"/>
      <c r="F12" s="86"/>
      <c r="G12" s="86"/>
      <c r="H12" s="86"/>
      <c r="I12" s="86"/>
      <c r="J12" s="86"/>
      <c r="K12" s="87" t="s">
        <v>109</v>
      </c>
      <c r="L12" s="87"/>
      <c r="M12" s="87"/>
      <c r="N12" s="87"/>
      <c r="O12" s="87"/>
      <c r="P12" s="87"/>
      <c r="Q12" s="88">
        <f>V29/T29*100</f>
        <v>0</v>
      </c>
      <c r="R12" s="88"/>
      <c r="S12" s="234">
        <v>370000</v>
      </c>
      <c r="T12" s="235"/>
      <c r="U12" s="236"/>
      <c r="V12" s="240"/>
      <c r="W12" s="241"/>
      <c r="X12" s="242"/>
      <c r="Y12" s="246">
        <f>V12/S12*100</f>
        <v>0</v>
      </c>
      <c r="Z12" s="247"/>
    </row>
    <row r="13" spans="1:26" ht="24" customHeight="1" x14ac:dyDescent="0.25">
      <c r="A13" s="30">
        <v>1.1000000000000001</v>
      </c>
      <c r="B13" s="95" t="s">
        <v>102</v>
      </c>
      <c r="C13" s="96"/>
      <c r="D13" s="96"/>
      <c r="E13" s="96"/>
      <c r="F13" s="96"/>
      <c r="G13" s="96"/>
      <c r="H13" s="96"/>
      <c r="I13" s="96"/>
      <c r="J13" s="96"/>
      <c r="K13" s="97" t="s">
        <v>109</v>
      </c>
      <c r="L13" s="98"/>
      <c r="M13" s="99"/>
      <c r="N13" s="100" t="s">
        <v>109</v>
      </c>
      <c r="O13" s="100"/>
      <c r="P13" s="100"/>
      <c r="Q13" s="101" t="s">
        <v>109</v>
      </c>
      <c r="R13" s="101"/>
      <c r="S13" s="237"/>
      <c r="T13" s="238"/>
      <c r="U13" s="239"/>
      <c r="V13" s="243"/>
      <c r="W13" s="244"/>
      <c r="X13" s="245"/>
      <c r="Y13" s="248"/>
      <c r="Z13" s="249"/>
    </row>
    <row r="14" spans="1:26" ht="24" customHeight="1" x14ac:dyDescent="0.25">
      <c r="A14" s="30">
        <v>1.2</v>
      </c>
      <c r="B14" s="95" t="s">
        <v>63</v>
      </c>
      <c r="C14" s="96"/>
      <c r="D14" s="96"/>
      <c r="E14" s="96"/>
      <c r="F14" s="96"/>
      <c r="G14" s="96"/>
      <c r="H14" s="96"/>
      <c r="I14" s="96"/>
      <c r="J14" s="96"/>
      <c r="K14" s="97">
        <v>2</v>
      </c>
      <c r="L14" s="98"/>
      <c r="M14" s="99"/>
      <c r="N14" s="100">
        <f>Q36</f>
        <v>0</v>
      </c>
      <c r="O14" s="100"/>
      <c r="P14" s="100"/>
      <c r="Q14" s="89">
        <f>V35/T35*100</f>
        <v>0</v>
      </c>
      <c r="R14" s="89"/>
      <c r="S14" s="237"/>
      <c r="T14" s="238"/>
      <c r="U14" s="239"/>
      <c r="V14" s="243"/>
      <c r="W14" s="244"/>
      <c r="X14" s="245"/>
      <c r="Y14" s="248"/>
      <c r="Z14" s="249"/>
    </row>
    <row r="15" spans="1:26" ht="24" customHeight="1" x14ac:dyDescent="0.25">
      <c r="A15" s="30">
        <v>1.3</v>
      </c>
      <c r="B15" s="95" t="s">
        <v>64</v>
      </c>
      <c r="C15" s="96"/>
      <c r="D15" s="96"/>
      <c r="E15" s="96"/>
      <c r="F15" s="96"/>
      <c r="G15" s="96"/>
      <c r="H15" s="96"/>
      <c r="I15" s="96"/>
      <c r="J15" s="96"/>
      <c r="K15" s="97" t="s">
        <v>109</v>
      </c>
      <c r="L15" s="98"/>
      <c r="M15" s="99"/>
      <c r="N15" s="100" t="s">
        <v>109</v>
      </c>
      <c r="O15" s="100"/>
      <c r="P15" s="100"/>
      <c r="Q15" s="89" t="s">
        <v>109</v>
      </c>
      <c r="R15" s="89"/>
      <c r="S15" s="237"/>
      <c r="T15" s="238"/>
      <c r="U15" s="239"/>
      <c r="V15" s="243"/>
      <c r="W15" s="244"/>
      <c r="X15" s="245"/>
      <c r="Y15" s="248"/>
      <c r="Z15" s="249"/>
    </row>
    <row r="16" spans="1:26" ht="24" customHeight="1" x14ac:dyDescent="0.25">
      <c r="A16" s="30">
        <v>1.4</v>
      </c>
      <c r="B16" s="108" t="s">
        <v>65</v>
      </c>
      <c r="C16" s="108"/>
      <c r="D16" s="108"/>
      <c r="E16" s="108"/>
      <c r="F16" s="108"/>
      <c r="G16" s="108"/>
      <c r="H16" s="108"/>
      <c r="I16" s="108"/>
      <c r="J16" s="95"/>
      <c r="K16" s="97" t="s">
        <v>109</v>
      </c>
      <c r="L16" s="98"/>
      <c r="M16" s="99"/>
      <c r="N16" s="105" t="s">
        <v>109</v>
      </c>
      <c r="O16" s="106"/>
      <c r="P16" s="107"/>
      <c r="Q16" s="89" t="s">
        <v>109</v>
      </c>
      <c r="R16" s="89"/>
      <c r="S16" s="237"/>
      <c r="T16" s="238"/>
      <c r="U16" s="239"/>
      <c r="V16" s="243"/>
      <c r="W16" s="244"/>
      <c r="X16" s="245"/>
      <c r="Y16" s="248"/>
      <c r="Z16" s="249"/>
    </row>
    <row r="17" spans="1:26" ht="24" customHeight="1" x14ac:dyDescent="0.25">
      <c r="A17" s="33">
        <v>1.5</v>
      </c>
      <c r="B17" s="110" t="s">
        <v>67</v>
      </c>
      <c r="C17" s="111"/>
      <c r="D17" s="111"/>
      <c r="E17" s="111"/>
      <c r="F17" s="111"/>
      <c r="G17" s="111"/>
      <c r="H17" s="111"/>
      <c r="I17" s="111"/>
      <c r="J17" s="112"/>
      <c r="K17" s="97">
        <v>100</v>
      </c>
      <c r="L17" s="98"/>
      <c r="M17" s="99"/>
      <c r="N17" s="105">
        <f>Q43</f>
        <v>0</v>
      </c>
      <c r="O17" s="106"/>
      <c r="P17" s="107"/>
      <c r="Q17" s="89">
        <f>V42/T42*100</f>
        <v>0</v>
      </c>
      <c r="R17" s="89"/>
      <c r="S17" s="237"/>
      <c r="T17" s="238"/>
      <c r="U17" s="239"/>
      <c r="V17" s="243"/>
      <c r="W17" s="244"/>
      <c r="X17" s="245"/>
      <c r="Y17" s="248"/>
      <c r="Z17" s="249"/>
    </row>
    <row r="18" spans="1:26" s="24" customFormat="1" ht="24" customHeight="1" x14ac:dyDescent="0.25">
      <c r="A18" s="31">
        <v>2</v>
      </c>
      <c r="B18" s="119" t="s">
        <v>66</v>
      </c>
      <c r="C18" s="119"/>
      <c r="D18" s="119"/>
      <c r="E18" s="119"/>
      <c r="F18" s="119"/>
      <c r="G18" s="119"/>
      <c r="H18" s="119"/>
      <c r="I18" s="119"/>
      <c r="J18" s="120"/>
      <c r="K18" s="116">
        <v>100</v>
      </c>
      <c r="L18" s="117"/>
      <c r="M18" s="118"/>
      <c r="N18" s="113"/>
      <c r="O18" s="114"/>
      <c r="P18" s="115"/>
      <c r="Q18" s="109">
        <f>V44/T44*100</f>
        <v>0</v>
      </c>
      <c r="R18" s="109"/>
      <c r="S18" s="237"/>
      <c r="T18" s="238"/>
      <c r="U18" s="239"/>
      <c r="V18" s="243"/>
      <c r="W18" s="244"/>
      <c r="X18" s="245"/>
      <c r="Y18" s="248"/>
      <c r="Z18" s="249"/>
    </row>
    <row r="19" spans="1:26" s="5" customFormat="1" ht="24" customHeight="1" x14ac:dyDescent="0.25">
      <c r="A19" s="32">
        <v>2.1</v>
      </c>
      <c r="B19" s="108" t="s">
        <v>62</v>
      </c>
      <c r="C19" s="108"/>
      <c r="D19" s="108"/>
      <c r="E19" s="108"/>
      <c r="F19" s="108"/>
      <c r="G19" s="108"/>
      <c r="H19" s="108"/>
      <c r="I19" s="108"/>
      <c r="J19" s="95"/>
      <c r="K19" s="97">
        <v>100</v>
      </c>
      <c r="L19" s="98"/>
      <c r="M19" s="99"/>
      <c r="N19" s="105">
        <f>Q49</f>
        <v>0</v>
      </c>
      <c r="O19" s="106"/>
      <c r="P19" s="107"/>
      <c r="Q19" s="89">
        <f>V45/T45*100</f>
        <v>0</v>
      </c>
      <c r="R19" s="89"/>
      <c r="S19" s="237"/>
      <c r="T19" s="238"/>
      <c r="U19" s="239"/>
      <c r="V19" s="243"/>
      <c r="W19" s="244"/>
      <c r="X19" s="245"/>
      <c r="Y19" s="248"/>
      <c r="Z19" s="249"/>
    </row>
    <row r="20" spans="1:26" ht="24" customHeight="1" x14ac:dyDescent="0.25">
      <c r="A20" s="30">
        <v>2.2000000000000002</v>
      </c>
      <c r="B20" s="108" t="s">
        <v>63</v>
      </c>
      <c r="C20" s="108"/>
      <c r="D20" s="108"/>
      <c r="E20" s="108"/>
      <c r="F20" s="108"/>
      <c r="G20" s="108"/>
      <c r="H20" s="108"/>
      <c r="I20" s="108"/>
      <c r="J20" s="95"/>
      <c r="K20" s="97">
        <v>6</v>
      </c>
      <c r="L20" s="98"/>
      <c r="M20" s="99"/>
      <c r="N20" s="105">
        <f>Q51</f>
        <v>0</v>
      </c>
      <c r="O20" s="106"/>
      <c r="P20" s="107"/>
      <c r="Q20" s="89">
        <f>V50/T50*100</f>
        <v>0</v>
      </c>
      <c r="R20" s="89"/>
      <c r="S20" s="237"/>
      <c r="T20" s="238"/>
      <c r="U20" s="239"/>
      <c r="V20" s="243"/>
      <c r="W20" s="244"/>
      <c r="X20" s="245"/>
      <c r="Y20" s="248"/>
      <c r="Z20" s="249"/>
    </row>
    <row r="21" spans="1:26" ht="24" customHeight="1" x14ac:dyDescent="0.25">
      <c r="A21" s="30">
        <v>2.2999999999999998</v>
      </c>
      <c r="B21" s="108" t="s">
        <v>64</v>
      </c>
      <c r="C21" s="108"/>
      <c r="D21" s="108"/>
      <c r="E21" s="108"/>
      <c r="F21" s="108"/>
      <c r="G21" s="108"/>
      <c r="H21" s="108"/>
      <c r="I21" s="108"/>
      <c r="J21" s="95"/>
      <c r="K21" s="97">
        <v>100</v>
      </c>
      <c r="L21" s="98"/>
      <c r="M21" s="99"/>
      <c r="N21" s="105">
        <f>Q54</f>
        <v>0</v>
      </c>
      <c r="O21" s="106"/>
      <c r="P21" s="107"/>
      <c r="Q21" s="89">
        <f>V53/T53*100</f>
        <v>0</v>
      </c>
      <c r="R21" s="89"/>
      <c r="S21" s="237"/>
      <c r="T21" s="238"/>
      <c r="U21" s="239"/>
      <c r="V21" s="243"/>
      <c r="W21" s="244"/>
      <c r="X21" s="245"/>
      <c r="Y21" s="248"/>
      <c r="Z21" s="249"/>
    </row>
    <row r="22" spans="1:26" ht="24" customHeight="1" x14ac:dyDescent="0.25">
      <c r="A22" s="33">
        <v>2.4</v>
      </c>
      <c r="B22" s="108" t="s">
        <v>65</v>
      </c>
      <c r="C22" s="108"/>
      <c r="D22" s="108"/>
      <c r="E22" s="108"/>
      <c r="F22" s="108"/>
      <c r="G22" s="108"/>
      <c r="H22" s="108"/>
      <c r="I22" s="108"/>
      <c r="J22" s="95"/>
      <c r="K22" s="97">
        <v>100</v>
      </c>
      <c r="L22" s="98"/>
      <c r="M22" s="99"/>
      <c r="N22" s="105">
        <f>Q56</f>
        <v>0</v>
      </c>
      <c r="O22" s="106"/>
      <c r="P22" s="107"/>
      <c r="Q22" s="89">
        <f>V55/T55*100</f>
        <v>0</v>
      </c>
      <c r="R22" s="89"/>
      <c r="S22" s="237"/>
      <c r="T22" s="238"/>
      <c r="U22" s="239"/>
      <c r="V22" s="243"/>
      <c r="W22" s="244"/>
      <c r="X22" s="245"/>
      <c r="Y22" s="248"/>
      <c r="Z22" s="249"/>
    </row>
    <row r="23" spans="1:26" ht="24" customHeight="1" x14ac:dyDescent="0.25">
      <c r="A23" s="30">
        <v>2.5</v>
      </c>
      <c r="B23" s="102" t="s">
        <v>67</v>
      </c>
      <c r="C23" s="103"/>
      <c r="D23" s="103"/>
      <c r="E23" s="103"/>
      <c r="F23" s="103"/>
      <c r="G23" s="103"/>
      <c r="H23" s="103"/>
      <c r="I23" s="103"/>
      <c r="J23" s="103"/>
      <c r="K23" s="104">
        <v>80</v>
      </c>
      <c r="L23" s="104"/>
      <c r="M23" s="104"/>
      <c r="N23" s="100">
        <f>Q58</f>
        <v>0</v>
      </c>
      <c r="O23" s="100"/>
      <c r="P23" s="100"/>
      <c r="Q23" s="89">
        <f>V57/T57*100</f>
        <v>0</v>
      </c>
      <c r="R23" s="89"/>
      <c r="S23" s="237"/>
      <c r="T23" s="238"/>
      <c r="U23" s="239"/>
      <c r="V23" s="243"/>
      <c r="W23" s="244"/>
      <c r="X23" s="245"/>
      <c r="Y23" s="248"/>
      <c r="Z23" s="249"/>
    </row>
    <row r="24" spans="1:26" ht="24" customHeight="1" x14ac:dyDescent="0.25">
      <c r="A24" s="90" t="s">
        <v>15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2"/>
      <c r="Q24" s="93">
        <f>V59</f>
        <v>0</v>
      </c>
      <c r="R24" s="93"/>
      <c r="S24" s="94">
        <f>SUM(S12)</f>
        <v>370000</v>
      </c>
      <c r="T24" s="94"/>
      <c r="U24" s="94"/>
      <c r="V24" s="94">
        <f>SUM(V12)</f>
        <v>0</v>
      </c>
      <c r="W24" s="94"/>
      <c r="X24" s="94"/>
      <c r="Y24" s="125">
        <f>V24/S24*100</f>
        <v>0</v>
      </c>
      <c r="Z24" s="125"/>
    </row>
    <row r="25" spans="1:26" ht="9.9499999999999993" customHeight="1" x14ac:dyDescent="0.25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</row>
    <row r="26" spans="1:26" ht="24" customHeight="1" x14ac:dyDescent="0.25">
      <c r="A26" s="28" t="s">
        <v>91</v>
      </c>
      <c r="H26" s="9"/>
      <c r="I26" s="10"/>
      <c r="J26" s="10"/>
      <c r="K26" s="10"/>
      <c r="L26" s="10"/>
      <c r="M26" s="10"/>
    </row>
    <row r="27" spans="1:26" ht="9.9499999999999993" customHeight="1" x14ac:dyDescent="0.25">
      <c r="A27" s="2"/>
      <c r="H27" s="11"/>
      <c r="I27" s="11"/>
      <c r="J27" s="11"/>
      <c r="K27" s="11"/>
      <c r="L27" s="11"/>
      <c r="M27" s="11"/>
    </row>
    <row r="28" spans="1:26" ht="72" customHeight="1" x14ac:dyDescent="0.25">
      <c r="A28" s="14" t="s">
        <v>6</v>
      </c>
      <c r="B28" s="83" t="s">
        <v>12</v>
      </c>
      <c r="C28" s="83"/>
      <c r="D28" s="83"/>
      <c r="E28" s="83"/>
      <c r="F28" s="83"/>
      <c r="G28" s="83"/>
      <c r="H28" s="83" t="s">
        <v>16</v>
      </c>
      <c r="I28" s="83"/>
      <c r="J28" s="83"/>
      <c r="K28" s="83" t="s">
        <v>13</v>
      </c>
      <c r="L28" s="83"/>
      <c r="M28" s="83"/>
      <c r="N28" s="83" t="s">
        <v>17</v>
      </c>
      <c r="O28" s="83"/>
      <c r="P28" s="83"/>
      <c r="Q28" s="83" t="s">
        <v>18</v>
      </c>
      <c r="R28" s="83"/>
      <c r="S28" s="83"/>
      <c r="T28" s="126" t="s">
        <v>19</v>
      </c>
      <c r="U28" s="126"/>
      <c r="V28" s="72" t="s">
        <v>7</v>
      </c>
      <c r="W28" s="72"/>
      <c r="X28" s="83" t="s">
        <v>8</v>
      </c>
      <c r="Y28" s="83"/>
      <c r="Z28" s="83"/>
    </row>
    <row r="29" spans="1:26" s="52" customFormat="1" ht="48" customHeight="1" x14ac:dyDescent="0.25">
      <c r="A29" s="48">
        <v>1</v>
      </c>
      <c r="B29" s="200" t="s">
        <v>61</v>
      </c>
      <c r="C29" s="201"/>
      <c r="D29" s="201"/>
      <c r="E29" s="201"/>
      <c r="F29" s="201"/>
      <c r="G29" s="202"/>
      <c r="H29" s="203" t="s">
        <v>109</v>
      </c>
      <c r="I29" s="203"/>
      <c r="J29" s="203"/>
      <c r="K29" s="127"/>
      <c r="L29" s="127"/>
      <c r="M29" s="127"/>
      <c r="N29" s="127"/>
      <c r="O29" s="127"/>
      <c r="P29" s="127"/>
      <c r="Q29" s="127"/>
      <c r="R29" s="127"/>
      <c r="S29" s="128"/>
      <c r="T29" s="191">
        <f>T35+T42</f>
        <v>30</v>
      </c>
      <c r="U29" s="191"/>
      <c r="V29" s="192">
        <f>SUM(V35,V42)</f>
        <v>0</v>
      </c>
      <c r="W29" s="193"/>
      <c r="X29" s="225"/>
      <c r="Y29" s="226"/>
      <c r="Z29" s="227"/>
    </row>
    <row r="30" spans="1:26" s="23" customFormat="1" ht="24" customHeight="1" x14ac:dyDescent="0.25">
      <c r="A30" s="49">
        <v>1.1000000000000001</v>
      </c>
      <c r="B30" s="194" t="s">
        <v>102</v>
      </c>
      <c r="C30" s="194"/>
      <c r="D30" s="194"/>
      <c r="E30" s="194"/>
      <c r="F30" s="194"/>
      <c r="G30" s="195"/>
      <c r="H30" s="58" t="s">
        <v>109</v>
      </c>
      <c r="I30" s="58"/>
      <c r="J30" s="58"/>
      <c r="K30" s="58" t="s">
        <v>109</v>
      </c>
      <c r="L30" s="58"/>
      <c r="M30" s="58"/>
      <c r="N30" s="58" t="s">
        <v>109</v>
      </c>
      <c r="O30" s="58"/>
      <c r="P30" s="58"/>
      <c r="Q30" s="58" t="s">
        <v>109</v>
      </c>
      <c r="R30" s="58"/>
      <c r="S30" s="58"/>
      <c r="T30" s="59" t="s">
        <v>109</v>
      </c>
      <c r="U30" s="59"/>
      <c r="V30" s="60" t="s">
        <v>109</v>
      </c>
      <c r="W30" s="61"/>
      <c r="X30" s="228"/>
      <c r="Y30" s="229"/>
      <c r="Z30" s="230"/>
    </row>
    <row r="31" spans="1:26" ht="24" customHeight="1" x14ac:dyDescent="0.25">
      <c r="A31" s="141"/>
      <c r="B31" s="199" t="s">
        <v>69</v>
      </c>
      <c r="C31" s="199"/>
      <c r="D31" s="199"/>
      <c r="E31" s="199"/>
      <c r="F31" s="199"/>
      <c r="G31" s="199"/>
      <c r="H31" s="68" t="s">
        <v>109</v>
      </c>
      <c r="I31" s="68"/>
      <c r="J31" s="68"/>
      <c r="K31" s="68" t="s">
        <v>109</v>
      </c>
      <c r="L31" s="68"/>
      <c r="M31" s="68"/>
      <c r="N31" s="68" t="s">
        <v>109</v>
      </c>
      <c r="O31" s="68"/>
      <c r="P31" s="68"/>
      <c r="Q31" s="68" t="s">
        <v>109</v>
      </c>
      <c r="R31" s="68"/>
      <c r="S31" s="68"/>
      <c r="T31" s="62" t="s">
        <v>109</v>
      </c>
      <c r="U31" s="62"/>
      <c r="V31" s="63" t="s">
        <v>109</v>
      </c>
      <c r="W31" s="64"/>
      <c r="X31" s="231"/>
      <c r="Y31" s="232"/>
      <c r="Z31" s="233"/>
    </row>
    <row r="32" spans="1:26" ht="24" customHeight="1" x14ac:dyDescent="0.25">
      <c r="A32" s="142"/>
      <c r="B32" s="65" t="s">
        <v>70</v>
      </c>
      <c r="C32" s="66"/>
      <c r="D32" s="66"/>
      <c r="E32" s="66"/>
      <c r="F32" s="66"/>
      <c r="G32" s="67"/>
      <c r="H32" s="68" t="s">
        <v>109</v>
      </c>
      <c r="I32" s="68"/>
      <c r="J32" s="68"/>
      <c r="K32" s="68" t="s">
        <v>109</v>
      </c>
      <c r="L32" s="68"/>
      <c r="M32" s="68"/>
      <c r="N32" s="68" t="s">
        <v>109</v>
      </c>
      <c r="O32" s="68"/>
      <c r="P32" s="68"/>
      <c r="Q32" s="68" t="s">
        <v>109</v>
      </c>
      <c r="R32" s="68"/>
      <c r="S32" s="68"/>
      <c r="T32" s="62" t="s">
        <v>109</v>
      </c>
      <c r="U32" s="62"/>
      <c r="V32" s="63" t="s">
        <v>109</v>
      </c>
      <c r="W32" s="64"/>
      <c r="X32" s="231"/>
      <c r="Y32" s="232"/>
      <c r="Z32" s="233"/>
    </row>
    <row r="33" spans="1:26" ht="72" customHeight="1" x14ac:dyDescent="0.25">
      <c r="A33" s="142"/>
      <c r="B33" s="131" t="s">
        <v>103</v>
      </c>
      <c r="C33" s="131"/>
      <c r="D33" s="131"/>
      <c r="E33" s="131"/>
      <c r="F33" s="131"/>
      <c r="G33" s="131"/>
      <c r="H33" s="68" t="s">
        <v>109</v>
      </c>
      <c r="I33" s="68"/>
      <c r="J33" s="68"/>
      <c r="K33" s="68" t="s">
        <v>109</v>
      </c>
      <c r="L33" s="68"/>
      <c r="M33" s="68"/>
      <c r="N33" s="68" t="s">
        <v>109</v>
      </c>
      <c r="O33" s="68"/>
      <c r="P33" s="68"/>
      <c r="Q33" s="68" t="s">
        <v>109</v>
      </c>
      <c r="R33" s="68"/>
      <c r="S33" s="68"/>
      <c r="T33" s="62" t="s">
        <v>109</v>
      </c>
      <c r="U33" s="62"/>
      <c r="V33" s="63" t="s">
        <v>109</v>
      </c>
      <c r="W33" s="64"/>
      <c r="X33" s="231"/>
      <c r="Y33" s="232"/>
      <c r="Z33" s="233"/>
    </row>
    <row r="34" spans="1:26" ht="24" customHeight="1" x14ac:dyDescent="0.25">
      <c r="A34" s="143"/>
      <c r="B34" s="65" t="s">
        <v>71</v>
      </c>
      <c r="C34" s="66"/>
      <c r="D34" s="66"/>
      <c r="E34" s="66"/>
      <c r="F34" s="66"/>
      <c r="G34" s="67"/>
      <c r="H34" s="68" t="s">
        <v>109</v>
      </c>
      <c r="I34" s="68"/>
      <c r="J34" s="68"/>
      <c r="K34" s="68" t="s">
        <v>109</v>
      </c>
      <c r="L34" s="68"/>
      <c r="M34" s="68"/>
      <c r="N34" s="68" t="s">
        <v>109</v>
      </c>
      <c r="O34" s="68"/>
      <c r="P34" s="68"/>
      <c r="Q34" s="68" t="s">
        <v>109</v>
      </c>
      <c r="R34" s="68"/>
      <c r="S34" s="68"/>
      <c r="T34" s="62" t="s">
        <v>109</v>
      </c>
      <c r="U34" s="62"/>
      <c r="V34" s="63" t="s">
        <v>109</v>
      </c>
      <c r="W34" s="64"/>
      <c r="X34" s="231"/>
      <c r="Y34" s="232"/>
      <c r="Z34" s="233"/>
    </row>
    <row r="35" spans="1:26" s="23" customFormat="1" ht="24" customHeight="1" x14ac:dyDescent="0.25">
      <c r="A35" s="50">
        <v>1.2</v>
      </c>
      <c r="B35" s="196" t="s">
        <v>63</v>
      </c>
      <c r="C35" s="197"/>
      <c r="D35" s="197"/>
      <c r="E35" s="197"/>
      <c r="F35" s="197"/>
      <c r="G35" s="198"/>
      <c r="H35" s="138">
        <v>2</v>
      </c>
      <c r="I35" s="139"/>
      <c r="J35" s="140"/>
      <c r="K35" s="121">
        <f>K36</f>
        <v>0</v>
      </c>
      <c r="L35" s="122"/>
      <c r="M35" s="123"/>
      <c r="N35" s="121">
        <f t="shared" ref="N35" si="0">N36</f>
        <v>0</v>
      </c>
      <c r="O35" s="122"/>
      <c r="P35" s="123"/>
      <c r="Q35" s="121">
        <f t="shared" ref="Q35" si="1">Q36</f>
        <v>0</v>
      </c>
      <c r="R35" s="122"/>
      <c r="S35" s="123"/>
      <c r="T35" s="59">
        <v>20</v>
      </c>
      <c r="U35" s="59"/>
      <c r="V35" s="60">
        <f>SUM(V36,V37)</f>
        <v>0</v>
      </c>
      <c r="W35" s="61"/>
      <c r="X35" s="228"/>
      <c r="Y35" s="229"/>
      <c r="Z35" s="230"/>
    </row>
    <row r="36" spans="1:26" ht="48" customHeight="1" x14ac:dyDescent="0.25">
      <c r="A36" s="141"/>
      <c r="B36" s="135" t="s">
        <v>72</v>
      </c>
      <c r="C36" s="136"/>
      <c r="D36" s="136"/>
      <c r="E36" s="136"/>
      <c r="F36" s="136"/>
      <c r="G36" s="137"/>
      <c r="H36" s="132">
        <v>2</v>
      </c>
      <c r="I36" s="133"/>
      <c r="J36" s="134"/>
      <c r="K36" s="105"/>
      <c r="L36" s="106"/>
      <c r="M36" s="107"/>
      <c r="N36" s="105"/>
      <c r="O36" s="106"/>
      <c r="P36" s="107"/>
      <c r="Q36" s="105"/>
      <c r="R36" s="106"/>
      <c r="S36" s="106"/>
      <c r="T36" s="62">
        <v>15</v>
      </c>
      <c r="U36" s="62"/>
      <c r="V36" s="124">
        <f>(T36*((K36*0)+(N36*50)+(Q36*100)))/(H36*100)</f>
        <v>0</v>
      </c>
      <c r="W36" s="89"/>
      <c r="X36" s="231"/>
      <c r="Y36" s="232"/>
      <c r="Z36" s="233"/>
    </row>
    <row r="37" spans="1:26" ht="24" customHeight="1" x14ac:dyDescent="0.25">
      <c r="A37" s="143"/>
      <c r="B37" s="65" t="s">
        <v>73</v>
      </c>
      <c r="C37" s="66"/>
      <c r="D37" s="66"/>
      <c r="E37" s="66"/>
      <c r="F37" s="66"/>
      <c r="G37" s="67"/>
      <c r="H37" s="132">
        <v>80</v>
      </c>
      <c r="I37" s="133"/>
      <c r="J37" s="134"/>
      <c r="K37" s="105"/>
      <c r="L37" s="106"/>
      <c r="M37" s="107"/>
      <c r="N37" s="105"/>
      <c r="O37" s="106"/>
      <c r="P37" s="107"/>
      <c r="Q37" s="105"/>
      <c r="R37" s="106"/>
      <c r="S37" s="106"/>
      <c r="T37" s="62">
        <v>5</v>
      </c>
      <c r="U37" s="62"/>
      <c r="V37" s="124">
        <f>(T37*((K37*0)+(N37*50)+(Q37*100)))/(H37*100)</f>
        <v>0</v>
      </c>
      <c r="W37" s="89"/>
      <c r="X37" s="231"/>
      <c r="Y37" s="232"/>
      <c r="Z37" s="233"/>
    </row>
    <row r="38" spans="1:26" s="23" customFormat="1" ht="24" customHeight="1" x14ac:dyDescent="0.25">
      <c r="A38" s="50">
        <v>1.3</v>
      </c>
      <c r="B38" s="196" t="s">
        <v>64</v>
      </c>
      <c r="C38" s="197"/>
      <c r="D38" s="197"/>
      <c r="E38" s="197"/>
      <c r="F38" s="197"/>
      <c r="G38" s="198"/>
      <c r="H38" s="138" t="s">
        <v>109</v>
      </c>
      <c r="I38" s="139"/>
      <c r="J38" s="140"/>
      <c r="K38" s="138" t="s">
        <v>109</v>
      </c>
      <c r="L38" s="139"/>
      <c r="M38" s="140"/>
      <c r="N38" s="138" t="s">
        <v>109</v>
      </c>
      <c r="O38" s="139"/>
      <c r="P38" s="140"/>
      <c r="Q38" s="138" t="s">
        <v>109</v>
      </c>
      <c r="R38" s="139"/>
      <c r="S38" s="140"/>
      <c r="T38" s="59" t="s">
        <v>109</v>
      </c>
      <c r="U38" s="59"/>
      <c r="V38" s="60" t="s">
        <v>109</v>
      </c>
      <c r="W38" s="61"/>
      <c r="X38" s="228"/>
      <c r="Y38" s="229"/>
      <c r="Z38" s="230"/>
    </row>
    <row r="39" spans="1:26" ht="48" customHeight="1" x14ac:dyDescent="0.25">
      <c r="A39" s="37"/>
      <c r="B39" s="135" t="s">
        <v>104</v>
      </c>
      <c r="C39" s="136"/>
      <c r="D39" s="136"/>
      <c r="E39" s="136"/>
      <c r="F39" s="136"/>
      <c r="G39" s="137"/>
      <c r="H39" s="204" t="s">
        <v>109</v>
      </c>
      <c r="I39" s="205"/>
      <c r="J39" s="206"/>
      <c r="K39" s="204" t="s">
        <v>109</v>
      </c>
      <c r="L39" s="205"/>
      <c r="M39" s="206"/>
      <c r="N39" s="204" t="s">
        <v>109</v>
      </c>
      <c r="O39" s="205"/>
      <c r="P39" s="206"/>
      <c r="Q39" s="204" t="s">
        <v>109</v>
      </c>
      <c r="R39" s="205"/>
      <c r="S39" s="206"/>
      <c r="T39" s="62" t="s">
        <v>109</v>
      </c>
      <c r="U39" s="62"/>
      <c r="V39" s="63" t="s">
        <v>109</v>
      </c>
      <c r="W39" s="64"/>
      <c r="X39" s="231"/>
      <c r="Y39" s="232"/>
      <c r="Z39" s="233"/>
    </row>
    <row r="40" spans="1:26" s="23" customFormat="1" ht="24" customHeight="1" x14ac:dyDescent="0.25">
      <c r="A40" s="50">
        <v>1.4</v>
      </c>
      <c r="B40" s="196" t="s">
        <v>65</v>
      </c>
      <c r="C40" s="197"/>
      <c r="D40" s="197"/>
      <c r="E40" s="197"/>
      <c r="F40" s="197"/>
      <c r="G40" s="198"/>
      <c r="H40" s="138" t="s">
        <v>109</v>
      </c>
      <c r="I40" s="139"/>
      <c r="J40" s="140"/>
      <c r="K40" s="138" t="s">
        <v>109</v>
      </c>
      <c r="L40" s="139"/>
      <c r="M40" s="140"/>
      <c r="N40" s="138" t="s">
        <v>109</v>
      </c>
      <c r="O40" s="139"/>
      <c r="P40" s="140"/>
      <c r="Q40" s="138" t="s">
        <v>109</v>
      </c>
      <c r="R40" s="139"/>
      <c r="S40" s="140"/>
      <c r="T40" s="59" t="s">
        <v>109</v>
      </c>
      <c r="U40" s="59"/>
      <c r="V40" s="60" t="s">
        <v>109</v>
      </c>
      <c r="W40" s="61"/>
      <c r="X40" s="228"/>
      <c r="Y40" s="229"/>
      <c r="Z40" s="230"/>
    </row>
    <row r="41" spans="1:26" ht="48" customHeight="1" x14ac:dyDescent="0.25">
      <c r="A41" s="37"/>
      <c r="B41" s="135" t="s">
        <v>105</v>
      </c>
      <c r="C41" s="136"/>
      <c r="D41" s="136"/>
      <c r="E41" s="136"/>
      <c r="F41" s="136"/>
      <c r="G41" s="137"/>
      <c r="H41" s="250" t="s">
        <v>109</v>
      </c>
      <c r="I41" s="251"/>
      <c r="J41" s="252"/>
      <c r="K41" s="250" t="s">
        <v>109</v>
      </c>
      <c r="L41" s="251"/>
      <c r="M41" s="252"/>
      <c r="N41" s="250" t="s">
        <v>109</v>
      </c>
      <c r="O41" s="251"/>
      <c r="P41" s="252"/>
      <c r="Q41" s="250" t="s">
        <v>109</v>
      </c>
      <c r="R41" s="251"/>
      <c r="S41" s="252"/>
      <c r="T41" s="62" t="s">
        <v>109</v>
      </c>
      <c r="U41" s="62"/>
      <c r="V41" s="63" t="s">
        <v>109</v>
      </c>
      <c r="W41" s="64"/>
      <c r="X41" s="231"/>
      <c r="Y41" s="232"/>
      <c r="Z41" s="233"/>
    </row>
    <row r="42" spans="1:26" s="23" customFormat="1" ht="24" customHeight="1" x14ac:dyDescent="0.25">
      <c r="A42" s="50">
        <v>1.5</v>
      </c>
      <c r="B42" s="196" t="s">
        <v>67</v>
      </c>
      <c r="C42" s="197"/>
      <c r="D42" s="197"/>
      <c r="E42" s="197"/>
      <c r="F42" s="197"/>
      <c r="G42" s="198"/>
      <c r="H42" s="138">
        <v>100</v>
      </c>
      <c r="I42" s="139"/>
      <c r="J42" s="140"/>
      <c r="K42" s="121">
        <f>K43</f>
        <v>0</v>
      </c>
      <c r="L42" s="122"/>
      <c r="M42" s="123"/>
      <c r="N42" s="121">
        <f>N43</f>
        <v>0</v>
      </c>
      <c r="O42" s="122"/>
      <c r="P42" s="123"/>
      <c r="Q42" s="121">
        <f>Q43</f>
        <v>0</v>
      </c>
      <c r="R42" s="122"/>
      <c r="S42" s="122"/>
      <c r="T42" s="59">
        <v>10</v>
      </c>
      <c r="U42" s="59"/>
      <c r="V42" s="60">
        <f>SUM(V43)</f>
        <v>0</v>
      </c>
      <c r="W42" s="61"/>
      <c r="X42" s="228"/>
      <c r="Y42" s="229"/>
      <c r="Z42" s="230"/>
    </row>
    <row r="43" spans="1:26" ht="48" customHeight="1" x14ac:dyDescent="0.25">
      <c r="A43" s="37"/>
      <c r="B43" s="135" t="s">
        <v>106</v>
      </c>
      <c r="C43" s="136"/>
      <c r="D43" s="136"/>
      <c r="E43" s="136"/>
      <c r="F43" s="136"/>
      <c r="G43" s="137"/>
      <c r="H43" s="132">
        <v>100</v>
      </c>
      <c r="I43" s="133"/>
      <c r="J43" s="134"/>
      <c r="K43" s="132"/>
      <c r="L43" s="133"/>
      <c r="M43" s="134"/>
      <c r="N43" s="132"/>
      <c r="O43" s="133"/>
      <c r="P43" s="134"/>
      <c r="Q43" s="132"/>
      <c r="R43" s="133"/>
      <c r="S43" s="134"/>
      <c r="T43" s="62">
        <v>10</v>
      </c>
      <c r="U43" s="62"/>
      <c r="V43" s="124">
        <f>(T43*((K43*0)+(N43*50)+(Q43*100)))/(H43*100)</f>
        <v>0</v>
      </c>
      <c r="W43" s="89"/>
      <c r="X43" s="231"/>
      <c r="Y43" s="232"/>
      <c r="Z43" s="233"/>
    </row>
    <row r="44" spans="1:26" s="22" customFormat="1" ht="24" customHeight="1" x14ac:dyDescent="0.25">
      <c r="A44" s="51">
        <v>2</v>
      </c>
      <c r="B44" s="212" t="s">
        <v>66</v>
      </c>
      <c r="C44" s="213"/>
      <c r="D44" s="213"/>
      <c r="E44" s="213"/>
      <c r="F44" s="213"/>
      <c r="G44" s="214"/>
      <c r="H44" s="209">
        <v>100</v>
      </c>
      <c r="I44" s="210"/>
      <c r="J44" s="211"/>
      <c r="K44" s="128"/>
      <c r="L44" s="207"/>
      <c r="M44" s="208"/>
      <c r="N44" s="128"/>
      <c r="O44" s="207"/>
      <c r="P44" s="208"/>
      <c r="Q44" s="128"/>
      <c r="R44" s="207"/>
      <c r="S44" s="207"/>
      <c r="T44" s="191">
        <f>T45+T50+T53+T55+T57</f>
        <v>70</v>
      </c>
      <c r="U44" s="191"/>
      <c r="V44" s="192">
        <f>SUM(V45,V50,V53,V55,V57)</f>
        <v>0</v>
      </c>
      <c r="W44" s="193"/>
      <c r="X44" s="228"/>
      <c r="Y44" s="229"/>
      <c r="Z44" s="230"/>
    </row>
    <row r="45" spans="1:26" s="23" customFormat="1" ht="24" customHeight="1" x14ac:dyDescent="0.25">
      <c r="A45" s="50">
        <v>2.1</v>
      </c>
      <c r="B45" s="196" t="s">
        <v>62</v>
      </c>
      <c r="C45" s="197"/>
      <c r="D45" s="197"/>
      <c r="E45" s="197"/>
      <c r="F45" s="197"/>
      <c r="G45" s="198"/>
      <c r="H45" s="138">
        <v>100</v>
      </c>
      <c r="I45" s="139"/>
      <c r="J45" s="140"/>
      <c r="K45" s="121">
        <f>K49</f>
        <v>0</v>
      </c>
      <c r="L45" s="122"/>
      <c r="M45" s="123"/>
      <c r="N45" s="121">
        <f>N49</f>
        <v>0</v>
      </c>
      <c r="O45" s="122"/>
      <c r="P45" s="123"/>
      <c r="Q45" s="121">
        <f>Q49</f>
        <v>0</v>
      </c>
      <c r="R45" s="122"/>
      <c r="S45" s="122"/>
      <c r="T45" s="59">
        <f>SUM(T46:U49)</f>
        <v>35</v>
      </c>
      <c r="U45" s="59"/>
      <c r="V45" s="60">
        <f>SUM(V46:W49)</f>
        <v>0</v>
      </c>
      <c r="W45" s="61"/>
      <c r="X45" s="228"/>
      <c r="Y45" s="229"/>
      <c r="Z45" s="230"/>
    </row>
    <row r="46" spans="1:26" ht="24" customHeight="1" x14ac:dyDescent="0.25">
      <c r="A46" s="144"/>
      <c r="B46" s="215" t="s">
        <v>69</v>
      </c>
      <c r="C46" s="216"/>
      <c r="D46" s="216"/>
      <c r="E46" s="216"/>
      <c r="F46" s="216"/>
      <c r="G46" s="102"/>
      <c r="H46" s="132">
        <v>100</v>
      </c>
      <c r="I46" s="133"/>
      <c r="J46" s="134"/>
      <c r="K46" s="132"/>
      <c r="L46" s="133"/>
      <c r="M46" s="134"/>
      <c r="N46" s="132"/>
      <c r="O46" s="133"/>
      <c r="P46" s="134"/>
      <c r="Q46" s="132"/>
      <c r="R46" s="133"/>
      <c r="S46" s="134"/>
      <c r="T46" s="62">
        <v>15</v>
      </c>
      <c r="U46" s="62"/>
      <c r="V46" s="124">
        <f>(T46*((K46*0)+(N46*50)+(Q46*100)))/(H46*100)</f>
        <v>0</v>
      </c>
      <c r="W46" s="89"/>
      <c r="X46" s="231"/>
      <c r="Y46" s="232"/>
      <c r="Z46" s="233"/>
    </row>
    <row r="47" spans="1:26" ht="24" customHeight="1" x14ac:dyDescent="0.25">
      <c r="A47" s="145"/>
      <c r="B47" s="215" t="s">
        <v>70</v>
      </c>
      <c r="C47" s="216"/>
      <c r="D47" s="216"/>
      <c r="E47" s="216"/>
      <c r="F47" s="216"/>
      <c r="G47" s="102"/>
      <c r="H47" s="132">
        <v>100</v>
      </c>
      <c r="I47" s="133"/>
      <c r="J47" s="134"/>
      <c r="K47" s="132"/>
      <c r="L47" s="133"/>
      <c r="M47" s="134"/>
      <c r="N47" s="132"/>
      <c r="O47" s="133"/>
      <c r="P47" s="134"/>
      <c r="Q47" s="132"/>
      <c r="R47" s="133"/>
      <c r="S47" s="134"/>
      <c r="T47" s="62">
        <v>10</v>
      </c>
      <c r="U47" s="62"/>
      <c r="V47" s="124">
        <f>(T47*((K47*0)+(N47*50)+(Q47*100)))/(H47*100)</f>
        <v>0</v>
      </c>
      <c r="W47" s="89"/>
      <c r="X47" s="231"/>
      <c r="Y47" s="232"/>
      <c r="Z47" s="233"/>
    </row>
    <row r="48" spans="1:26" ht="48" customHeight="1" x14ac:dyDescent="0.25">
      <c r="A48" s="145"/>
      <c r="B48" s="215" t="s">
        <v>107</v>
      </c>
      <c r="C48" s="216"/>
      <c r="D48" s="216"/>
      <c r="E48" s="216"/>
      <c r="F48" s="216"/>
      <c r="G48" s="102"/>
      <c r="H48" s="132">
        <v>100</v>
      </c>
      <c r="I48" s="133"/>
      <c r="J48" s="134"/>
      <c r="K48" s="132"/>
      <c r="L48" s="133"/>
      <c r="M48" s="134"/>
      <c r="N48" s="132"/>
      <c r="O48" s="133"/>
      <c r="P48" s="134"/>
      <c r="Q48" s="132"/>
      <c r="R48" s="133"/>
      <c r="S48" s="134"/>
      <c r="T48" s="62">
        <v>5</v>
      </c>
      <c r="U48" s="62"/>
      <c r="V48" s="124">
        <f>(T48*((K48*0)+(N48*50)+(Q48*100)))/(H48*100)</f>
        <v>0</v>
      </c>
      <c r="W48" s="89"/>
      <c r="X48" s="231"/>
      <c r="Y48" s="232"/>
      <c r="Z48" s="233"/>
    </row>
    <row r="49" spans="1:26" ht="24" customHeight="1" x14ac:dyDescent="0.25">
      <c r="A49" s="146"/>
      <c r="B49" s="215" t="s">
        <v>71</v>
      </c>
      <c r="C49" s="216"/>
      <c r="D49" s="216"/>
      <c r="E49" s="216"/>
      <c r="F49" s="216"/>
      <c r="G49" s="102"/>
      <c r="H49" s="132">
        <v>100</v>
      </c>
      <c r="I49" s="133"/>
      <c r="J49" s="134"/>
      <c r="K49" s="132"/>
      <c r="L49" s="133"/>
      <c r="M49" s="134"/>
      <c r="N49" s="132"/>
      <c r="O49" s="133"/>
      <c r="P49" s="134"/>
      <c r="Q49" s="132"/>
      <c r="R49" s="133"/>
      <c r="S49" s="134"/>
      <c r="T49" s="62">
        <v>5</v>
      </c>
      <c r="U49" s="62"/>
      <c r="V49" s="124">
        <f>(T49*((K49*0)+(N49*50)+(Q49*100)))/(H49*100)</f>
        <v>0</v>
      </c>
      <c r="W49" s="89"/>
      <c r="X49" s="231"/>
      <c r="Y49" s="232"/>
      <c r="Z49" s="233"/>
    </row>
    <row r="50" spans="1:26" s="23" customFormat="1" ht="24" customHeight="1" x14ac:dyDescent="0.25">
      <c r="A50" s="50">
        <v>2.2000000000000002</v>
      </c>
      <c r="B50" s="196" t="s">
        <v>63</v>
      </c>
      <c r="C50" s="197"/>
      <c r="D50" s="197"/>
      <c r="E50" s="197"/>
      <c r="F50" s="197"/>
      <c r="G50" s="198"/>
      <c r="H50" s="138">
        <v>6</v>
      </c>
      <c r="I50" s="139"/>
      <c r="J50" s="140"/>
      <c r="K50" s="121">
        <f>K51</f>
        <v>0</v>
      </c>
      <c r="L50" s="122"/>
      <c r="M50" s="123"/>
      <c r="N50" s="121">
        <f>N51</f>
        <v>0</v>
      </c>
      <c r="O50" s="122"/>
      <c r="P50" s="123"/>
      <c r="Q50" s="121">
        <f t="shared" ref="Q50" si="2">Q51</f>
        <v>0</v>
      </c>
      <c r="R50" s="122"/>
      <c r="S50" s="123"/>
      <c r="T50" s="59">
        <f>SUM(T51:U52)</f>
        <v>20</v>
      </c>
      <c r="U50" s="59"/>
      <c r="V50" s="60">
        <f>SUM(V51:W52)</f>
        <v>0</v>
      </c>
      <c r="W50" s="61"/>
      <c r="X50" s="228"/>
      <c r="Y50" s="229"/>
      <c r="Z50" s="230"/>
    </row>
    <row r="51" spans="1:26" ht="48" customHeight="1" x14ac:dyDescent="0.25">
      <c r="A51" s="144"/>
      <c r="B51" s="215" t="s">
        <v>72</v>
      </c>
      <c r="C51" s="216"/>
      <c r="D51" s="216"/>
      <c r="E51" s="216"/>
      <c r="F51" s="216"/>
      <c r="G51" s="102"/>
      <c r="H51" s="132">
        <v>6</v>
      </c>
      <c r="I51" s="133"/>
      <c r="J51" s="134"/>
      <c r="K51" s="132"/>
      <c r="L51" s="133"/>
      <c r="M51" s="134"/>
      <c r="N51" s="132"/>
      <c r="O51" s="133"/>
      <c r="P51" s="134"/>
      <c r="Q51" s="132"/>
      <c r="R51" s="133"/>
      <c r="S51" s="134"/>
      <c r="T51" s="62">
        <v>15</v>
      </c>
      <c r="U51" s="62"/>
      <c r="V51" s="124">
        <f>(T51*((K51*0)+(N51*50)+(Q51*100)))/(H51*100)</f>
        <v>0</v>
      </c>
      <c r="W51" s="89"/>
      <c r="X51" s="231"/>
      <c r="Y51" s="232"/>
      <c r="Z51" s="233"/>
    </row>
    <row r="52" spans="1:26" ht="24" customHeight="1" x14ac:dyDescent="0.25">
      <c r="A52" s="146"/>
      <c r="B52" s="215" t="s">
        <v>73</v>
      </c>
      <c r="C52" s="216"/>
      <c r="D52" s="216"/>
      <c r="E52" s="216"/>
      <c r="F52" s="216"/>
      <c r="G52" s="102"/>
      <c r="H52" s="132">
        <v>80</v>
      </c>
      <c r="I52" s="133"/>
      <c r="J52" s="134"/>
      <c r="K52" s="132"/>
      <c r="L52" s="133"/>
      <c r="M52" s="134"/>
      <c r="N52" s="132"/>
      <c r="O52" s="133"/>
      <c r="P52" s="134"/>
      <c r="Q52" s="132"/>
      <c r="R52" s="133"/>
      <c r="S52" s="134"/>
      <c r="T52" s="62">
        <v>5</v>
      </c>
      <c r="U52" s="62"/>
      <c r="V52" s="124">
        <f>(T52*((K52*0)+(N52*50)+(Q52*100)))/(H52*100)</f>
        <v>0</v>
      </c>
      <c r="W52" s="89"/>
      <c r="X52" s="231"/>
      <c r="Y52" s="232"/>
      <c r="Z52" s="233"/>
    </row>
    <row r="53" spans="1:26" s="23" customFormat="1" ht="24" customHeight="1" x14ac:dyDescent="0.25">
      <c r="A53" s="50">
        <v>2.2999999999999998</v>
      </c>
      <c r="B53" s="196" t="s">
        <v>64</v>
      </c>
      <c r="C53" s="197"/>
      <c r="D53" s="197"/>
      <c r="E53" s="197"/>
      <c r="F53" s="197"/>
      <c r="G53" s="198"/>
      <c r="H53" s="138">
        <v>100</v>
      </c>
      <c r="I53" s="139"/>
      <c r="J53" s="140"/>
      <c r="K53" s="121">
        <f>K54</f>
        <v>0</v>
      </c>
      <c r="L53" s="122"/>
      <c r="M53" s="123"/>
      <c r="N53" s="121">
        <f>N54</f>
        <v>0</v>
      </c>
      <c r="O53" s="122"/>
      <c r="P53" s="123"/>
      <c r="Q53" s="121">
        <f>Q54</f>
        <v>0</v>
      </c>
      <c r="R53" s="122"/>
      <c r="S53" s="122"/>
      <c r="T53" s="59">
        <f>SUM(T54)</f>
        <v>10</v>
      </c>
      <c r="U53" s="59"/>
      <c r="V53" s="60">
        <f>SUM(V54)</f>
        <v>0</v>
      </c>
      <c r="W53" s="61"/>
      <c r="X53" s="228"/>
      <c r="Y53" s="229"/>
      <c r="Z53" s="230"/>
    </row>
    <row r="54" spans="1:26" s="15" customFormat="1" ht="48" customHeight="1" x14ac:dyDescent="0.25">
      <c r="A54" s="39"/>
      <c r="B54" s="215" t="s">
        <v>104</v>
      </c>
      <c r="C54" s="216"/>
      <c r="D54" s="216"/>
      <c r="E54" s="216"/>
      <c r="F54" s="216"/>
      <c r="G54" s="102"/>
      <c r="H54" s="132">
        <v>100</v>
      </c>
      <c r="I54" s="133"/>
      <c r="J54" s="134"/>
      <c r="K54" s="132"/>
      <c r="L54" s="133"/>
      <c r="M54" s="134"/>
      <c r="N54" s="132"/>
      <c r="O54" s="133"/>
      <c r="P54" s="134"/>
      <c r="Q54" s="132"/>
      <c r="R54" s="133"/>
      <c r="S54" s="134"/>
      <c r="T54" s="62">
        <v>10</v>
      </c>
      <c r="U54" s="62"/>
      <c r="V54" s="124">
        <f>(T54*((K54*0)+(N54*50)+(Q54*100)))/(H54*100)</f>
        <v>0</v>
      </c>
      <c r="W54" s="89"/>
      <c r="X54" s="231"/>
      <c r="Y54" s="232"/>
      <c r="Z54" s="233"/>
    </row>
    <row r="55" spans="1:26" s="23" customFormat="1" ht="24" customHeight="1" x14ac:dyDescent="0.25">
      <c r="A55" s="50">
        <v>2.4</v>
      </c>
      <c r="B55" s="196" t="s">
        <v>65</v>
      </c>
      <c r="C55" s="197"/>
      <c r="D55" s="197"/>
      <c r="E55" s="197"/>
      <c r="F55" s="197"/>
      <c r="G55" s="198"/>
      <c r="H55" s="138">
        <v>100</v>
      </c>
      <c r="I55" s="139"/>
      <c r="J55" s="140"/>
      <c r="K55" s="121">
        <f>K56</f>
        <v>0</v>
      </c>
      <c r="L55" s="122"/>
      <c r="M55" s="123"/>
      <c r="N55" s="121">
        <f>N56</f>
        <v>0</v>
      </c>
      <c r="O55" s="122"/>
      <c r="P55" s="123"/>
      <c r="Q55" s="121">
        <f>Q56</f>
        <v>0</v>
      </c>
      <c r="R55" s="122"/>
      <c r="S55" s="122"/>
      <c r="T55" s="59">
        <f>T56</f>
        <v>3</v>
      </c>
      <c r="U55" s="59"/>
      <c r="V55" s="60">
        <f>SUM(V56)</f>
        <v>0</v>
      </c>
      <c r="W55" s="61"/>
      <c r="X55" s="228"/>
      <c r="Y55" s="229"/>
      <c r="Z55" s="230"/>
    </row>
    <row r="56" spans="1:26" ht="48" customHeight="1" x14ac:dyDescent="0.25">
      <c r="A56" s="40"/>
      <c r="B56" s="215" t="s">
        <v>105</v>
      </c>
      <c r="C56" s="216"/>
      <c r="D56" s="216"/>
      <c r="E56" s="216"/>
      <c r="F56" s="216"/>
      <c r="G56" s="102"/>
      <c r="H56" s="132">
        <v>100</v>
      </c>
      <c r="I56" s="133"/>
      <c r="J56" s="134"/>
      <c r="K56" s="132"/>
      <c r="L56" s="133"/>
      <c r="M56" s="134"/>
      <c r="N56" s="132"/>
      <c r="O56" s="133"/>
      <c r="P56" s="134"/>
      <c r="Q56" s="132"/>
      <c r="R56" s="133"/>
      <c r="S56" s="134"/>
      <c r="T56" s="62">
        <v>3</v>
      </c>
      <c r="U56" s="62"/>
      <c r="V56" s="124">
        <f>(T56*((K56*0)+(N56*50)+(Q56*100)))/(H56*100)</f>
        <v>0</v>
      </c>
      <c r="W56" s="89"/>
      <c r="X56" s="231"/>
      <c r="Y56" s="232"/>
      <c r="Z56" s="233"/>
    </row>
    <row r="57" spans="1:26" s="23" customFormat="1" ht="24" customHeight="1" x14ac:dyDescent="0.25">
      <c r="A57" s="50">
        <v>2.5</v>
      </c>
      <c r="B57" s="196" t="s">
        <v>67</v>
      </c>
      <c r="C57" s="197"/>
      <c r="D57" s="197"/>
      <c r="E57" s="197"/>
      <c r="F57" s="197"/>
      <c r="G57" s="198"/>
      <c r="H57" s="138">
        <v>80</v>
      </c>
      <c r="I57" s="139"/>
      <c r="J57" s="140"/>
      <c r="K57" s="121">
        <f>K58</f>
        <v>0</v>
      </c>
      <c r="L57" s="122"/>
      <c r="M57" s="123"/>
      <c r="N57" s="121">
        <f>N58</f>
        <v>0</v>
      </c>
      <c r="O57" s="122"/>
      <c r="P57" s="123"/>
      <c r="Q57" s="121">
        <f>Q58</f>
        <v>0</v>
      </c>
      <c r="R57" s="122"/>
      <c r="S57" s="122"/>
      <c r="T57" s="59">
        <f>T58</f>
        <v>2</v>
      </c>
      <c r="U57" s="59"/>
      <c r="V57" s="60">
        <f>SUM(V58)</f>
        <v>0</v>
      </c>
      <c r="W57" s="61"/>
      <c r="X57" s="228"/>
      <c r="Y57" s="229"/>
      <c r="Z57" s="230"/>
    </row>
    <row r="58" spans="1:26" ht="48" customHeight="1" x14ac:dyDescent="0.25">
      <c r="A58" s="37"/>
      <c r="B58" s="129" t="s">
        <v>106</v>
      </c>
      <c r="C58" s="129"/>
      <c r="D58" s="129"/>
      <c r="E58" s="129"/>
      <c r="F58" s="129"/>
      <c r="G58" s="129"/>
      <c r="H58" s="130">
        <v>80</v>
      </c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62">
        <v>2</v>
      </c>
      <c r="U58" s="62"/>
      <c r="V58" s="124">
        <f>(T58*((K58*0)+(N58*50)+(Q58*100)))/(H58*100)</f>
        <v>0</v>
      </c>
      <c r="W58" s="89"/>
      <c r="X58" s="231"/>
      <c r="Y58" s="232"/>
      <c r="Z58" s="233"/>
    </row>
    <row r="59" spans="1:26" ht="24" customHeight="1" x14ac:dyDescent="0.25">
      <c r="A59" s="217" t="s">
        <v>9</v>
      </c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2"/>
      <c r="T59" s="218">
        <f>SUM(T44,T29)</f>
        <v>100</v>
      </c>
      <c r="U59" s="219"/>
      <c r="V59" s="220">
        <f>SUM(V29,V44)</f>
        <v>0</v>
      </c>
      <c r="W59" s="221"/>
      <c r="X59" s="222"/>
      <c r="Y59" s="223"/>
      <c r="Z59" s="224"/>
    </row>
    <row r="60" spans="1:26" ht="9.9499999999999993" customHeight="1" x14ac:dyDescent="0.25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24" customHeight="1" x14ac:dyDescent="0.25">
      <c r="A61" s="1" t="s">
        <v>58</v>
      </c>
    </row>
    <row r="62" spans="1:26" ht="60" customHeight="1" x14ac:dyDescent="0.25">
      <c r="A62" s="14" t="s">
        <v>6</v>
      </c>
      <c r="B62" s="83" t="s">
        <v>20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69" t="s">
        <v>21</v>
      </c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1"/>
      <c r="Y62" s="72" t="s">
        <v>22</v>
      </c>
      <c r="Z62" s="72"/>
    </row>
    <row r="63" spans="1:26" ht="24" customHeight="1" x14ac:dyDescent="0.25">
      <c r="A63" s="73" t="s">
        <v>23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5"/>
    </row>
    <row r="64" spans="1:26" s="12" customFormat="1" ht="48" customHeight="1" x14ac:dyDescent="0.25">
      <c r="A64" s="17" t="str">
        <f>IF(B64&lt;&gt;"","2.1.1","")</f>
        <v/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53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5"/>
      <c r="Y64" s="77"/>
      <c r="Z64" s="77"/>
    </row>
    <row r="65" spans="1:26" ht="48" customHeight="1" x14ac:dyDescent="0.25">
      <c r="A65" s="17" t="str">
        <f>IF(B65&lt;&gt;"","2.1.2","")</f>
        <v/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53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5"/>
      <c r="Y65" s="77"/>
      <c r="Z65" s="77"/>
    </row>
    <row r="66" spans="1:26" ht="48" customHeight="1" x14ac:dyDescent="0.25">
      <c r="A66" s="17" t="str">
        <f>IF(B66&lt;&gt;"","2.1.3","")</f>
        <v/>
      </c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53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5"/>
      <c r="Y66" s="77"/>
      <c r="Z66" s="77"/>
    </row>
    <row r="67" spans="1:26" ht="48" customHeight="1" x14ac:dyDescent="0.25">
      <c r="A67" s="17" t="str">
        <f>IF(B67&lt;&gt;"","2.1.4","")</f>
        <v/>
      </c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53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5"/>
      <c r="Y67" s="77"/>
      <c r="Z67" s="77"/>
    </row>
    <row r="68" spans="1:26" ht="48" customHeight="1" x14ac:dyDescent="0.25">
      <c r="A68" s="17" t="str">
        <f>IF(B68&lt;&gt;"","2.1.5","")</f>
        <v/>
      </c>
      <c r="B68" s="53"/>
      <c r="C68" s="54"/>
      <c r="D68" s="54"/>
      <c r="E68" s="54"/>
      <c r="F68" s="54"/>
      <c r="G68" s="54"/>
      <c r="H68" s="54"/>
      <c r="I68" s="54"/>
      <c r="J68" s="54"/>
      <c r="K68" s="54"/>
      <c r="L68" s="55"/>
      <c r="M68" s="25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7"/>
      <c r="Y68" s="56"/>
      <c r="Z68" s="57"/>
    </row>
    <row r="69" spans="1:26" ht="24" customHeight="1" x14ac:dyDescent="0.25">
      <c r="A69" s="73" t="s">
        <v>24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/>
    </row>
    <row r="70" spans="1:26" ht="48" customHeight="1" x14ac:dyDescent="0.25">
      <c r="A70" s="17" t="str">
        <f>IF(B70&lt;&gt;"","2.2.1","")</f>
        <v/>
      </c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53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5"/>
      <c r="Y70" s="77"/>
      <c r="Z70" s="77"/>
    </row>
    <row r="71" spans="1:26" ht="48" customHeight="1" x14ac:dyDescent="0.25">
      <c r="A71" s="17" t="str">
        <f>IF(B71&lt;&gt;"","2.2.2","")</f>
        <v/>
      </c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53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5"/>
      <c r="Y71" s="77"/>
      <c r="Z71" s="77"/>
    </row>
    <row r="72" spans="1:26" ht="48" customHeight="1" x14ac:dyDescent="0.25">
      <c r="A72" s="17" t="str">
        <f>IF(B72&lt;&gt;"","2.2.3","")</f>
        <v/>
      </c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53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5"/>
      <c r="Y72" s="77"/>
      <c r="Z72" s="77"/>
    </row>
    <row r="73" spans="1:26" ht="48" customHeight="1" x14ac:dyDescent="0.25">
      <c r="A73" s="17" t="str">
        <f>IF(B73&lt;&gt;"","2.2.4","")</f>
        <v/>
      </c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53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5"/>
      <c r="Y73" s="77"/>
      <c r="Z73" s="77"/>
    </row>
    <row r="74" spans="1:26" ht="48" customHeight="1" x14ac:dyDescent="0.25">
      <c r="A74" s="17" t="str">
        <f>IF(B74&lt;&gt;"","2.2.5","")</f>
        <v/>
      </c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53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5"/>
      <c r="Y74" s="77"/>
      <c r="Z74" s="77"/>
    </row>
    <row r="75" spans="1:26" ht="24" customHeight="1" x14ac:dyDescent="0.25">
      <c r="A75" s="73" t="s">
        <v>25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/>
    </row>
    <row r="76" spans="1:26" ht="48" customHeight="1" x14ac:dyDescent="0.25">
      <c r="A76" s="17" t="str">
        <f>IF(B76&lt;&gt;"","2.3.1","")</f>
        <v/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53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5"/>
      <c r="Y76" s="77"/>
      <c r="Z76" s="77"/>
    </row>
    <row r="77" spans="1:26" ht="48" customHeight="1" x14ac:dyDescent="0.25">
      <c r="A77" s="17" t="str">
        <f>IF(B77&lt;&gt;"","2.3.2","")</f>
        <v/>
      </c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53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5"/>
      <c r="Y77" s="77"/>
      <c r="Z77" s="77"/>
    </row>
    <row r="78" spans="1:26" ht="48" customHeight="1" x14ac:dyDescent="0.25">
      <c r="A78" s="17" t="str">
        <f>IF(B78&lt;&gt;"","2.3.3","")</f>
        <v/>
      </c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53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5"/>
      <c r="Y78" s="77"/>
      <c r="Z78" s="77"/>
    </row>
    <row r="79" spans="1:26" ht="48" customHeight="1" x14ac:dyDescent="0.25">
      <c r="A79" s="17" t="str">
        <f>IF(B79&lt;&gt;"","2.3.4","")</f>
        <v/>
      </c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53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5"/>
      <c r="Y79" s="77"/>
      <c r="Z79" s="77"/>
    </row>
    <row r="80" spans="1:26" ht="48" customHeight="1" x14ac:dyDescent="0.25">
      <c r="A80" s="17" t="str">
        <f>IF(B80&lt;&gt;"","2.3.5","")</f>
        <v/>
      </c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53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5"/>
      <c r="Y80" s="77"/>
      <c r="Z80" s="77"/>
    </row>
    <row r="81" spans="1:26" ht="9.9499999999999993" customHeight="1" x14ac:dyDescent="0.25"/>
    <row r="82" spans="1:26" ht="24" customHeight="1" x14ac:dyDescent="0.25">
      <c r="A82" s="2" t="s">
        <v>59</v>
      </c>
    </row>
    <row r="83" spans="1:26" ht="9.9499999999999993" customHeight="1" x14ac:dyDescent="0.25"/>
    <row r="84" spans="1:26" ht="60" customHeight="1" x14ac:dyDescent="0.25">
      <c r="A84" s="14" t="s">
        <v>6</v>
      </c>
      <c r="B84" s="83" t="s">
        <v>26</v>
      </c>
      <c r="C84" s="83"/>
      <c r="D84" s="83"/>
      <c r="E84" s="83"/>
      <c r="F84" s="83"/>
      <c r="G84" s="83"/>
      <c r="H84" s="83" t="s">
        <v>21</v>
      </c>
      <c r="I84" s="83"/>
      <c r="J84" s="83"/>
      <c r="K84" s="83"/>
      <c r="L84" s="83"/>
      <c r="M84" s="83"/>
      <c r="N84" s="83"/>
      <c r="O84" s="83"/>
      <c r="P84" s="83"/>
      <c r="Q84" s="69" t="s">
        <v>27</v>
      </c>
      <c r="R84" s="70"/>
      <c r="S84" s="70"/>
      <c r="T84" s="70"/>
      <c r="U84" s="70"/>
      <c r="V84" s="70"/>
      <c r="W84" s="70"/>
      <c r="X84" s="71"/>
      <c r="Y84" s="72" t="s">
        <v>22</v>
      </c>
      <c r="Z84" s="72"/>
    </row>
    <row r="85" spans="1:26" ht="72" customHeight="1" x14ac:dyDescent="0.25">
      <c r="A85" s="17" t="str">
        <f>IF(B85&lt;&gt;"","3.1","")</f>
        <v/>
      </c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53"/>
      <c r="R85" s="54"/>
      <c r="S85" s="54"/>
      <c r="T85" s="54"/>
      <c r="U85" s="54"/>
      <c r="V85" s="54"/>
      <c r="W85" s="54"/>
      <c r="X85" s="55"/>
      <c r="Y85" s="77"/>
      <c r="Z85" s="77"/>
    </row>
    <row r="86" spans="1:26" ht="72" customHeight="1" x14ac:dyDescent="0.25">
      <c r="A86" s="17" t="str">
        <f>IF(B86&lt;&gt;"","3.2","")</f>
        <v/>
      </c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53"/>
      <c r="R86" s="54"/>
      <c r="S86" s="54"/>
      <c r="T86" s="54"/>
      <c r="U86" s="54"/>
      <c r="V86" s="54"/>
      <c r="W86" s="54"/>
      <c r="X86" s="55"/>
      <c r="Y86" s="77"/>
      <c r="Z86" s="77"/>
    </row>
    <row r="87" spans="1:26" ht="72" customHeight="1" x14ac:dyDescent="0.25">
      <c r="A87" s="17" t="str">
        <f>IF(B87&lt;&gt;"","3.3","")</f>
        <v/>
      </c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53"/>
      <c r="R87" s="54"/>
      <c r="S87" s="54"/>
      <c r="T87" s="54"/>
      <c r="U87" s="54"/>
      <c r="V87" s="54"/>
      <c r="W87" s="54"/>
      <c r="X87" s="55"/>
      <c r="Y87" s="77"/>
      <c r="Z87" s="77"/>
    </row>
    <row r="88" spans="1:26" ht="72" customHeight="1" x14ac:dyDescent="0.25">
      <c r="A88" s="17" t="str">
        <f>IF(B88&lt;&gt;"","3.4","")</f>
        <v/>
      </c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53"/>
      <c r="R88" s="54"/>
      <c r="S88" s="54"/>
      <c r="T88" s="54"/>
      <c r="U88" s="54"/>
      <c r="V88" s="54"/>
      <c r="W88" s="54"/>
      <c r="X88" s="55"/>
      <c r="Y88" s="77"/>
      <c r="Z88" s="77"/>
    </row>
    <row r="89" spans="1:26" ht="72" customHeight="1" x14ac:dyDescent="0.25">
      <c r="A89" s="17" t="str">
        <f>IF(B89&lt;&gt;"","3.5","")</f>
        <v/>
      </c>
      <c r="B89" s="53"/>
      <c r="C89" s="54"/>
      <c r="D89" s="54"/>
      <c r="E89" s="54"/>
      <c r="F89" s="54"/>
      <c r="G89" s="55"/>
      <c r="H89" s="53"/>
      <c r="I89" s="54"/>
      <c r="J89" s="54"/>
      <c r="K89" s="54"/>
      <c r="L89" s="54"/>
      <c r="M89" s="54"/>
      <c r="N89" s="54"/>
      <c r="O89" s="54"/>
      <c r="P89" s="55"/>
      <c r="Q89" s="53"/>
      <c r="R89" s="54"/>
      <c r="S89" s="54"/>
      <c r="T89" s="54"/>
      <c r="U89" s="54"/>
      <c r="V89" s="54"/>
      <c r="W89" s="54"/>
      <c r="X89" s="55"/>
      <c r="Y89" s="56"/>
      <c r="Z89" s="57"/>
    </row>
    <row r="90" spans="1:26" ht="72" customHeight="1" x14ac:dyDescent="0.25">
      <c r="A90" s="17" t="str">
        <f>IF(B90&lt;&gt;"","3.6","")</f>
        <v/>
      </c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53"/>
      <c r="R90" s="54"/>
      <c r="S90" s="54"/>
      <c r="T90" s="54"/>
      <c r="U90" s="54"/>
      <c r="V90" s="54"/>
      <c r="W90" s="54"/>
      <c r="X90" s="55"/>
      <c r="Y90" s="77"/>
      <c r="Z90" s="77"/>
    </row>
    <row r="91" spans="1:26" ht="9.9499999999999993" customHeight="1" x14ac:dyDescent="0.25">
      <c r="A91" s="2"/>
    </row>
    <row r="92" spans="1:26" ht="24" customHeight="1" x14ac:dyDescent="0.25">
      <c r="A92" s="2" t="s">
        <v>60</v>
      </c>
    </row>
    <row r="93" spans="1:26" ht="9.9499999999999993" customHeight="1" x14ac:dyDescent="0.25">
      <c r="A93" s="2"/>
    </row>
    <row r="94" spans="1:26" ht="48" customHeight="1" x14ac:dyDescent="0.25">
      <c r="B94" s="182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4"/>
    </row>
    <row r="95" spans="1:26" ht="48" customHeight="1" x14ac:dyDescent="0.25">
      <c r="B95" s="185"/>
      <c r="C95" s="186"/>
      <c r="D95" s="186"/>
      <c r="E95" s="186"/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7"/>
    </row>
    <row r="96" spans="1:26" ht="48" customHeight="1" x14ac:dyDescent="0.25">
      <c r="B96" s="185"/>
      <c r="C96" s="186"/>
      <c r="D96" s="186"/>
      <c r="E96" s="186"/>
      <c r="F96" s="186"/>
      <c r="G96" s="186"/>
      <c r="H96" s="186"/>
      <c r="I96" s="186"/>
      <c r="J96" s="186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186"/>
      <c r="Y96" s="187"/>
    </row>
    <row r="97" spans="1:25" ht="48" customHeight="1" x14ac:dyDescent="0.25">
      <c r="B97" s="185"/>
      <c r="C97" s="186"/>
      <c r="D97" s="186"/>
      <c r="E97" s="186"/>
      <c r="F97" s="186"/>
      <c r="G97" s="186"/>
      <c r="H97" s="186"/>
      <c r="I97" s="186"/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7"/>
    </row>
    <row r="98" spans="1:25" ht="48" customHeight="1" x14ac:dyDescent="0.25">
      <c r="B98" s="188"/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90"/>
    </row>
    <row r="99" spans="1:25" ht="9.9499999999999993" customHeight="1" x14ac:dyDescent="0.25">
      <c r="A99" s="2"/>
    </row>
    <row r="100" spans="1:25" ht="24" customHeight="1" x14ac:dyDescent="0.25">
      <c r="A100" s="5" t="s">
        <v>108</v>
      </c>
    </row>
    <row r="101" spans="1:25" ht="9.9499999999999993" customHeight="1" x14ac:dyDescent="0.25"/>
    <row r="102" spans="1:25" ht="21" customHeight="1" x14ac:dyDescent="0.25">
      <c r="B102" s="165"/>
      <c r="C102" s="165"/>
      <c r="D102" s="165"/>
      <c r="E102" s="165"/>
      <c r="F102" s="165"/>
      <c r="G102" s="165"/>
      <c r="H102" s="165"/>
      <c r="J102" s="165"/>
      <c r="K102" s="165"/>
      <c r="L102" s="165"/>
      <c r="M102" s="165"/>
      <c r="N102" s="165"/>
      <c r="O102" s="165"/>
      <c r="P102" s="165"/>
      <c r="Q102" s="165"/>
      <c r="S102" s="166"/>
      <c r="T102" s="167"/>
      <c r="U102" s="167"/>
      <c r="V102" s="167"/>
      <c r="W102" s="167"/>
      <c r="X102" s="167"/>
      <c r="Y102" s="168"/>
    </row>
    <row r="103" spans="1:25" ht="21" customHeight="1" x14ac:dyDescent="0.25">
      <c r="B103" s="165"/>
      <c r="C103" s="165"/>
      <c r="D103" s="165"/>
      <c r="E103" s="165"/>
      <c r="F103" s="165"/>
      <c r="G103" s="165"/>
      <c r="H103" s="165"/>
      <c r="J103" s="165"/>
      <c r="K103" s="165"/>
      <c r="L103" s="165"/>
      <c r="M103" s="165"/>
      <c r="N103" s="165"/>
      <c r="O103" s="165"/>
      <c r="P103" s="165"/>
      <c r="Q103" s="165"/>
      <c r="S103" s="169"/>
      <c r="T103" s="170"/>
      <c r="U103" s="170"/>
      <c r="V103" s="170"/>
      <c r="W103" s="170"/>
      <c r="X103" s="170"/>
      <c r="Y103" s="171"/>
    </row>
    <row r="104" spans="1:25" ht="21" customHeight="1" x14ac:dyDescent="0.25">
      <c r="B104" s="165"/>
      <c r="C104" s="165"/>
      <c r="D104" s="165"/>
      <c r="E104" s="165"/>
      <c r="F104" s="165"/>
      <c r="G104" s="165"/>
      <c r="H104" s="165"/>
      <c r="J104" s="165"/>
      <c r="K104" s="165"/>
      <c r="L104" s="165"/>
      <c r="M104" s="165"/>
      <c r="N104" s="165"/>
      <c r="O104" s="165"/>
      <c r="P104" s="165"/>
      <c r="Q104" s="165"/>
      <c r="S104" s="169"/>
      <c r="T104" s="170"/>
      <c r="U104" s="170"/>
      <c r="V104" s="170"/>
      <c r="W104" s="170"/>
      <c r="X104" s="170"/>
      <c r="Y104" s="171"/>
    </row>
    <row r="105" spans="1:25" ht="21" customHeight="1" x14ac:dyDescent="0.25">
      <c r="B105" s="165"/>
      <c r="C105" s="165"/>
      <c r="D105" s="165"/>
      <c r="E105" s="165"/>
      <c r="F105" s="165"/>
      <c r="G105" s="165"/>
      <c r="H105" s="165"/>
      <c r="J105" s="165"/>
      <c r="K105" s="165"/>
      <c r="L105" s="165"/>
      <c r="M105" s="165"/>
      <c r="N105" s="165"/>
      <c r="O105" s="165"/>
      <c r="P105" s="165"/>
      <c r="Q105" s="165"/>
      <c r="S105" s="169"/>
      <c r="T105" s="170"/>
      <c r="U105" s="170"/>
      <c r="V105" s="170"/>
      <c r="W105" s="170"/>
      <c r="X105" s="170"/>
      <c r="Y105" s="171"/>
    </row>
    <row r="106" spans="1:25" ht="21" customHeight="1" x14ac:dyDescent="0.25">
      <c r="B106" s="165"/>
      <c r="C106" s="165"/>
      <c r="D106" s="165"/>
      <c r="E106" s="165"/>
      <c r="F106" s="165"/>
      <c r="G106" s="165"/>
      <c r="H106" s="165"/>
      <c r="J106" s="165"/>
      <c r="K106" s="165"/>
      <c r="L106" s="165"/>
      <c r="M106" s="165"/>
      <c r="N106" s="165"/>
      <c r="O106" s="165"/>
      <c r="P106" s="165"/>
      <c r="Q106" s="165"/>
      <c r="S106" s="169"/>
      <c r="T106" s="170"/>
      <c r="U106" s="170"/>
      <c r="V106" s="170"/>
      <c r="W106" s="170"/>
      <c r="X106" s="170"/>
      <c r="Y106" s="171"/>
    </row>
    <row r="107" spans="1:25" ht="21" customHeight="1" x14ac:dyDescent="0.25">
      <c r="B107" s="165"/>
      <c r="C107" s="165"/>
      <c r="D107" s="165"/>
      <c r="E107" s="165"/>
      <c r="F107" s="165"/>
      <c r="G107" s="165"/>
      <c r="H107" s="165"/>
      <c r="J107" s="165"/>
      <c r="K107" s="165"/>
      <c r="L107" s="165"/>
      <c r="M107" s="165"/>
      <c r="N107" s="165"/>
      <c r="O107" s="165"/>
      <c r="P107" s="165"/>
      <c r="Q107" s="165"/>
      <c r="S107" s="169"/>
      <c r="T107" s="170"/>
      <c r="U107" s="170"/>
      <c r="V107" s="170"/>
      <c r="W107" s="170"/>
      <c r="X107" s="170"/>
      <c r="Y107" s="171"/>
    </row>
    <row r="108" spans="1:25" ht="21" customHeight="1" x14ac:dyDescent="0.25">
      <c r="B108" s="165"/>
      <c r="C108" s="165"/>
      <c r="D108" s="165"/>
      <c r="E108" s="165"/>
      <c r="F108" s="165"/>
      <c r="G108" s="165"/>
      <c r="H108" s="165"/>
      <c r="J108" s="165"/>
      <c r="K108" s="165"/>
      <c r="L108" s="165"/>
      <c r="M108" s="165"/>
      <c r="N108" s="165"/>
      <c r="O108" s="165"/>
      <c r="P108" s="165"/>
      <c r="Q108" s="165"/>
      <c r="S108" s="169"/>
      <c r="T108" s="170"/>
      <c r="U108" s="170"/>
      <c r="V108" s="170"/>
      <c r="W108" s="170"/>
      <c r="X108" s="170"/>
      <c r="Y108" s="171"/>
    </row>
    <row r="109" spans="1:25" ht="21" customHeight="1" x14ac:dyDescent="0.25">
      <c r="B109" s="165"/>
      <c r="C109" s="165"/>
      <c r="D109" s="165"/>
      <c r="E109" s="165"/>
      <c r="F109" s="165"/>
      <c r="G109" s="165"/>
      <c r="H109" s="165"/>
      <c r="J109" s="165"/>
      <c r="K109" s="165"/>
      <c r="L109" s="165"/>
      <c r="M109" s="165"/>
      <c r="N109" s="165"/>
      <c r="O109" s="165"/>
      <c r="P109" s="165"/>
      <c r="Q109" s="165"/>
      <c r="S109" s="169"/>
      <c r="T109" s="170"/>
      <c r="U109" s="170"/>
      <c r="V109" s="170"/>
      <c r="W109" s="170"/>
      <c r="X109" s="170"/>
      <c r="Y109" s="171"/>
    </row>
    <row r="110" spans="1:25" ht="21" customHeight="1" x14ac:dyDescent="0.25">
      <c r="B110" s="165"/>
      <c r="C110" s="165"/>
      <c r="D110" s="165"/>
      <c r="E110" s="165"/>
      <c r="F110" s="165"/>
      <c r="G110" s="165"/>
      <c r="H110" s="165"/>
      <c r="J110" s="165"/>
      <c r="K110" s="165"/>
      <c r="L110" s="165"/>
      <c r="M110" s="165"/>
      <c r="N110" s="165"/>
      <c r="O110" s="165"/>
      <c r="P110" s="165"/>
      <c r="Q110" s="165"/>
      <c r="S110" s="169"/>
      <c r="T110" s="170"/>
      <c r="U110" s="170"/>
      <c r="V110" s="170"/>
      <c r="W110" s="170"/>
      <c r="X110" s="170"/>
      <c r="Y110" s="171"/>
    </row>
    <row r="111" spans="1:25" ht="21" customHeight="1" x14ac:dyDescent="0.25">
      <c r="B111" s="165"/>
      <c r="C111" s="165"/>
      <c r="D111" s="165"/>
      <c r="E111" s="165"/>
      <c r="F111" s="165"/>
      <c r="G111" s="165"/>
      <c r="H111" s="165"/>
      <c r="J111" s="165"/>
      <c r="K111" s="165"/>
      <c r="L111" s="165"/>
      <c r="M111" s="165"/>
      <c r="N111" s="165"/>
      <c r="O111" s="165"/>
      <c r="P111" s="165"/>
      <c r="Q111" s="165"/>
      <c r="S111" s="172"/>
      <c r="T111" s="173"/>
      <c r="U111" s="173"/>
      <c r="V111" s="173"/>
      <c r="W111" s="173"/>
      <c r="X111" s="173"/>
      <c r="Y111" s="174"/>
    </row>
    <row r="112" spans="1:25" ht="48" customHeight="1" x14ac:dyDescent="0.25">
      <c r="B112" s="181"/>
      <c r="C112" s="181"/>
      <c r="D112" s="181"/>
      <c r="E112" s="181"/>
      <c r="F112" s="181"/>
      <c r="G112" s="181"/>
      <c r="H112" s="181"/>
      <c r="J112" s="175"/>
      <c r="K112" s="176"/>
      <c r="L112" s="176"/>
      <c r="M112" s="176"/>
      <c r="N112" s="176"/>
      <c r="O112" s="176"/>
      <c r="P112" s="176"/>
      <c r="Q112" s="177"/>
      <c r="S112" s="175"/>
      <c r="T112" s="176"/>
      <c r="U112" s="176"/>
      <c r="V112" s="176"/>
      <c r="W112" s="176"/>
      <c r="X112" s="176"/>
      <c r="Y112" s="177"/>
    </row>
    <row r="113" spans="2:25" ht="48" customHeight="1" x14ac:dyDescent="0.25">
      <c r="B113" s="181"/>
      <c r="C113" s="181"/>
      <c r="D113" s="181"/>
      <c r="E113" s="181"/>
      <c r="F113" s="181"/>
      <c r="G113" s="181"/>
      <c r="H113" s="181"/>
      <c r="J113" s="178"/>
      <c r="K113" s="179"/>
      <c r="L113" s="179"/>
      <c r="M113" s="179"/>
      <c r="N113" s="179"/>
      <c r="O113" s="179"/>
      <c r="P113" s="179"/>
      <c r="Q113" s="180"/>
      <c r="S113" s="178"/>
      <c r="T113" s="179"/>
      <c r="U113" s="179"/>
      <c r="V113" s="179"/>
      <c r="W113" s="179"/>
      <c r="X113" s="179"/>
      <c r="Y113" s="180"/>
    </row>
    <row r="115" spans="2:25" ht="21" customHeight="1" x14ac:dyDescent="0.25">
      <c r="B115" s="165"/>
      <c r="C115" s="165"/>
      <c r="D115" s="165"/>
      <c r="E115" s="165"/>
      <c r="F115" s="165"/>
      <c r="G115" s="165"/>
      <c r="H115" s="165"/>
      <c r="J115" s="165"/>
      <c r="K115" s="165"/>
      <c r="L115" s="165"/>
      <c r="M115" s="165"/>
      <c r="N115" s="165"/>
      <c r="O115" s="165"/>
      <c r="P115" s="165"/>
      <c r="Q115" s="165"/>
      <c r="S115" s="166"/>
      <c r="T115" s="167"/>
      <c r="U115" s="167"/>
      <c r="V115" s="167"/>
      <c r="W115" s="167"/>
      <c r="X115" s="167"/>
      <c r="Y115" s="168"/>
    </row>
    <row r="116" spans="2:25" ht="21" customHeight="1" x14ac:dyDescent="0.25">
      <c r="B116" s="165"/>
      <c r="C116" s="165"/>
      <c r="D116" s="165"/>
      <c r="E116" s="165"/>
      <c r="F116" s="165"/>
      <c r="G116" s="165"/>
      <c r="H116" s="165"/>
      <c r="J116" s="165"/>
      <c r="K116" s="165"/>
      <c r="L116" s="165"/>
      <c r="M116" s="165"/>
      <c r="N116" s="165"/>
      <c r="O116" s="165"/>
      <c r="P116" s="165"/>
      <c r="Q116" s="165"/>
      <c r="S116" s="169"/>
      <c r="T116" s="170"/>
      <c r="U116" s="170"/>
      <c r="V116" s="170"/>
      <c r="W116" s="170"/>
      <c r="X116" s="170"/>
      <c r="Y116" s="171"/>
    </row>
    <row r="117" spans="2:25" ht="21" customHeight="1" x14ac:dyDescent="0.25">
      <c r="B117" s="165"/>
      <c r="C117" s="165"/>
      <c r="D117" s="165"/>
      <c r="E117" s="165"/>
      <c r="F117" s="165"/>
      <c r="G117" s="165"/>
      <c r="H117" s="165"/>
      <c r="J117" s="165"/>
      <c r="K117" s="165"/>
      <c r="L117" s="165"/>
      <c r="M117" s="165"/>
      <c r="N117" s="165"/>
      <c r="O117" s="165"/>
      <c r="P117" s="165"/>
      <c r="Q117" s="165"/>
      <c r="S117" s="169"/>
      <c r="T117" s="170"/>
      <c r="U117" s="170"/>
      <c r="V117" s="170"/>
      <c r="W117" s="170"/>
      <c r="X117" s="170"/>
      <c r="Y117" s="171"/>
    </row>
    <row r="118" spans="2:25" ht="24" customHeight="1" x14ac:dyDescent="0.25">
      <c r="B118" s="165"/>
      <c r="C118" s="165"/>
      <c r="D118" s="165"/>
      <c r="E118" s="165"/>
      <c r="F118" s="165"/>
      <c r="G118" s="165"/>
      <c r="H118" s="165"/>
      <c r="J118" s="165"/>
      <c r="K118" s="165"/>
      <c r="L118" s="165"/>
      <c r="M118" s="165"/>
      <c r="N118" s="165"/>
      <c r="O118" s="165"/>
      <c r="P118" s="165"/>
      <c r="Q118" s="165"/>
      <c r="S118" s="169"/>
      <c r="T118" s="170"/>
      <c r="U118" s="170"/>
      <c r="V118" s="170"/>
      <c r="W118" s="170"/>
      <c r="X118" s="170"/>
      <c r="Y118" s="171"/>
    </row>
    <row r="119" spans="2:25" ht="24" customHeight="1" x14ac:dyDescent="0.25">
      <c r="B119" s="165"/>
      <c r="C119" s="165"/>
      <c r="D119" s="165"/>
      <c r="E119" s="165"/>
      <c r="F119" s="165"/>
      <c r="G119" s="165"/>
      <c r="H119" s="165"/>
      <c r="J119" s="165"/>
      <c r="K119" s="165"/>
      <c r="L119" s="165"/>
      <c r="M119" s="165"/>
      <c r="N119" s="165"/>
      <c r="O119" s="165"/>
      <c r="P119" s="165"/>
      <c r="Q119" s="165"/>
      <c r="S119" s="169"/>
      <c r="T119" s="170"/>
      <c r="U119" s="170"/>
      <c r="V119" s="170"/>
      <c r="W119" s="170"/>
      <c r="X119" s="170"/>
      <c r="Y119" s="171"/>
    </row>
    <row r="120" spans="2:25" ht="24" customHeight="1" x14ac:dyDescent="0.25">
      <c r="B120" s="165"/>
      <c r="C120" s="165"/>
      <c r="D120" s="165"/>
      <c r="E120" s="165"/>
      <c r="F120" s="165"/>
      <c r="G120" s="165"/>
      <c r="H120" s="165"/>
      <c r="J120" s="165"/>
      <c r="K120" s="165"/>
      <c r="L120" s="165"/>
      <c r="M120" s="165"/>
      <c r="N120" s="165"/>
      <c r="O120" s="165"/>
      <c r="P120" s="165"/>
      <c r="Q120" s="165"/>
      <c r="S120" s="169"/>
      <c r="T120" s="170"/>
      <c r="U120" s="170"/>
      <c r="V120" s="170"/>
      <c r="W120" s="170"/>
      <c r="X120" s="170"/>
      <c r="Y120" s="171"/>
    </row>
    <row r="121" spans="2:25" x14ac:dyDescent="0.25">
      <c r="B121" s="165"/>
      <c r="C121" s="165"/>
      <c r="D121" s="165"/>
      <c r="E121" s="165"/>
      <c r="F121" s="165"/>
      <c r="G121" s="165"/>
      <c r="H121" s="165"/>
      <c r="J121" s="165"/>
      <c r="K121" s="165"/>
      <c r="L121" s="165"/>
      <c r="M121" s="165"/>
      <c r="N121" s="165"/>
      <c r="O121" s="165"/>
      <c r="P121" s="165"/>
      <c r="Q121" s="165"/>
      <c r="S121" s="169"/>
      <c r="T121" s="170"/>
      <c r="U121" s="170"/>
      <c r="V121" s="170"/>
      <c r="W121" s="170"/>
      <c r="X121" s="170"/>
      <c r="Y121" s="171"/>
    </row>
    <row r="122" spans="2:25" x14ac:dyDescent="0.25">
      <c r="B122" s="165"/>
      <c r="C122" s="165"/>
      <c r="D122" s="165"/>
      <c r="E122" s="165"/>
      <c r="F122" s="165"/>
      <c r="G122" s="165"/>
      <c r="H122" s="165"/>
      <c r="J122" s="165"/>
      <c r="K122" s="165"/>
      <c r="L122" s="165"/>
      <c r="M122" s="165"/>
      <c r="N122" s="165"/>
      <c r="O122" s="165"/>
      <c r="P122" s="165"/>
      <c r="Q122" s="165"/>
      <c r="S122" s="169"/>
      <c r="T122" s="170"/>
      <c r="U122" s="170"/>
      <c r="V122" s="170"/>
      <c r="W122" s="170"/>
      <c r="X122" s="170"/>
      <c r="Y122" s="171"/>
    </row>
    <row r="123" spans="2:25" x14ac:dyDescent="0.25">
      <c r="B123" s="165"/>
      <c r="C123" s="165"/>
      <c r="D123" s="165"/>
      <c r="E123" s="165"/>
      <c r="F123" s="165"/>
      <c r="G123" s="165"/>
      <c r="H123" s="165"/>
      <c r="J123" s="165"/>
      <c r="K123" s="165"/>
      <c r="L123" s="165"/>
      <c r="M123" s="165"/>
      <c r="N123" s="165"/>
      <c r="O123" s="165"/>
      <c r="P123" s="165"/>
      <c r="Q123" s="165"/>
      <c r="S123" s="169"/>
      <c r="T123" s="170"/>
      <c r="U123" s="170"/>
      <c r="V123" s="170"/>
      <c r="W123" s="170"/>
      <c r="X123" s="170"/>
      <c r="Y123" s="171"/>
    </row>
    <row r="124" spans="2:25" x14ac:dyDescent="0.25">
      <c r="B124" s="165"/>
      <c r="C124" s="165"/>
      <c r="D124" s="165"/>
      <c r="E124" s="165"/>
      <c r="F124" s="165"/>
      <c r="G124" s="165"/>
      <c r="H124" s="165"/>
      <c r="J124" s="165"/>
      <c r="K124" s="165"/>
      <c r="L124" s="165"/>
      <c r="M124" s="165"/>
      <c r="N124" s="165"/>
      <c r="O124" s="165"/>
      <c r="P124" s="165"/>
      <c r="Q124" s="165"/>
      <c r="S124" s="172"/>
      <c r="T124" s="173"/>
      <c r="U124" s="173"/>
      <c r="V124" s="173"/>
      <c r="W124" s="173"/>
      <c r="X124" s="173"/>
      <c r="Y124" s="174"/>
    </row>
    <row r="125" spans="2:25" ht="48" customHeight="1" x14ac:dyDescent="0.25">
      <c r="B125" s="77"/>
      <c r="C125" s="77"/>
      <c r="D125" s="77"/>
      <c r="E125" s="77"/>
      <c r="F125" s="77"/>
      <c r="G125" s="77"/>
      <c r="H125" s="77"/>
      <c r="J125" s="175"/>
      <c r="K125" s="176"/>
      <c r="L125" s="176"/>
      <c r="M125" s="176"/>
      <c r="N125" s="176"/>
      <c r="O125" s="176"/>
      <c r="P125" s="176"/>
      <c r="Q125" s="177"/>
      <c r="S125" s="153"/>
      <c r="T125" s="154"/>
      <c r="U125" s="154"/>
      <c r="V125" s="154"/>
      <c r="W125" s="154"/>
      <c r="X125" s="154"/>
      <c r="Y125" s="155"/>
    </row>
    <row r="126" spans="2:25" ht="48" customHeight="1" x14ac:dyDescent="0.25">
      <c r="B126" s="77"/>
      <c r="C126" s="77"/>
      <c r="D126" s="77"/>
      <c r="E126" s="77"/>
      <c r="F126" s="77"/>
      <c r="G126" s="77"/>
      <c r="H126" s="77"/>
      <c r="J126" s="178"/>
      <c r="K126" s="179"/>
      <c r="L126" s="179"/>
      <c r="M126" s="179"/>
      <c r="N126" s="179"/>
      <c r="O126" s="179"/>
      <c r="P126" s="179"/>
      <c r="Q126" s="180"/>
      <c r="S126" s="156"/>
      <c r="T126" s="157"/>
      <c r="U126" s="157"/>
      <c r="V126" s="157"/>
      <c r="W126" s="157"/>
      <c r="X126" s="157"/>
      <c r="Y126" s="158"/>
    </row>
    <row r="128" spans="2:25" x14ac:dyDescent="0.25">
      <c r="B128" s="166"/>
      <c r="C128" s="167"/>
      <c r="D128" s="167"/>
      <c r="E128" s="167"/>
      <c r="F128" s="167"/>
      <c r="G128" s="167"/>
      <c r="H128" s="168"/>
      <c r="J128" s="166"/>
      <c r="K128" s="167"/>
      <c r="L128" s="167"/>
      <c r="M128" s="167"/>
      <c r="N128" s="167"/>
      <c r="O128" s="167"/>
      <c r="P128" s="167"/>
      <c r="Q128" s="168"/>
      <c r="S128" s="166"/>
      <c r="T128" s="167"/>
      <c r="U128" s="167"/>
      <c r="V128" s="167"/>
      <c r="W128" s="167"/>
      <c r="X128" s="167"/>
      <c r="Y128" s="168"/>
    </row>
    <row r="129" spans="2:25" x14ac:dyDescent="0.25">
      <c r="B129" s="169"/>
      <c r="C129" s="170"/>
      <c r="D129" s="170"/>
      <c r="E129" s="170"/>
      <c r="F129" s="170"/>
      <c r="G129" s="170"/>
      <c r="H129" s="171"/>
      <c r="J129" s="169"/>
      <c r="K129" s="170"/>
      <c r="L129" s="170"/>
      <c r="M129" s="170"/>
      <c r="N129" s="170"/>
      <c r="O129" s="170"/>
      <c r="P129" s="170"/>
      <c r="Q129" s="171"/>
      <c r="S129" s="169"/>
      <c r="T129" s="170"/>
      <c r="U129" s="170"/>
      <c r="V129" s="170"/>
      <c r="W129" s="170"/>
      <c r="X129" s="170"/>
      <c r="Y129" s="171"/>
    </row>
    <row r="130" spans="2:25" x14ac:dyDescent="0.25">
      <c r="B130" s="169"/>
      <c r="C130" s="170"/>
      <c r="D130" s="170"/>
      <c r="E130" s="170"/>
      <c r="F130" s="170"/>
      <c r="G130" s="170"/>
      <c r="H130" s="171"/>
      <c r="J130" s="169"/>
      <c r="K130" s="170"/>
      <c r="L130" s="170"/>
      <c r="M130" s="170"/>
      <c r="N130" s="170"/>
      <c r="O130" s="170"/>
      <c r="P130" s="170"/>
      <c r="Q130" s="171"/>
      <c r="S130" s="169"/>
      <c r="T130" s="170"/>
      <c r="U130" s="170"/>
      <c r="V130" s="170"/>
      <c r="W130" s="170"/>
      <c r="X130" s="170"/>
      <c r="Y130" s="171"/>
    </row>
    <row r="131" spans="2:25" x14ac:dyDescent="0.25">
      <c r="B131" s="169"/>
      <c r="C131" s="170"/>
      <c r="D131" s="170"/>
      <c r="E131" s="170"/>
      <c r="F131" s="170"/>
      <c r="G131" s="170"/>
      <c r="H131" s="171"/>
      <c r="J131" s="169"/>
      <c r="K131" s="170"/>
      <c r="L131" s="170"/>
      <c r="M131" s="170"/>
      <c r="N131" s="170"/>
      <c r="O131" s="170"/>
      <c r="P131" s="170"/>
      <c r="Q131" s="171"/>
      <c r="S131" s="169"/>
      <c r="T131" s="170"/>
      <c r="U131" s="170"/>
      <c r="V131" s="170"/>
      <c r="W131" s="170"/>
      <c r="X131" s="170"/>
      <c r="Y131" s="171"/>
    </row>
    <row r="132" spans="2:25" x14ac:dyDescent="0.25">
      <c r="B132" s="169"/>
      <c r="C132" s="170"/>
      <c r="D132" s="170"/>
      <c r="E132" s="170"/>
      <c r="F132" s="170"/>
      <c r="G132" s="170"/>
      <c r="H132" s="171"/>
      <c r="J132" s="169"/>
      <c r="K132" s="170"/>
      <c r="L132" s="170"/>
      <c r="M132" s="170"/>
      <c r="N132" s="170"/>
      <c r="O132" s="170"/>
      <c r="P132" s="170"/>
      <c r="Q132" s="171"/>
      <c r="S132" s="169"/>
      <c r="T132" s="170"/>
      <c r="U132" s="170"/>
      <c r="V132" s="170"/>
      <c r="W132" s="170"/>
      <c r="X132" s="170"/>
      <c r="Y132" s="171"/>
    </row>
    <row r="133" spans="2:25" x14ac:dyDescent="0.25">
      <c r="B133" s="169"/>
      <c r="C133" s="170"/>
      <c r="D133" s="170"/>
      <c r="E133" s="170"/>
      <c r="F133" s="170"/>
      <c r="G133" s="170"/>
      <c r="H133" s="171"/>
      <c r="J133" s="169"/>
      <c r="K133" s="170"/>
      <c r="L133" s="170"/>
      <c r="M133" s="170"/>
      <c r="N133" s="170"/>
      <c r="O133" s="170"/>
      <c r="P133" s="170"/>
      <c r="Q133" s="171"/>
      <c r="S133" s="169"/>
      <c r="T133" s="170"/>
      <c r="U133" s="170"/>
      <c r="V133" s="170"/>
      <c r="W133" s="170"/>
      <c r="X133" s="170"/>
      <c r="Y133" s="171"/>
    </row>
    <row r="134" spans="2:25" x14ac:dyDescent="0.25">
      <c r="B134" s="169"/>
      <c r="C134" s="170"/>
      <c r="D134" s="170"/>
      <c r="E134" s="170"/>
      <c r="F134" s="170"/>
      <c r="G134" s="170"/>
      <c r="H134" s="171"/>
      <c r="J134" s="169"/>
      <c r="K134" s="170"/>
      <c r="L134" s="170"/>
      <c r="M134" s="170"/>
      <c r="N134" s="170"/>
      <c r="O134" s="170"/>
      <c r="P134" s="170"/>
      <c r="Q134" s="171"/>
      <c r="S134" s="169"/>
      <c r="T134" s="170"/>
      <c r="U134" s="170"/>
      <c r="V134" s="170"/>
      <c r="W134" s="170"/>
      <c r="X134" s="170"/>
      <c r="Y134" s="171"/>
    </row>
    <row r="135" spans="2:25" x14ac:dyDescent="0.25">
      <c r="B135" s="169"/>
      <c r="C135" s="170"/>
      <c r="D135" s="170"/>
      <c r="E135" s="170"/>
      <c r="F135" s="170"/>
      <c r="G135" s="170"/>
      <c r="H135" s="171"/>
      <c r="J135" s="169"/>
      <c r="K135" s="170"/>
      <c r="L135" s="170"/>
      <c r="M135" s="170"/>
      <c r="N135" s="170"/>
      <c r="O135" s="170"/>
      <c r="P135" s="170"/>
      <c r="Q135" s="171"/>
      <c r="S135" s="169"/>
      <c r="T135" s="170"/>
      <c r="U135" s="170"/>
      <c r="V135" s="170"/>
      <c r="W135" s="170"/>
      <c r="X135" s="170"/>
      <c r="Y135" s="171"/>
    </row>
    <row r="136" spans="2:25" x14ac:dyDescent="0.25">
      <c r="B136" s="169"/>
      <c r="C136" s="170"/>
      <c r="D136" s="170"/>
      <c r="E136" s="170"/>
      <c r="F136" s="170"/>
      <c r="G136" s="170"/>
      <c r="H136" s="171"/>
      <c r="J136" s="169"/>
      <c r="K136" s="170"/>
      <c r="L136" s="170"/>
      <c r="M136" s="170"/>
      <c r="N136" s="170"/>
      <c r="O136" s="170"/>
      <c r="P136" s="170"/>
      <c r="Q136" s="171"/>
      <c r="S136" s="169"/>
      <c r="T136" s="170"/>
      <c r="U136" s="170"/>
      <c r="V136" s="170"/>
      <c r="W136" s="170"/>
      <c r="X136" s="170"/>
      <c r="Y136" s="171"/>
    </row>
    <row r="137" spans="2:25" x14ac:dyDescent="0.25">
      <c r="B137" s="172"/>
      <c r="C137" s="173"/>
      <c r="D137" s="173"/>
      <c r="E137" s="173"/>
      <c r="F137" s="173"/>
      <c r="G137" s="173"/>
      <c r="H137" s="174"/>
      <c r="J137" s="172"/>
      <c r="K137" s="173"/>
      <c r="L137" s="173"/>
      <c r="M137" s="173"/>
      <c r="N137" s="173"/>
      <c r="O137" s="173"/>
      <c r="P137" s="173"/>
      <c r="Q137" s="174"/>
      <c r="S137" s="172"/>
      <c r="T137" s="173"/>
      <c r="U137" s="173"/>
      <c r="V137" s="173"/>
      <c r="W137" s="173"/>
      <c r="X137" s="173"/>
      <c r="Y137" s="174"/>
    </row>
    <row r="138" spans="2:25" ht="48" customHeight="1" x14ac:dyDescent="0.25">
      <c r="B138" s="153"/>
      <c r="C138" s="154"/>
      <c r="D138" s="154"/>
      <c r="E138" s="154"/>
      <c r="F138" s="154"/>
      <c r="G138" s="154"/>
      <c r="H138" s="155"/>
      <c r="J138" s="159"/>
      <c r="K138" s="160"/>
      <c r="L138" s="160"/>
      <c r="M138" s="160"/>
      <c r="N138" s="160"/>
      <c r="O138" s="160"/>
      <c r="P138" s="160"/>
      <c r="Q138" s="161"/>
      <c r="S138" s="153"/>
      <c r="T138" s="154"/>
      <c r="U138" s="154"/>
      <c r="V138" s="154"/>
      <c r="W138" s="154"/>
      <c r="X138" s="154"/>
      <c r="Y138" s="155"/>
    </row>
    <row r="139" spans="2:25" ht="48" customHeight="1" x14ac:dyDescent="0.25">
      <c r="B139" s="156"/>
      <c r="C139" s="157"/>
      <c r="D139" s="157"/>
      <c r="E139" s="157"/>
      <c r="F139" s="157"/>
      <c r="G139" s="157"/>
      <c r="H139" s="158"/>
      <c r="J139" s="162"/>
      <c r="K139" s="163"/>
      <c r="L139" s="163"/>
      <c r="M139" s="163"/>
      <c r="N139" s="163"/>
      <c r="O139" s="163"/>
      <c r="P139" s="163"/>
      <c r="Q139" s="164"/>
      <c r="S139" s="156"/>
      <c r="T139" s="157"/>
      <c r="U139" s="157"/>
      <c r="V139" s="157"/>
      <c r="W139" s="157"/>
      <c r="X139" s="157"/>
      <c r="Y139" s="158"/>
    </row>
    <row r="142" spans="2:25" x14ac:dyDescent="0.25">
      <c r="E142" s="13" t="s">
        <v>28</v>
      </c>
      <c r="F142" s="150"/>
      <c r="G142" s="150"/>
      <c r="H142" s="150"/>
      <c r="I142" s="150"/>
      <c r="J142" s="150"/>
      <c r="Q142" s="13" t="s">
        <v>29</v>
      </c>
      <c r="R142" s="150"/>
      <c r="S142" s="150"/>
      <c r="T142" s="150"/>
      <c r="U142" s="150"/>
      <c r="V142" s="150"/>
      <c r="W142" s="150"/>
    </row>
    <row r="143" spans="2:25" ht="23.25" x14ac:dyDescent="0.25">
      <c r="E143" s="13" t="s">
        <v>30</v>
      </c>
      <c r="F143" s="151"/>
      <c r="G143" s="151"/>
      <c r="H143" s="151"/>
      <c r="I143" s="151"/>
      <c r="J143" s="151"/>
      <c r="K143" s="2" t="s">
        <v>31</v>
      </c>
      <c r="Q143" s="13" t="s">
        <v>30</v>
      </c>
      <c r="R143" s="150"/>
      <c r="S143" s="150"/>
      <c r="T143" s="150"/>
      <c r="U143" s="150"/>
      <c r="V143" s="150"/>
      <c r="W143" s="150"/>
      <c r="X143" s="2" t="s">
        <v>31</v>
      </c>
    </row>
    <row r="144" spans="2:25" ht="23.25" x14ac:dyDescent="0.25">
      <c r="E144" s="13" t="s">
        <v>32</v>
      </c>
      <c r="F144" s="151"/>
      <c r="G144" s="151"/>
      <c r="H144" s="151"/>
      <c r="I144" s="151"/>
      <c r="J144" s="151"/>
      <c r="Q144" s="152"/>
      <c r="R144" s="152"/>
      <c r="S144" s="152"/>
      <c r="T144" s="152"/>
      <c r="U144" s="152"/>
      <c r="V144" s="152"/>
      <c r="W144" s="152"/>
      <c r="X144" s="152"/>
    </row>
    <row r="145" spans="5:23" ht="23.25" x14ac:dyDescent="0.25">
      <c r="E145" s="13" t="s">
        <v>33</v>
      </c>
      <c r="F145" s="147"/>
      <c r="G145" s="147"/>
      <c r="H145" s="147"/>
      <c r="I145" s="147"/>
      <c r="J145" s="147"/>
      <c r="Q145" s="13" t="s">
        <v>33</v>
      </c>
      <c r="R145" s="148"/>
      <c r="S145" s="148"/>
      <c r="T145" s="148"/>
      <c r="U145" s="148"/>
      <c r="V145" s="148"/>
      <c r="W145" s="148"/>
    </row>
    <row r="146" spans="5:23" ht="23.25" x14ac:dyDescent="0.25">
      <c r="E146" s="13" t="s">
        <v>34</v>
      </c>
      <c r="F146" s="149"/>
      <c r="G146" s="149"/>
      <c r="H146" s="149"/>
      <c r="I146" s="149"/>
      <c r="J146" s="149"/>
    </row>
  </sheetData>
  <protectedRanges>
    <protectedRange sqref="M7 H8 V12 X29 B64:Z68 B70:Z74 B76:Z80 B85:Z90 B94 B102 B112 J102 J112 S102 S112 B115 B125 J115 J125 S115 S125 B128 B138 J128 J138 S128 S138 R142:R143 Q144 R145 F142:F146 K29:S29 K35:S37 K42:S42 K44:S45 K50:S50 K53:S53 K55:S55 K57:S57" name="ช่วง1"/>
  </protectedRanges>
  <mergeCells count="407">
    <mergeCell ref="B40:G40"/>
    <mergeCell ref="H40:J40"/>
    <mergeCell ref="K40:M40"/>
    <mergeCell ref="N40:P40"/>
    <mergeCell ref="Q40:S40"/>
    <mergeCell ref="T40:U40"/>
    <mergeCell ref="V40:W40"/>
    <mergeCell ref="B41:G41"/>
    <mergeCell ref="H41:J41"/>
    <mergeCell ref="K41:M41"/>
    <mergeCell ref="N41:P41"/>
    <mergeCell ref="Q41:S41"/>
    <mergeCell ref="T41:U41"/>
    <mergeCell ref="V41:W41"/>
    <mergeCell ref="X29:Z58"/>
    <mergeCell ref="S12:U23"/>
    <mergeCell ref="V12:X23"/>
    <mergeCell ref="Y12:Z23"/>
    <mergeCell ref="T58:U58"/>
    <mergeCell ref="K58:M58"/>
    <mergeCell ref="N58:P58"/>
    <mergeCell ref="Q58:S58"/>
    <mergeCell ref="V58:W58"/>
    <mergeCell ref="Q56:S56"/>
    <mergeCell ref="N56:P56"/>
    <mergeCell ref="K56:M56"/>
    <mergeCell ref="Q51:S51"/>
    <mergeCell ref="N51:P51"/>
    <mergeCell ref="K51:M51"/>
    <mergeCell ref="V50:W50"/>
    <mergeCell ref="T50:U50"/>
    <mergeCell ref="Q50:S50"/>
    <mergeCell ref="N50:P50"/>
    <mergeCell ref="K50:M50"/>
    <mergeCell ref="V47:W47"/>
    <mergeCell ref="V46:W46"/>
    <mergeCell ref="T46:U46"/>
    <mergeCell ref="Q46:S46"/>
    <mergeCell ref="A59:S59"/>
    <mergeCell ref="T59:U59"/>
    <mergeCell ref="V59:W59"/>
    <mergeCell ref="X59:Z59"/>
    <mergeCell ref="V57:W57"/>
    <mergeCell ref="T57:U57"/>
    <mergeCell ref="V53:W53"/>
    <mergeCell ref="T53:U53"/>
    <mergeCell ref="V51:W51"/>
    <mergeCell ref="T51:U51"/>
    <mergeCell ref="Q57:S57"/>
    <mergeCell ref="N57:P57"/>
    <mergeCell ref="K57:M57"/>
    <mergeCell ref="H57:J57"/>
    <mergeCell ref="B57:G57"/>
    <mergeCell ref="V55:W55"/>
    <mergeCell ref="T55:U55"/>
    <mergeCell ref="Q55:S55"/>
    <mergeCell ref="N55:P55"/>
    <mergeCell ref="K55:M55"/>
    <mergeCell ref="H55:J55"/>
    <mergeCell ref="B55:G55"/>
    <mergeCell ref="V56:W56"/>
    <mergeCell ref="T56:U56"/>
    <mergeCell ref="H56:J56"/>
    <mergeCell ref="B56:G56"/>
    <mergeCell ref="Q53:S53"/>
    <mergeCell ref="N53:P53"/>
    <mergeCell ref="K53:M53"/>
    <mergeCell ref="H53:J53"/>
    <mergeCell ref="B53:G53"/>
    <mergeCell ref="V54:W54"/>
    <mergeCell ref="T54:U54"/>
    <mergeCell ref="Q54:S54"/>
    <mergeCell ref="N54:P54"/>
    <mergeCell ref="K54:M54"/>
    <mergeCell ref="H54:J54"/>
    <mergeCell ref="B54:G54"/>
    <mergeCell ref="H51:J51"/>
    <mergeCell ref="B51:G51"/>
    <mergeCell ref="V52:W52"/>
    <mergeCell ref="T52:U52"/>
    <mergeCell ref="Q52:S52"/>
    <mergeCell ref="N52:P52"/>
    <mergeCell ref="K52:M52"/>
    <mergeCell ref="H52:J52"/>
    <mergeCell ref="B52:G52"/>
    <mergeCell ref="H50:J50"/>
    <mergeCell ref="B50:G50"/>
    <mergeCell ref="V49:W49"/>
    <mergeCell ref="T49:U49"/>
    <mergeCell ref="V48:W48"/>
    <mergeCell ref="T48:U48"/>
    <mergeCell ref="Q48:S48"/>
    <mergeCell ref="N48:P48"/>
    <mergeCell ref="K48:M48"/>
    <mergeCell ref="H48:J48"/>
    <mergeCell ref="B48:G48"/>
    <mergeCell ref="Q49:S49"/>
    <mergeCell ref="N49:P49"/>
    <mergeCell ref="K49:M49"/>
    <mergeCell ref="H49:J49"/>
    <mergeCell ref="B49:G49"/>
    <mergeCell ref="N46:P46"/>
    <mergeCell ref="K46:M46"/>
    <mergeCell ref="H46:J46"/>
    <mergeCell ref="B46:G46"/>
    <mergeCell ref="T47:U47"/>
    <mergeCell ref="Q47:S47"/>
    <mergeCell ref="N47:P47"/>
    <mergeCell ref="K47:M47"/>
    <mergeCell ref="H47:J47"/>
    <mergeCell ref="B47:G47"/>
    <mergeCell ref="V44:W44"/>
    <mergeCell ref="T44:U44"/>
    <mergeCell ref="Q44:S44"/>
    <mergeCell ref="N44:P44"/>
    <mergeCell ref="K44:M44"/>
    <mergeCell ref="H44:J44"/>
    <mergeCell ref="B44:G44"/>
    <mergeCell ref="V45:W45"/>
    <mergeCell ref="T45:U45"/>
    <mergeCell ref="Q45:S45"/>
    <mergeCell ref="N45:P45"/>
    <mergeCell ref="K45:M45"/>
    <mergeCell ref="H45:J45"/>
    <mergeCell ref="B45:G45"/>
    <mergeCell ref="V42:W42"/>
    <mergeCell ref="T42:U42"/>
    <mergeCell ref="Q42:S42"/>
    <mergeCell ref="N42:P42"/>
    <mergeCell ref="K42:M42"/>
    <mergeCell ref="H42:J42"/>
    <mergeCell ref="B42:G42"/>
    <mergeCell ref="V43:W43"/>
    <mergeCell ref="T43:U43"/>
    <mergeCell ref="Q43:S43"/>
    <mergeCell ref="N43:P43"/>
    <mergeCell ref="K43:M43"/>
    <mergeCell ref="H43:J43"/>
    <mergeCell ref="B43:G43"/>
    <mergeCell ref="H38:J38"/>
    <mergeCell ref="B38:G38"/>
    <mergeCell ref="V39:W39"/>
    <mergeCell ref="T39:U39"/>
    <mergeCell ref="Q39:S39"/>
    <mergeCell ref="N39:P39"/>
    <mergeCell ref="K39:M39"/>
    <mergeCell ref="H39:J39"/>
    <mergeCell ref="B39:G39"/>
    <mergeCell ref="B88:G88"/>
    <mergeCell ref="H88:P88"/>
    <mergeCell ref="T29:U29"/>
    <mergeCell ref="V29:W29"/>
    <mergeCell ref="B30:G30"/>
    <mergeCell ref="Q88:X88"/>
    <mergeCell ref="Y88:Z88"/>
    <mergeCell ref="B86:G86"/>
    <mergeCell ref="H86:P86"/>
    <mergeCell ref="H30:J30"/>
    <mergeCell ref="K35:M35"/>
    <mergeCell ref="H35:J35"/>
    <mergeCell ref="B35:G35"/>
    <mergeCell ref="N34:P34"/>
    <mergeCell ref="K34:M34"/>
    <mergeCell ref="H34:J34"/>
    <mergeCell ref="B34:G34"/>
    <mergeCell ref="B31:G31"/>
    <mergeCell ref="H31:J31"/>
    <mergeCell ref="N35:P35"/>
    <mergeCell ref="B29:G29"/>
    <mergeCell ref="H29:J29"/>
    <mergeCell ref="K29:M29"/>
    <mergeCell ref="N29:P29"/>
    <mergeCell ref="B102:H111"/>
    <mergeCell ref="J102:Q111"/>
    <mergeCell ref="S102:Y111"/>
    <mergeCell ref="B112:H113"/>
    <mergeCell ref="J112:Q113"/>
    <mergeCell ref="S112:Y113"/>
    <mergeCell ref="B90:G90"/>
    <mergeCell ref="H90:P90"/>
    <mergeCell ref="Q90:X90"/>
    <mergeCell ref="Y90:Z90"/>
    <mergeCell ref="B94:Y98"/>
    <mergeCell ref="B138:H139"/>
    <mergeCell ref="J138:Q139"/>
    <mergeCell ref="S138:Y139"/>
    <mergeCell ref="B115:H124"/>
    <mergeCell ref="J115:Q124"/>
    <mergeCell ref="S115:Y124"/>
    <mergeCell ref="B125:H126"/>
    <mergeCell ref="J125:Q126"/>
    <mergeCell ref="S125:Y126"/>
    <mergeCell ref="B128:H137"/>
    <mergeCell ref="J128:Q137"/>
    <mergeCell ref="S128:Y137"/>
    <mergeCell ref="F145:J145"/>
    <mergeCell ref="R145:W145"/>
    <mergeCell ref="F146:J146"/>
    <mergeCell ref="F142:J142"/>
    <mergeCell ref="R142:W142"/>
    <mergeCell ref="F143:J143"/>
    <mergeCell ref="R143:W143"/>
    <mergeCell ref="F144:J144"/>
    <mergeCell ref="Q144:X144"/>
    <mergeCell ref="Q86:X86"/>
    <mergeCell ref="Y86:Z86"/>
    <mergeCell ref="B87:G87"/>
    <mergeCell ref="H87:P87"/>
    <mergeCell ref="Q87:X87"/>
    <mergeCell ref="Y87:Z87"/>
    <mergeCell ref="B84:G84"/>
    <mergeCell ref="H84:P84"/>
    <mergeCell ref="Q84:X84"/>
    <mergeCell ref="Y84:Z84"/>
    <mergeCell ref="B85:G85"/>
    <mergeCell ref="H85:P85"/>
    <mergeCell ref="Q85:X85"/>
    <mergeCell ref="Y85:Z85"/>
    <mergeCell ref="B79:L79"/>
    <mergeCell ref="M79:X79"/>
    <mergeCell ref="Y79:Z79"/>
    <mergeCell ref="B80:L80"/>
    <mergeCell ref="M80:X80"/>
    <mergeCell ref="Y80:Z80"/>
    <mergeCell ref="B77:L77"/>
    <mergeCell ref="M77:X77"/>
    <mergeCell ref="Y77:Z77"/>
    <mergeCell ref="B78:L78"/>
    <mergeCell ref="M78:X78"/>
    <mergeCell ref="Y78:Z78"/>
    <mergeCell ref="B74:L74"/>
    <mergeCell ref="M74:X74"/>
    <mergeCell ref="Y74:Z74"/>
    <mergeCell ref="A75:Z75"/>
    <mergeCell ref="B76:L76"/>
    <mergeCell ref="M76:X76"/>
    <mergeCell ref="Y76:Z76"/>
    <mergeCell ref="B72:L72"/>
    <mergeCell ref="M72:X72"/>
    <mergeCell ref="Y72:Z72"/>
    <mergeCell ref="B73:L73"/>
    <mergeCell ref="M73:X73"/>
    <mergeCell ref="Y73:Z73"/>
    <mergeCell ref="A69:Z69"/>
    <mergeCell ref="B70:L70"/>
    <mergeCell ref="M70:X70"/>
    <mergeCell ref="Y70:Z70"/>
    <mergeCell ref="B71:L71"/>
    <mergeCell ref="M71:X71"/>
    <mergeCell ref="Y71:Z71"/>
    <mergeCell ref="A31:A34"/>
    <mergeCell ref="A36:A37"/>
    <mergeCell ref="A46:A49"/>
    <mergeCell ref="A51:A52"/>
    <mergeCell ref="B67:L67"/>
    <mergeCell ref="M67:X67"/>
    <mergeCell ref="Y67:Z67"/>
    <mergeCell ref="B68:L68"/>
    <mergeCell ref="Y68:Z68"/>
    <mergeCell ref="M65:X65"/>
    <mergeCell ref="Y65:Z65"/>
    <mergeCell ref="B66:L66"/>
    <mergeCell ref="M66:X66"/>
    <mergeCell ref="Y66:Z66"/>
    <mergeCell ref="B65:L65"/>
    <mergeCell ref="K31:M31"/>
    <mergeCell ref="N31:P31"/>
    <mergeCell ref="B62:L62"/>
    <mergeCell ref="V32:W32"/>
    <mergeCell ref="T33:U33"/>
    <mergeCell ref="V33:W33"/>
    <mergeCell ref="B58:G58"/>
    <mergeCell ref="H58:J58"/>
    <mergeCell ref="B33:G33"/>
    <mergeCell ref="H33:J33"/>
    <mergeCell ref="K33:M33"/>
    <mergeCell ref="N33:P33"/>
    <mergeCell ref="Q33:S33"/>
    <mergeCell ref="V35:W35"/>
    <mergeCell ref="V36:W36"/>
    <mergeCell ref="T36:U36"/>
    <mergeCell ref="H36:J36"/>
    <mergeCell ref="B36:G36"/>
    <mergeCell ref="H37:J37"/>
    <mergeCell ref="B37:G37"/>
    <mergeCell ref="V38:W38"/>
    <mergeCell ref="T38:U38"/>
    <mergeCell ref="Q38:S38"/>
    <mergeCell ref="N38:P38"/>
    <mergeCell ref="K38:M38"/>
    <mergeCell ref="T35:U35"/>
    <mergeCell ref="Q35:S35"/>
    <mergeCell ref="V37:W37"/>
    <mergeCell ref="T37:U37"/>
    <mergeCell ref="Q37:S37"/>
    <mergeCell ref="N37:P37"/>
    <mergeCell ref="K37:M37"/>
    <mergeCell ref="Y24:Z24"/>
    <mergeCell ref="A25:Z25"/>
    <mergeCell ref="B28:G28"/>
    <mergeCell ref="H28:J28"/>
    <mergeCell ref="K28:M28"/>
    <mergeCell ref="N28:P28"/>
    <mergeCell ref="Q28:S28"/>
    <mergeCell ref="T28:U28"/>
    <mergeCell ref="V28:W28"/>
    <mergeCell ref="X28:Z28"/>
    <mergeCell ref="Q31:S31"/>
    <mergeCell ref="V34:W34"/>
    <mergeCell ref="T34:U34"/>
    <mergeCell ref="Q34:S34"/>
    <mergeCell ref="Q36:S36"/>
    <mergeCell ref="N36:P36"/>
    <mergeCell ref="K36:M36"/>
    <mergeCell ref="Q29:S29"/>
    <mergeCell ref="B21:J21"/>
    <mergeCell ref="B20:J20"/>
    <mergeCell ref="B19:J19"/>
    <mergeCell ref="K16:M16"/>
    <mergeCell ref="N16:P16"/>
    <mergeCell ref="Q16:R16"/>
    <mergeCell ref="Q22:R22"/>
    <mergeCell ref="Q21:R21"/>
    <mergeCell ref="Q20:R20"/>
    <mergeCell ref="Q19:R19"/>
    <mergeCell ref="Q18:R18"/>
    <mergeCell ref="B17:J17"/>
    <mergeCell ref="K17:M17"/>
    <mergeCell ref="N17:P17"/>
    <mergeCell ref="Q17:R17"/>
    <mergeCell ref="B16:J16"/>
    <mergeCell ref="N18:P18"/>
    <mergeCell ref="K22:M22"/>
    <mergeCell ref="K21:M21"/>
    <mergeCell ref="K20:M20"/>
    <mergeCell ref="K19:M19"/>
    <mergeCell ref="K18:M18"/>
    <mergeCell ref="B18:J18"/>
    <mergeCell ref="B22:J22"/>
    <mergeCell ref="Q23:R23"/>
    <mergeCell ref="A24:P24"/>
    <mergeCell ref="Q24:R24"/>
    <mergeCell ref="S24:U24"/>
    <mergeCell ref="V24:X24"/>
    <mergeCell ref="B13:J13"/>
    <mergeCell ref="K13:M13"/>
    <mergeCell ref="N13:P13"/>
    <mergeCell ref="Q13:R13"/>
    <mergeCell ref="B14:J14"/>
    <mergeCell ref="K14:M14"/>
    <mergeCell ref="N14:P14"/>
    <mergeCell ref="Q14:R14"/>
    <mergeCell ref="B15:J15"/>
    <mergeCell ref="K15:M15"/>
    <mergeCell ref="N15:P15"/>
    <mergeCell ref="Q15:R15"/>
    <mergeCell ref="B23:J23"/>
    <mergeCell ref="K23:M23"/>
    <mergeCell ref="N23:P23"/>
    <mergeCell ref="N22:P22"/>
    <mergeCell ref="N21:P21"/>
    <mergeCell ref="N20:P20"/>
    <mergeCell ref="N19:P19"/>
    <mergeCell ref="A1:Z1"/>
    <mergeCell ref="J2:Q2"/>
    <mergeCell ref="A3:Z3"/>
    <mergeCell ref="A4:Z4"/>
    <mergeCell ref="M7:P7"/>
    <mergeCell ref="A10:A11"/>
    <mergeCell ref="B12:J12"/>
    <mergeCell ref="K12:M12"/>
    <mergeCell ref="N12:P12"/>
    <mergeCell ref="Q12:R12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B89:G89"/>
    <mergeCell ref="H89:P89"/>
    <mergeCell ref="Q89:X89"/>
    <mergeCell ref="Y89:Z89"/>
    <mergeCell ref="K30:M30"/>
    <mergeCell ref="N30:P30"/>
    <mergeCell ref="Q30:S30"/>
    <mergeCell ref="T30:U30"/>
    <mergeCell ref="V30:W30"/>
    <mergeCell ref="T31:U31"/>
    <mergeCell ref="V31:W31"/>
    <mergeCell ref="B32:G32"/>
    <mergeCell ref="H32:J32"/>
    <mergeCell ref="K32:M32"/>
    <mergeCell ref="N32:P32"/>
    <mergeCell ref="Q32:S32"/>
    <mergeCell ref="T32:U32"/>
    <mergeCell ref="M62:X62"/>
    <mergeCell ref="Y62:Z62"/>
    <mergeCell ref="A63:Z63"/>
    <mergeCell ref="B64:L64"/>
    <mergeCell ref="M64:X64"/>
    <mergeCell ref="Y64:Z64"/>
    <mergeCell ref="A60:Z60"/>
  </mergeCells>
  <dataValidations count="3">
    <dataValidation type="whole" operator="greaterThanOrEqual" allowBlank="1" showInputMessage="1" showErrorMessage="1" error="กรุณากรอกข้อมูลเป็นตัวเลข" sqref="K29:S29 K57 Q35:Q37 K35:K37 N35:N37 Q57 N42 Q42 K42 K44:K45 N44:N45 Q44:Q45 Q50 K50 N50 N53 Q53 K53 K55 N55 Q55 N57" xr:uid="{F2412638-B7E9-4686-A900-D556023B8A38}">
      <formula1>0</formula1>
    </dataValidation>
    <dataValidation type="decimal" allowBlank="1" showInputMessage="1" showErrorMessage="1" error="กรุณากรอกข้อมูลเป็นตัวเลข" sqref="V12" xr:uid="{42B1F2DA-14E3-4DF5-AC9A-FCA4E1E97D27}">
      <formula1>0</formula1>
      <formula2>S12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70:Z74 Y76:Z80 Y64:Y68 Z64:Z67 Y85:Y90 Z85:Z88 Z90" xr:uid="{168FA3D2-EFAA-44F2-ABDF-5695BA8CFC89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43" fitToHeight="0" orientation="landscape" r:id="rId1"/>
  <rowBreaks count="5" manualBreakCount="5">
    <brk id="24" max="25" man="1"/>
    <brk id="60" max="25" man="1"/>
    <brk id="81" max="25" man="1"/>
    <brk id="99" max="25" man="1"/>
    <brk id="126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C071405-3E97-4E87-9ED4-90B2FC2F8C8B}">
          <x14:formula1>
            <xm:f>LIST!$E$2:$E$9</xm:f>
          </x14:formula1>
          <xm:sqref>B76:L80</xm:sqref>
        </x14:dataValidation>
        <x14:dataValidation type="list" allowBlank="1" showInputMessage="1" showErrorMessage="1" error="กรุณาเลือกข้อมูลตามที่กำหนดให้" xr:uid="{077AFABC-9F21-43ED-914F-7EC236BEF85E}">
          <x14:formula1>
            <xm:f>LIST!$C$2:$C$10</xm:f>
          </x14:formula1>
          <xm:sqref>B70:L74</xm:sqref>
        </x14:dataValidation>
        <x14:dataValidation type="list" allowBlank="1" showInputMessage="1" showErrorMessage="1" error="กรุณาเลือกข้อมูลตามที่กำหนดให้" xr:uid="{B5A337DD-E406-415A-BAF6-73CE90547493}">
          <x14:formula1>
            <xm:f>LIST!$A$2:$A$6</xm:f>
          </x14:formula1>
          <xm:sqref>B64:L68</xm:sqref>
        </x14:dataValidation>
        <x14:dataValidation type="list" allowBlank="1" showInputMessage="1" showErrorMessage="1" error="กรุณาเลือกข้อมูลตามที่กำหนดให้" xr:uid="{5C2F9AF6-87EB-4745-AA3C-BC54742F5B2B}">
          <x14:formula1>
            <xm:f>LIST!$G$2:$G$10</xm:f>
          </x14:formula1>
          <xm:sqref>B85:B90 C85:G88 C90:G90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B0F0"/>
  </sheetPr>
  <dimension ref="A1:Z146"/>
  <sheetViews>
    <sheetView tabSelected="1" view="pageBreakPreview" topLeftCell="A114" zoomScale="70" zoomScaleNormal="85" zoomScaleSheetLayoutView="70" workbookViewId="0">
      <selection activeCell="J128" sqref="J128:Q137"/>
    </sheetView>
  </sheetViews>
  <sheetFormatPr defaultColWidth="8.7109375" defaultRowHeight="21" x14ac:dyDescent="0.25"/>
  <cols>
    <col min="1" max="1" width="8.7109375" style="4"/>
    <col min="2" max="6" width="8.7109375" style="2"/>
    <col min="7" max="7" width="12.85546875" style="2" customWidth="1"/>
    <col min="8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9" t="s">
        <v>98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79" t="s">
        <v>99</v>
      </c>
      <c r="K2" s="79"/>
      <c r="L2" s="79"/>
      <c r="M2" s="79"/>
      <c r="N2" s="79"/>
      <c r="O2" s="79"/>
      <c r="P2" s="79"/>
      <c r="Q2" s="79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79" t="s">
        <v>75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ht="21" customHeight="1" x14ac:dyDescent="0.25">
      <c r="A4" s="79" t="s">
        <v>68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100</v>
      </c>
      <c r="L7" s="7"/>
      <c r="M7" s="80"/>
      <c r="N7" s="81"/>
      <c r="O7" s="81"/>
      <c r="P7" s="82"/>
    </row>
    <row r="8" spans="1:26" ht="21" customHeight="1" x14ac:dyDescent="0.25">
      <c r="A8" s="6" t="s">
        <v>14</v>
      </c>
      <c r="G8" s="7"/>
      <c r="H8" s="80"/>
      <c r="I8" s="81"/>
      <c r="J8" s="82"/>
    </row>
    <row r="9" spans="1:26" ht="9" customHeight="1" x14ac:dyDescent="0.25"/>
    <row r="10" spans="1:26" s="5" customFormat="1" ht="30" customHeight="1" x14ac:dyDescent="0.25">
      <c r="A10" s="83" t="s">
        <v>6</v>
      </c>
      <c r="B10" s="83" t="s">
        <v>10</v>
      </c>
      <c r="C10" s="83"/>
      <c r="D10" s="83"/>
      <c r="E10" s="83"/>
      <c r="F10" s="83"/>
      <c r="G10" s="83"/>
      <c r="H10" s="83"/>
      <c r="I10" s="83"/>
      <c r="J10" s="83"/>
      <c r="K10" s="83" t="s">
        <v>11</v>
      </c>
      <c r="L10" s="83"/>
      <c r="M10" s="83"/>
      <c r="N10" s="83"/>
      <c r="O10" s="83"/>
      <c r="P10" s="83"/>
      <c r="Q10" s="83"/>
      <c r="R10" s="83"/>
      <c r="S10" s="83" t="s">
        <v>5</v>
      </c>
      <c r="T10" s="83"/>
      <c r="U10" s="83"/>
      <c r="V10" s="83"/>
      <c r="W10" s="83"/>
      <c r="X10" s="83"/>
      <c r="Y10" s="83"/>
      <c r="Z10" s="83"/>
    </row>
    <row r="11" spans="1:26" s="5" customFormat="1" ht="30" customHeight="1" x14ac:dyDescent="0.25">
      <c r="A11" s="84"/>
      <c r="B11" s="83"/>
      <c r="C11" s="83"/>
      <c r="D11" s="83"/>
      <c r="E11" s="83"/>
      <c r="F11" s="83"/>
      <c r="G11" s="83"/>
      <c r="H11" s="83"/>
      <c r="I11" s="83"/>
      <c r="J11" s="83"/>
      <c r="K11" s="83" t="s">
        <v>2</v>
      </c>
      <c r="L11" s="83"/>
      <c r="M11" s="83"/>
      <c r="N11" s="83" t="s">
        <v>3</v>
      </c>
      <c r="O11" s="83"/>
      <c r="P11" s="83"/>
      <c r="Q11" s="83" t="s">
        <v>4</v>
      </c>
      <c r="R11" s="83"/>
      <c r="S11" s="83" t="s">
        <v>2</v>
      </c>
      <c r="T11" s="83"/>
      <c r="U11" s="83"/>
      <c r="V11" s="83" t="s">
        <v>3</v>
      </c>
      <c r="W11" s="83"/>
      <c r="X11" s="83"/>
      <c r="Y11" s="83" t="s">
        <v>4</v>
      </c>
      <c r="Z11" s="83"/>
    </row>
    <row r="12" spans="1:26" s="8" customFormat="1" ht="48" customHeight="1" x14ac:dyDescent="0.25">
      <c r="A12" s="29">
        <v>1</v>
      </c>
      <c r="B12" s="85" t="s">
        <v>101</v>
      </c>
      <c r="C12" s="86"/>
      <c r="D12" s="86"/>
      <c r="E12" s="86"/>
      <c r="F12" s="86"/>
      <c r="G12" s="86"/>
      <c r="H12" s="86"/>
      <c r="I12" s="86"/>
      <c r="J12" s="86"/>
      <c r="K12" s="253" t="s">
        <v>109</v>
      </c>
      <c r="L12" s="253"/>
      <c r="M12" s="253"/>
      <c r="N12" s="253"/>
      <c r="O12" s="253"/>
      <c r="P12" s="253"/>
      <c r="Q12" s="254">
        <f>V29/T29*100</f>
        <v>0</v>
      </c>
      <c r="R12" s="254"/>
      <c r="S12" s="234">
        <v>513700</v>
      </c>
      <c r="T12" s="235"/>
      <c r="U12" s="236"/>
      <c r="V12" s="240"/>
      <c r="W12" s="241"/>
      <c r="X12" s="242"/>
      <c r="Y12" s="246">
        <f>V12/S12*100</f>
        <v>0</v>
      </c>
      <c r="Z12" s="247"/>
    </row>
    <row r="13" spans="1:26" ht="24" customHeight="1" x14ac:dyDescent="0.25">
      <c r="A13" s="30">
        <v>1.1000000000000001</v>
      </c>
      <c r="B13" s="95" t="s">
        <v>102</v>
      </c>
      <c r="C13" s="96"/>
      <c r="D13" s="96"/>
      <c r="E13" s="96"/>
      <c r="F13" s="96"/>
      <c r="G13" s="96"/>
      <c r="H13" s="96"/>
      <c r="I13" s="96"/>
      <c r="J13" s="96"/>
      <c r="K13" s="256" t="s">
        <v>109</v>
      </c>
      <c r="L13" s="256"/>
      <c r="M13" s="256"/>
      <c r="N13" s="256" t="s">
        <v>109</v>
      </c>
      <c r="O13" s="256"/>
      <c r="P13" s="256"/>
      <c r="Q13" s="101" t="s">
        <v>109</v>
      </c>
      <c r="R13" s="101"/>
      <c r="S13" s="237"/>
      <c r="T13" s="238"/>
      <c r="U13" s="239"/>
      <c r="V13" s="243"/>
      <c r="W13" s="244"/>
      <c r="X13" s="245"/>
      <c r="Y13" s="248"/>
      <c r="Z13" s="249"/>
    </row>
    <row r="14" spans="1:26" ht="24" customHeight="1" x14ac:dyDescent="0.25">
      <c r="A14" s="30">
        <v>1.2</v>
      </c>
      <c r="B14" s="95" t="s">
        <v>63</v>
      </c>
      <c r="C14" s="96"/>
      <c r="D14" s="96"/>
      <c r="E14" s="96"/>
      <c r="F14" s="96"/>
      <c r="G14" s="96"/>
      <c r="H14" s="96"/>
      <c r="I14" s="96"/>
      <c r="J14" s="96"/>
      <c r="K14" s="256">
        <v>1</v>
      </c>
      <c r="L14" s="256"/>
      <c r="M14" s="256"/>
      <c r="N14" s="100">
        <f>Q36</f>
        <v>0</v>
      </c>
      <c r="O14" s="100"/>
      <c r="P14" s="100"/>
      <c r="Q14" s="89">
        <f>V35/T35*100</f>
        <v>0</v>
      </c>
      <c r="R14" s="89"/>
      <c r="S14" s="237"/>
      <c r="T14" s="238"/>
      <c r="U14" s="239"/>
      <c r="V14" s="243"/>
      <c r="W14" s="244"/>
      <c r="X14" s="245"/>
      <c r="Y14" s="248"/>
      <c r="Z14" s="249"/>
    </row>
    <row r="15" spans="1:26" ht="24" customHeight="1" x14ac:dyDescent="0.25">
      <c r="A15" s="30">
        <v>1.3</v>
      </c>
      <c r="B15" s="95" t="s">
        <v>64</v>
      </c>
      <c r="C15" s="96"/>
      <c r="D15" s="96"/>
      <c r="E15" s="96"/>
      <c r="F15" s="96"/>
      <c r="G15" s="96"/>
      <c r="H15" s="96"/>
      <c r="I15" s="96"/>
      <c r="J15" s="96"/>
      <c r="K15" s="256" t="s">
        <v>109</v>
      </c>
      <c r="L15" s="256"/>
      <c r="M15" s="256"/>
      <c r="N15" s="100" t="s">
        <v>109</v>
      </c>
      <c r="O15" s="100"/>
      <c r="P15" s="100"/>
      <c r="Q15" s="89" t="s">
        <v>109</v>
      </c>
      <c r="R15" s="89"/>
      <c r="S15" s="237"/>
      <c r="T15" s="238"/>
      <c r="U15" s="239"/>
      <c r="V15" s="243"/>
      <c r="W15" s="244"/>
      <c r="X15" s="245"/>
      <c r="Y15" s="248"/>
      <c r="Z15" s="249"/>
    </row>
    <row r="16" spans="1:26" ht="24" customHeight="1" x14ac:dyDescent="0.25">
      <c r="A16" s="30">
        <v>1.4</v>
      </c>
      <c r="B16" s="108" t="s">
        <v>65</v>
      </c>
      <c r="C16" s="108"/>
      <c r="D16" s="108"/>
      <c r="E16" s="108"/>
      <c r="F16" s="108"/>
      <c r="G16" s="108"/>
      <c r="H16" s="108"/>
      <c r="I16" s="108"/>
      <c r="J16" s="95"/>
      <c r="K16" s="97" t="s">
        <v>109</v>
      </c>
      <c r="L16" s="98"/>
      <c r="M16" s="99"/>
      <c r="N16" s="105" t="s">
        <v>109</v>
      </c>
      <c r="O16" s="106"/>
      <c r="P16" s="107"/>
      <c r="Q16" s="89" t="s">
        <v>109</v>
      </c>
      <c r="R16" s="89"/>
      <c r="S16" s="237"/>
      <c r="T16" s="238"/>
      <c r="U16" s="239"/>
      <c r="V16" s="243"/>
      <c r="W16" s="244"/>
      <c r="X16" s="245"/>
      <c r="Y16" s="248"/>
      <c r="Z16" s="249"/>
    </row>
    <row r="17" spans="1:26" ht="24" customHeight="1" x14ac:dyDescent="0.25">
      <c r="A17" s="33">
        <v>1.5</v>
      </c>
      <c r="B17" s="110" t="s">
        <v>67</v>
      </c>
      <c r="C17" s="111"/>
      <c r="D17" s="111"/>
      <c r="E17" s="111"/>
      <c r="F17" s="111"/>
      <c r="G17" s="111"/>
      <c r="H17" s="111"/>
      <c r="I17" s="111"/>
      <c r="J17" s="112"/>
      <c r="K17" s="97">
        <v>50</v>
      </c>
      <c r="L17" s="98"/>
      <c r="M17" s="99"/>
      <c r="N17" s="105">
        <f>Q43</f>
        <v>0</v>
      </c>
      <c r="O17" s="106"/>
      <c r="P17" s="107"/>
      <c r="Q17" s="89">
        <f>V42/T42*100</f>
        <v>0</v>
      </c>
      <c r="R17" s="89"/>
      <c r="S17" s="237"/>
      <c r="T17" s="238"/>
      <c r="U17" s="239"/>
      <c r="V17" s="243"/>
      <c r="W17" s="244"/>
      <c r="X17" s="245"/>
      <c r="Y17" s="248"/>
      <c r="Z17" s="249"/>
    </row>
    <row r="18" spans="1:26" s="8" customFormat="1" ht="24" customHeight="1" x14ac:dyDescent="0.25">
      <c r="A18" s="31">
        <v>2</v>
      </c>
      <c r="B18" s="119" t="s">
        <v>66</v>
      </c>
      <c r="C18" s="119"/>
      <c r="D18" s="119"/>
      <c r="E18" s="119"/>
      <c r="F18" s="119"/>
      <c r="G18" s="119"/>
      <c r="H18" s="119"/>
      <c r="I18" s="119"/>
      <c r="J18" s="120"/>
      <c r="K18" s="116">
        <v>200</v>
      </c>
      <c r="L18" s="117"/>
      <c r="M18" s="118"/>
      <c r="N18" s="257"/>
      <c r="O18" s="258"/>
      <c r="P18" s="259"/>
      <c r="Q18" s="255">
        <f>V44/T44*100</f>
        <v>0</v>
      </c>
      <c r="R18" s="255"/>
      <c r="S18" s="237"/>
      <c r="T18" s="238"/>
      <c r="U18" s="239"/>
      <c r="V18" s="243"/>
      <c r="W18" s="244"/>
      <c r="X18" s="245"/>
      <c r="Y18" s="248"/>
      <c r="Z18" s="249"/>
    </row>
    <row r="19" spans="1:26" s="5" customFormat="1" ht="24" customHeight="1" x14ac:dyDescent="0.25">
      <c r="A19" s="32">
        <v>2.1</v>
      </c>
      <c r="B19" s="108" t="s">
        <v>62</v>
      </c>
      <c r="C19" s="108"/>
      <c r="D19" s="108"/>
      <c r="E19" s="108"/>
      <c r="F19" s="108"/>
      <c r="G19" s="108"/>
      <c r="H19" s="108"/>
      <c r="I19" s="108"/>
      <c r="J19" s="95"/>
      <c r="K19" s="97">
        <v>200</v>
      </c>
      <c r="L19" s="98"/>
      <c r="M19" s="99"/>
      <c r="N19" s="105">
        <f>Q49</f>
        <v>0</v>
      </c>
      <c r="O19" s="106"/>
      <c r="P19" s="107"/>
      <c r="Q19" s="89">
        <f>V45/T45*100</f>
        <v>0</v>
      </c>
      <c r="R19" s="89"/>
      <c r="S19" s="237"/>
      <c r="T19" s="238"/>
      <c r="U19" s="239"/>
      <c r="V19" s="243"/>
      <c r="W19" s="244"/>
      <c r="X19" s="245"/>
      <c r="Y19" s="248"/>
      <c r="Z19" s="249"/>
    </row>
    <row r="20" spans="1:26" ht="24" customHeight="1" x14ac:dyDescent="0.25">
      <c r="A20" s="30">
        <v>2.2000000000000002</v>
      </c>
      <c r="B20" s="108" t="s">
        <v>63</v>
      </c>
      <c r="C20" s="108"/>
      <c r="D20" s="108"/>
      <c r="E20" s="108"/>
      <c r="F20" s="108"/>
      <c r="G20" s="108"/>
      <c r="H20" s="108"/>
      <c r="I20" s="108"/>
      <c r="J20" s="95"/>
      <c r="K20" s="97">
        <v>8</v>
      </c>
      <c r="L20" s="98"/>
      <c r="M20" s="99"/>
      <c r="N20" s="105">
        <f>Q51</f>
        <v>0</v>
      </c>
      <c r="O20" s="106"/>
      <c r="P20" s="107"/>
      <c r="Q20" s="89">
        <f>V50/T50*100</f>
        <v>0</v>
      </c>
      <c r="R20" s="89"/>
      <c r="S20" s="237"/>
      <c r="T20" s="238"/>
      <c r="U20" s="239"/>
      <c r="V20" s="243"/>
      <c r="W20" s="244"/>
      <c r="X20" s="245"/>
      <c r="Y20" s="248"/>
      <c r="Z20" s="249"/>
    </row>
    <row r="21" spans="1:26" ht="24" customHeight="1" x14ac:dyDescent="0.25">
      <c r="A21" s="30">
        <v>2.2999999999999998</v>
      </c>
      <c r="B21" s="108" t="s">
        <v>64</v>
      </c>
      <c r="C21" s="108"/>
      <c r="D21" s="108"/>
      <c r="E21" s="108"/>
      <c r="F21" s="108"/>
      <c r="G21" s="108"/>
      <c r="H21" s="108"/>
      <c r="I21" s="108"/>
      <c r="J21" s="95"/>
      <c r="K21" s="97">
        <v>200</v>
      </c>
      <c r="L21" s="98"/>
      <c r="M21" s="99"/>
      <c r="N21" s="105">
        <f>Q54</f>
        <v>0</v>
      </c>
      <c r="O21" s="106"/>
      <c r="P21" s="107"/>
      <c r="Q21" s="89">
        <f>V53/T53*100</f>
        <v>0</v>
      </c>
      <c r="R21" s="89"/>
      <c r="S21" s="237"/>
      <c r="T21" s="238"/>
      <c r="U21" s="239"/>
      <c r="V21" s="243"/>
      <c r="W21" s="244"/>
      <c r="X21" s="245"/>
      <c r="Y21" s="248"/>
      <c r="Z21" s="249"/>
    </row>
    <row r="22" spans="1:26" ht="24" customHeight="1" x14ac:dyDescent="0.25">
      <c r="A22" s="33">
        <v>2.4</v>
      </c>
      <c r="B22" s="108" t="s">
        <v>65</v>
      </c>
      <c r="C22" s="108"/>
      <c r="D22" s="108"/>
      <c r="E22" s="108"/>
      <c r="F22" s="108"/>
      <c r="G22" s="108"/>
      <c r="H22" s="108"/>
      <c r="I22" s="108"/>
      <c r="J22" s="95"/>
      <c r="K22" s="97">
        <v>200</v>
      </c>
      <c r="L22" s="98"/>
      <c r="M22" s="99"/>
      <c r="N22" s="105">
        <f>Q56</f>
        <v>0</v>
      </c>
      <c r="O22" s="106"/>
      <c r="P22" s="107"/>
      <c r="Q22" s="89">
        <f>V55/T55*100</f>
        <v>0</v>
      </c>
      <c r="R22" s="89"/>
      <c r="S22" s="237"/>
      <c r="T22" s="238"/>
      <c r="U22" s="239"/>
      <c r="V22" s="243"/>
      <c r="W22" s="244"/>
      <c r="X22" s="245"/>
      <c r="Y22" s="248"/>
      <c r="Z22" s="249"/>
    </row>
    <row r="23" spans="1:26" ht="24" customHeight="1" x14ac:dyDescent="0.25">
      <c r="A23" s="30">
        <v>2.5</v>
      </c>
      <c r="B23" s="102" t="s">
        <v>67</v>
      </c>
      <c r="C23" s="103"/>
      <c r="D23" s="103"/>
      <c r="E23" s="103"/>
      <c r="F23" s="103"/>
      <c r="G23" s="103"/>
      <c r="H23" s="103"/>
      <c r="I23" s="103"/>
      <c r="J23" s="103"/>
      <c r="K23" s="104" t="s">
        <v>109</v>
      </c>
      <c r="L23" s="104"/>
      <c r="M23" s="104"/>
      <c r="N23" s="100" t="s">
        <v>109</v>
      </c>
      <c r="O23" s="100"/>
      <c r="P23" s="100"/>
      <c r="Q23" s="89" t="s">
        <v>109</v>
      </c>
      <c r="R23" s="89"/>
      <c r="S23" s="237"/>
      <c r="T23" s="238"/>
      <c r="U23" s="239"/>
      <c r="V23" s="243"/>
      <c r="W23" s="244"/>
      <c r="X23" s="245"/>
      <c r="Y23" s="248"/>
      <c r="Z23" s="249"/>
    </row>
    <row r="24" spans="1:26" ht="24" customHeight="1" x14ac:dyDescent="0.25">
      <c r="A24" s="90" t="s">
        <v>15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2"/>
      <c r="Q24" s="93">
        <f>V59</f>
        <v>0</v>
      </c>
      <c r="R24" s="93"/>
      <c r="S24" s="94">
        <f>SUM(S12)</f>
        <v>513700</v>
      </c>
      <c r="T24" s="94"/>
      <c r="U24" s="94"/>
      <c r="V24" s="94">
        <f>SUM(V12)</f>
        <v>0</v>
      </c>
      <c r="W24" s="94"/>
      <c r="X24" s="94"/>
      <c r="Y24" s="125">
        <f>V24/S24*100</f>
        <v>0</v>
      </c>
      <c r="Z24" s="125"/>
    </row>
    <row r="25" spans="1:26" ht="9.9499999999999993" customHeight="1" x14ac:dyDescent="0.25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</row>
    <row r="26" spans="1:26" ht="24" customHeight="1" x14ac:dyDescent="0.25">
      <c r="A26" s="28" t="s">
        <v>91</v>
      </c>
      <c r="H26" s="9"/>
      <c r="I26" s="10"/>
      <c r="J26" s="10"/>
      <c r="K26" s="10"/>
      <c r="L26" s="10"/>
      <c r="M26" s="10"/>
    </row>
    <row r="27" spans="1:26" ht="9.9499999999999993" customHeight="1" x14ac:dyDescent="0.25">
      <c r="A27" s="2"/>
      <c r="H27" s="11"/>
      <c r="I27" s="11"/>
      <c r="J27" s="11"/>
      <c r="K27" s="11"/>
      <c r="L27" s="11"/>
      <c r="M27" s="11"/>
    </row>
    <row r="28" spans="1:26" ht="72" customHeight="1" x14ac:dyDescent="0.25">
      <c r="A28" s="14" t="s">
        <v>6</v>
      </c>
      <c r="B28" s="83" t="s">
        <v>12</v>
      </c>
      <c r="C28" s="83"/>
      <c r="D28" s="83"/>
      <c r="E28" s="83"/>
      <c r="F28" s="83"/>
      <c r="G28" s="83"/>
      <c r="H28" s="83" t="s">
        <v>16</v>
      </c>
      <c r="I28" s="83"/>
      <c r="J28" s="83"/>
      <c r="K28" s="83" t="s">
        <v>13</v>
      </c>
      <c r="L28" s="83"/>
      <c r="M28" s="83"/>
      <c r="N28" s="83" t="s">
        <v>17</v>
      </c>
      <c r="O28" s="83"/>
      <c r="P28" s="83"/>
      <c r="Q28" s="83" t="s">
        <v>18</v>
      </c>
      <c r="R28" s="83"/>
      <c r="S28" s="83"/>
      <c r="T28" s="126" t="s">
        <v>19</v>
      </c>
      <c r="U28" s="126"/>
      <c r="V28" s="72" t="s">
        <v>7</v>
      </c>
      <c r="W28" s="72"/>
      <c r="X28" s="83" t="s">
        <v>8</v>
      </c>
      <c r="Y28" s="83"/>
      <c r="Z28" s="83"/>
    </row>
    <row r="29" spans="1:26" s="52" customFormat="1" ht="48" customHeight="1" x14ac:dyDescent="0.25">
      <c r="A29" s="48">
        <v>1</v>
      </c>
      <c r="B29" s="200" t="s">
        <v>61</v>
      </c>
      <c r="C29" s="201"/>
      <c r="D29" s="201"/>
      <c r="E29" s="201"/>
      <c r="F29" s="201"/>
      <c r="G29" s="202"/>
      <c r="H29" s="203"/>
      <c r="I29" s="203"/>
      <c r="J29" s="203"/>
      <c r="K29" s="127"/>
      <c r="L29" s="127"/>
      <c r="M29" s="127"/>
      <c r="N29" s="127"/>
      <c r="O29" s="127"/>
      <c r="P29" s="127"/>
      <c r="Q29" s="127"/>
      <c r="R29" s="127"/>
      <c r="S29" s="128"/>
      <c r="T29" s="191">
        <f>T35+T42</f>
        <v>30</v>
      </c>
      <c r="U29" s="191"/>
      <c r="V29" s="192">
        <f>SUM(V30,V35,V38,V40,V42)</f>
        <v>0</v>
      </c>
      <c r="W29" s="193"/>
      <c r="X29" s="225"/>
      <c r="Y29" s="226"/>
      <c r="Z29" s="227"/>
    </row>
    <row r="30" spans="1:26" s="23" customFormat="1" ht="24" customHeight="1" x14ac:dyDescent="0.25">
      <c r="A30" s="49">
        <v>1.1000000000000001</v>
      </c>
      <c r="B30" s="194" t="s">
        <v>102</v>
      </c>
      <c r="C30" s="194"/>
      <c r="D30" s="194"/>
      <c r="E30" s="194"/>
      <c r="F30" s="194"/>
      <c r="G30" s="195"/>
      <c r="H30" s="58" t="s">
        <v>109</v>
      </c>
      <c r="I30" s="58"/>
      <c r="J30" s="58"/>
      <c r="K30" s="58" t="s">
        <v>109</v>
      </c>
      <c r="L30" s="58"/>
      <c r="M30" s="58"/>
      <c r="N30" s="58" t="s">
        <v>109</v>
      </c>
      <c r="O30" s="58"/>
      <c r="P30" s="58"/>
      <c r="Q30" s="58" t="s">
        <v>109</v>
      </c>
      <c r="R30" s="58"/>
      <c r="S30" s="58"/>
      <c r="T30" s="59" t="s">
        <v>109</v>
      </c>
      <c r="U30" s="59"/>
      <c r="V30" s="60" t="s">
        <v>109</v>
      </c>
      <c r="W30" s="61"/>
      <c r="X30" s="228"/>
      <c r="Y30" s="229"/>
      <c r="Z30" s="230"/>
    </row>
    <row r="31" spans="1:26" ht="24" customHeight="1" x14ac:dyDescent="0.25">
      <c r="A31" s="141"/>
      <c r="B31" s="199" t="s">
        <v>69</v>
      </c>
      <c r="C31" s="199"/>
      <c r="D31" s="199"/>
      <c r="E31" s="199"/>
      <c r="F31" s="199"/>
      <c r="G31" s="199"/>
      <c r="H31" s="68" t="s">
        <v>109</v>
      </c>
      <c r="I31" s="68"/>
      <c r="J31" s="68"/>
      <c r="K31" s="68" t="s">
        <v>109</v>
      </c>
      <c r="L31" s="68"/>
      <c r="M31" s="68"/>
      <c r="N31" s="68" t="s">
        <v>109</v>
      </c>
      <c r="O31" s="68"/>
      <c r="P31" s="68"/>
      <c r="Q31" s="68" t="s">
        <v>109</v>
      </c>
      <c r="R31" s="68"/>
      <c r="S31" s="68"/>
      <c r="T31" s="62" t="s">
        <v>109</v>
      </c>
      <c r="U31" s="62"/>
      <c r="V31" s="63" t="s">
        <v>109</v>
      </c>
      <c r="W31" s="64"/>
      <c r="X31" s="231"/>
      <c r="Y31" s="232"/>
      <c r="Z31" s="233"/>
    </row>
    <row r="32" spans="1:26" ht="24" customHeight="1" x14ac:dyDescent="0.25">
      <c r="A32" s="142"/>
      <c r="B32" s="65" t="s">
        <v>70</v>
      </c>
      <c r="C32" s="66"/>
      <c r="D32" s="66"/>
      <c r="E32" s="66"/>
      <c r="F32" s="66"/>
      <c r="G32" s="67"/>
      <c r="H32" s="68" t="s">
        <v>109</v>
      </c>
      <c r="I32" s="68"/>
      <c r="J32" s="68"/>
      <c r="K32" s="68" t="s">
        <v>109</v>
      </c>
      <c r="L32" s="68"/>
      <c r="M32" s="68"/>
      <c r="N32" s="68" t="s">
        <v>109</v>
      </c>
      <c r="O32" s="68"/>
      <c r="P32" s="68"/>
      <c r="Q32" s="68" t="s">
        <v>109</v>
      </c>
      <c r="R32" s="68"/>
      <c r="S32" s="68"/>
      <c r="T32" s="62" t="s">
        <v>109</v>
      </c>
      <c r="U32" s="62"/>
      <c r="V32" s="63" t="s">
        <v>109</v>
      </c>
      <c r="W32" s="64"/>
      <c r="X32" s="231"/>
      <c r="Y32" s="232"/>
      <c r="Z32" s="233"/>
    </row>
    <row r="33" spans="1:26" ht="72" customHeight="1" x14ac:dyDescent="0.25">
      <c r="A33" s="142"/>
      <c r="B33" s="131" t="s">
        <v>103</v>
      </c>
      <c r="C33" s="131"/>
      <c r="D33" s="131"/>
      <c r="E33" s="131"/>
      <c r="F33" s="131"/>
      <c r="G33" s="131"/>
      <c r="H33" s="68" t="s">
        <v>109</v>
      </c>
      <c r="I33" s="68"/>
      <c r="J33" s="68"/>
      <c r="K33" s="68" t="s">
        <v>109</v>
      </c>
      <c r="L33" s="68"/>
      <c r="M33" s="68"/>
      <c r="N33" s="68" t="s">
        <v>109</v>
      </c>
      <c r="O33" s="68"/>
      <c r="P33" s="68"/>
      <c r="Q33" s="68" t="s">
        <v>109</v>
      </c>
      <c r="R33" s="68"/>
      <c r="S33" s="68"/>
      <c r="T33" s="62" t="s">
        <v>109</v>
      </c>
      <c r="U33" s="62"/>
      <c r="V33" s="63" t="s">
        <v>109</v>
      </c>
      <c r="W33" s="64"/>
      <c r="X33" s="231"/>
      <c r="Y33" s="232"/>
      <c r="Z33" s="233"/>
    </row>
    <row r="34" spans="1:26" ht="24" customHeight="1" x14ac:dyDescent="0.25">
      <c r="A34" s="143"/>
      <c r="B34" s="65" t="s">
        <v>71</v>
      </c>
      <c r="C34" s="66"/>
      <c r="D34" s="66"/>
      <c r="E34" s="66"/>
      <c r="F34" s="66"/>
      <c r="G34" s="67"/>
      <c r="H34" s="68" t="s">
        <v>109</v>
      </c>
      <c r="I34" s="68"/>
      <c r="J34" s="68"/>
      <c r="K34" s="68" t="s">
        <v>109</v>
      </c>
      <c r="L34" s="68"/>
      <c r="M34" s="68"/>
      <c r="N34" s="68" t="s">
        <v>109</v>
      </c>
      <c r="O34" s="68"/>
      <c r="P34" s="68"/>
      <c r="Q34" s="68" t="s">
        <v>109</v>
      </c>
      <c r="R34" s="68"/>
      <c r="S34" s="68"/>
      <c r="T34" s="62" t="s">
        <v>109</v>
      </c>
      <c r="U34" s="62"/>
      <c r="V34" s="63" t="s">
        <v>109</v>
      </c>
      <c r="W34" s="64"/>
      <c r="X34" s="231"/>
      <c r="Y34" s="232"/>
      <c r="Z34" s="233"/>
    </row>
    <row r="35" spans="1:26" s="23" customFormat="1" ht="24" customHeight="1" x14ac:dyDescent="0.25">
      <c r="A35" s="50">
        <v>1.2</v>
      </c>
      <c r="B35" s="196" t="s">
        <v>63</v>
      </c>
      <c r="C35" s="197"/>
      <c r="D35" s="197"/>
      <c r="E35" s="197"/>
      <c r="F35" s="197"/>
      <c r="G35" s="198"/>
      <c r="H35" s="138">
        <v>1</v>
      </c>
      <c r="I35" s="139"/>
      <c r="J35" s="140"/>
      <c r="K35" s="121">
        <f>K36</f>
        <v>0</v>
      </c>
      <c r="L35" s="122"/>
      <c r="M35" s="123"/>
      <c r="N35" s="121">
        <f t="shared" ref="N35" si="0">N36</f>
        <v>0</v>
      </c>
      <c r="O35" s="122"/>
      <c r="P35" s="123"/>
      <c r="Q35" s="121">
        <f t="shared" ref="Q35" si="1">Q36</f>
        <v>0</v>
      </c>
      <c r="R35" s="122"/>
      <c r="S35" s="123"/>
      <c r="T35" s="59">
        <v>20</v>
      </c>
      <c r="U35" s="59"/>
      <c r="V35" s="60">
        <f>SUM(V36,V37)</f>
        <v>0</v>
      </c>
      <c r="W35" s="61"/>
      <c r="X35" s="228"/>
      <c r="Y35" s="229"/>
      <c r="Z35" s="230"/>
    </row>
    <row r="36" spans="1:26" ht="48" customHeight="1" x14ac:dyDescent="0.25">
      <c r="A36" s="141"/>
      <c r="B36" s="135" t="s">
        <v>72</v>
      </c>
      <c r="C36" s="136"/>
      <c r="D36" s="136"/>
      <c r="E36" s="136"/>
      <c r="F36" s="136"/>
      <c r="G36" s="137"/>
      <c r="H36" s="132">
        <v>1</v>
      </c>
      <c r="I36" s="133"/>
      <c r="J36" s="134"/>
      <c r="K36" s="105"/>
      <c r="L36" s="106"/>
      <c r="M36" s="107"/>
      <c r="N36" s="105"/>
      <c r="O36" s="106"/>
      <c r="P36" s="107"/>
      <c r="Q36" s="105"/>
      <c r="R36" s="106"/>
      <c r="S36" s="106"/>
      <c r="T36" s="62">
        <v>15</v>
      </c>
      <c r="U36" s="62"/>
      <c r="V36" s="124">
        <f>(T36*((K36*0)+(N36*50)+(Q36*100)))/(H36*100)</f>
        <v>0</v>
      </c>
      <c r="W36" s="89"/>
      <c r="X36" s="231"/>
      <c r="Y36" s="232"/>
      <c r="Z36" s="233"/>
    </row>
    <row r="37" spans="1:26" ht="24" customHeight="1" x14ac:dyDescent="0.25">
      <c r="A37" s="143"/>
      <c r="B37" s="65" t="s">
        <v>73</v>
      </c>
      <c r="C37" s="66"/>
      <c r="D37" s="66"/>
      <c r="E37" s="66"/>
      <c r="F37" s="66"/>
      <c r="G37" s="67"/>
      <c r="H37" s="132">
        <v>80</v>
      </c>
      <c r="I37" s="133"/>
      <c r="J37" s="134"/>
      <c r="K37" s="105"/>
      <c r="L37" s="106"/>
      <c r="M37" s="107"/>
      <c r="N37" s="105"/>
      <c r="O37" s="106"/>
      <c r="P37" s="107"/>
      <c r="Q37" s="105"/>
      <c r="R37" s="106"/>
      <c r="S37" s="106"/>
      <c r="T37" s="62">
        <v>5</v>
      </c>
      <c r="U37" s="62"/>
      <c r="V37" s="124">
        <f>(T37*((K37*0)+(N37*50)+(Q37*100)))/(H37*100)</f>
        <v>0</v>
      </c>
      <c r="W37" s="89"/>
      <c r="X37" s="231"/>
      <c r="Y37" s="232"/>
      <c r="Z37" s="233"/>
    </row>
    <row r="38" spans="1:26" s="23" customFormat="1" ht="24" customHeight="1" x14ac:dyDescent="0.25">
      <c r="A38" s="50">
        <v>1.3</v>
      </c>
      <c r="B38" s="196" t="s">
        <v>64</v>
      </c>
      <c r="C38" s="197"/>
      <c r="D38" s="197"/>
      <c r="E38" s="197"/>
      <c r="F38" s="197"/>
      <c r="G38" s="198"/>
      <c r="H38" s="138" t="s">
        <v>109</v>
      </c>
      <c r="I38" s="139"/>
      <c r="J38" s="140"/>
      <c r="K38" s="138" t="s">
        <v>109</v>
      </c>
      <c r="L38" s="139"/>
      <c r="M38" s="140"/>
      <c r="N38" s="138" t="s">
        <v>109</v>
      </c>
      <c r="O38" s="139"/>
      <c r="P38" s="140"/>
      <c r="Q38" s="138" t="s">
        <v>109</v>
      </c>
      <c r="R38" s="139"/>
      <c r="S38" s="140"/>
      <c r="T38" s="59" t="s">
        <v>109</v>
      </c>
      <c r="U38" s="59"/>
      <c r="V38" s="60" t="s">
        <v>109</v>
      </c>
      <c r="W38" s="61"/>
      <c r="X38" s="228"/>
      <c r="Y38" s="229"/>
      <c r="Z38" s="230"/>
    </row>
    <row r="39" spans="1:26" ht="48" customHeight="1" x14ac:dyDescent="0.25">
      <c r="A39" s="37"/>
      <c r="B39" s="135" t="s">
        <v>104</v>
      </c>
      <c r="C39" s="136"/>
      <c r="D39" s="136"/>
      <c r="E39" s="136"/>
      <c r="F39" s="136"/>
      <c r="G39" s="137"/>
      <c r="H39" s="204" t="s">
        <v>109</v>
      </c>
      <c r="I39" s="205"/>
      <c r="J39" s="206"/>
      <c r="K39" s="204" t="s">
        <v>109</v>
      </c>
      <c r="L39" s="205"/>
      <c r="M39" s="206"/>
      <c r="N39" s="204" t="s">
        <v>109</v>
      </c>
      <c r="O39" s="205"/>
      <c r="P39" s="206"/>
      <c r="Q39" s="204" t="s">
        <v>109</v>
      </c>
      <c r="R39" s="205"/>
      <c r="S39" s="206"/>
      <c r="T39" s="62" t="s">
        <v>109</v>
      </c>
      <c r="U39" s="62"/>
      <c r="V39" s="63" t="s">
        <v>109</v>
      </c>
      <c r="W39" s="64"/>
      <c r="X39" s="231"/>
      <c r="Y39" s="232"/>
      <c r="Z39" s="233"/>
    </row>
    <row r="40" spans="1:26" s="23" customFormat="1" ht="24" customHeight="1" x14ac:dyDescent="0.25">
      <c r="A40" s="50">
        <v>1.4</v>
      </c>
      <c r="B40" s="196" t="s">
        <v>65</v>
      </c>
      <c r="C40" s="197"/>
      <c r="D40" s="197"/>
      <c r="E40" s="197"/>
      <c r="F40" s="197"/>
      <c r="G40" s="198"/>
      <c r="H40" s="138" t="s">
        <v>109</v>
      </c>
      <c r="I40" s="139"/>
      <c r="J40" s="140"/>
      <c r="K40" s="138" t="s">
        <v>109</v>
      </c>
      <c r="L40" s="139"/>
      <c r="M40" s="140"/>
      <c r="N40" s="138" t="s">
        <v>109</v>
      </c>
      <c r="O40" s="139"/>
      <c r="P40" s="140"/>
      <c r="Q40" s="138" t="s">
        <v>109</v>
      </c>
      <c r="R40" s="139"/>
      <c r="S40" s="140"/>
      <c r="T40" s="59" t="s">
        <v>109</v>
      </c>
      <c r="U40" s="59"/>
      <c r="V40" s="60" t="s">
        <v>109</v>
      </c>
      <c r="W40" s="61"/>
      <c r="X40" s="228"/>
      <c r="Y40" s="229"/>
      <c r="Z40" s="230"/>
    </row>
    <row r="41" spans="1:26" ht="48" customHeight="1" x14ac:dyDescent="0.25">
      <c r="A41" s="37"/>
      <c r="B41" s="135" t="s">
        <v>105</v>
      </c>
      <c r="C41" s="136"/>
      <c r="D41" s="136"/>
      <c r="E41" s="136"/>
      <c r="F41" s="136"/>
      <c r="G41" s="137"/>
      <c r="H41" s="250" t="s">
        <v>109</v>
      </c>
      <c r="I41" s="251"/>
      <c r="J41" s="252"/>
      <c r="K41" s="250" t="s">
        <v>109</v>
      </c>
      <c r="L41" s="251"/>
      <c r="M41" s="252"/>
      <c r="N41" s="250" t="s">
        <v>109</v>
      </c>
      <c r="O41" s="251"/>
      <c r="P41" s="252"/>
      <c r="Q41" s="250" t="s">
        <v>109</v>
      </c>
      <c r="R41" s="251"/>
      <c r="S41" s="252"/>
      <c r="T41" s="62" t="s">
        <v>109</v>
      </c>
      <c r="U41" s="62"/>
      <c r="V41" s="63" t="s">
        <v>109</v>
      </c>
      <c r="W41" s="64"/>
      <c r="X41" s="231"/>
      <c r="Y41" s="232"/>
      <c r="Z41" s="233"/>
    </row>
    <row r="42" spans="1:26" s="23" customFormat="1" ht="24" customHeight="1" x14ac:dyDescent="0.25">
      <c r="A42" s="50">
        <v>1.5</v>
      </c>
      <c r="B42" s="196" t="s">
        <v>67</v>
      </c>
      <c r="C42" s="197"/>
      <c r="D42" s="197"/>
      <c r="E42" s="197"/>
      <c r="F42" s="197"/>
      <c r="G42" s="198"/>
      <c r="H42" s="138">
        <v>50</v>
      </c>
      <c r="I42" s="139"/>
      <c r="J42" s="140"/>
      <c r="K42" s="121">
        <f>K43</f>
        <v>0</v>
      </c>
      <c r="L42" s="122"/>
      <c r="M42" s="123"/>
      <c r="N42" s="121">
        <f>N43</f>
        <v>0</v>
      </c>
      <c r="O42" s="122"/>
      <c r="P42" s="123"/>
      <c r="Q42" s="121">
        <f>Q43</f>
        <v>0</v>
      </c>
      <c r="R42" s="122"/>
      <c r="S42" s="122"/>
      <c r="T42" s="59">
        <v>10</v>
      </c>
      <c r="U42" s="59"/>
      <c r="V42" s="60">
        <f>SUM(V43)</f>
        <v>0</v>
      </c>
      <c r="W42" s="61"/>
      <c r="X42" s="228"/>
      <c r="Y42" s="229"/>
      <c r="Z42" s="230"/>
    </row>
    <row r="43" spans="1:26" ht="48" customHeight="1" x14ac:dyDescent="0.25">
      <c r="A43" s="37"/>
      <c r="B43" s="135" t="s">
        <v>106</v>
      </c>
      <c r="C43" s="136"/>
      <c r="D43" s="136"/>
      <c r="E43" s="136"/>
      <c r="F43" s="136"/>
      <c r="G43" s="137"/>
      <c r="H43" s="132">
        <v>50</v>
      </c>
      <c r="I43" s="133"/>
      <c r="J43" s="134"/>
      <c r="K43" s="105"/>
      <c r="L43" s="106"/>
      <c r="M43" s="107"/>
      <c r="N43" s="105"/>
      <c r="O43" s="106"/>
      <c r="P43" s="107"/>
      <c r="Q43" s="105"/>
      <c r="R43" s="106"/>
      <c r="S43" s="106"/>
      <c r="T43" s="62">
        <v>10</v>
      </c>
      <c r="U43" s="62"/>
      <c r="V43" s="124">
        <f>(T43*((K43*0)+(N43*50)+(Q43*100)))/(H43*100)</f>
        <v>0</v>
      </c>
      <c r="W43" s="89"/>
      <c r="X43" s="231"/>
      <c r="Y43" s="232"/>
      <c r="Z43" s="233"/>
    </row>
    <row r="44" spans="1:26" s="22" customFormat="1" ht="24" customHeight="1" x14ac:dyDescent="0.25">
      <c r="A44" s="51">
        <v>2</v>
      </c>
      <c r="B44" s="212" t="s">
        <v>66</v>
      </c>
      <c r="C44" s="213"/>
      <c r="D44" s="213"/>
      <c r="E44" s="213"/>
      <c r="F44" s="213"/>
      <c r="G44" s="214"/>
      <c r="H44" s="209">
        <v>200</v>
      </c>
      <c r="I44" s="210"/>
      <c r="J44" s="211"/>
      <c r="K44" s="128"/>
      <c r="L44" s="207"/>
      <c r="M44" s="208"/>
      <c r="N44" s="128"/>
      <c r="O44" s="207"/>
      <c r="P44" s="208"/>
      <c r="Q44" s="128"/>
      <c r="R44" s="207"/>
      <c r="S44" s="207"/>
      <c r="T44" s="191">
        <f>T45+T50+T53+T55</f>
        <v>70</v>
      </c>
      <c r="U44" s="191"/>
      <c r="V44" s="192">
        <f>SUM(V45,V50,V53,V55)</f>
        <v>0</v>
      </c>
      <c r="W44" s="193"/>
      <c r="X44" s="228"/>
      <c r="Y44" s="229"/>
      <c r="Z44" s="230"/>
    </row>
    <row r="45" spans="1:26" s="23" customFormat="1" ht="24" customHeight="1" x14ac:dyDescent="0.25">
      <c r="A45" s="50">
        <v>2.1</v>
      </c>
      <c r="B45" s="196" t="s">
        <v>62</v>
      </c>
      <c r="C45" s="197"/>
      <c r="D45" s="197"/>
      <c r="E45" s="197"/>
      <c r="F45" s="197"/>
      <c r="G45" s="198"/>
      <c r="H45" s="138">
        <v>200</v>
      </c>
      <c r="I45" s="139"/>
      <c r="J45" s="140"/>
      <c r="K45" s="121">
        <f>K49</f>
        <v>0</v>
      </c>
      <c r="L45" s="122"/>
      <c r="M45" s="123"/>
      <c r="N45" s="121">
        <f>N49</f>
        <v>0</v>
      </c>
      <c r="O45" s="122"/>
      <c r="P45" s="123"/>
      <c r="Q45" s="121">
        <f>Q49</f>
        <v>0</v>
      </c>
      <c r="R45" s="122"/>
      <c r="S45" s="122"/>
      <c r="T45" s="59">
        <f>SUM(T46:T49)</f>
        <v>35</v>
      </c>
      <c r="U45" s="59"/>
      <c r="V45" s="260">
        <f>SUM(V46:W49)</f>
        <v>0</v>
      </c>
      <c r="W45" s="60"/>
      <c r="X45" s="228"/>
      <c r="Y45" s="229"/>
      <c r="Z45" s="230"/>
    </row>
    <row r="46" spans="1:26" ht="24" customHeight="1" x14ac:dyDescent="0.25">
      <c r="A46" s="144"/>
      <c r="B46" s="215" t="s">
        <v>69</v>
      </c>
      <c r="C46" s="216"/>
      <c r="D46" s="216"/>
      <c r="E46" s="216"/>
      <c r="F46" s="216"/>
      <c r="G46" s="102"/>
      <c r="H46" s="132">
        <v>200</v>
      </c>
      <c r="I46" s="133"/>
      <c r="J46" s="134"/>
      <c r="K46" s="105"/>
      <c r="L46" s="106"/>
      <c r="M46" s="107"/>
      <c r="N46" s="105"/>
      <c r="O46" s="106"/>
      <c r="P46" s="107"/>
      <c r="Q46" s="105"/>
      <c r="R46" s="106"/>
      <c r="S46" s="106"/>
      <c r="T46" s="62">
        <v>15</v>
      </c>
      <c r="U46" s="62"/>
      <c r="V46" s="124">
        <f>(T46*((K46*0)+(N46*50)+(Q46*100)))/(H46*100)</f>
        <v>0</v>
      </c>
      <c r="W46" s="89"/>
      <c r="X46" s="231"/>
      <c r="Y46" s="232"/>
      <c r="Z46" s="233"/>
    </row>
    <row r="47" spans="1:26" ht="24" customHeight="1" x14ac:dyDescent="0.25">
      <c r="A47" s="145"/>
      <c r="B47" s="215" t="s">
        <v>70</v>
      </c>
      <c r="C47" s="216"/>
      <c r="D47" s="216"/>
      <c r="E47" s="216"/>
      <c r="F47" s="216"/>
      <c r="G47" s="102"/>
      <c r="H47" s="132">
        <v>200</v>
      </c>
      <c r="I47" s="133"/>
      <c r="J47" s="134"/>
      <c r="K47" s="105"/>
      <c r="L47" s="106"/>
      <c r="M47" s="107"/>
      <c r="N47" s="105"/>
      <c r="O47" s="106"/>
      <c r="P47" s="107"/>
      <c r="Q47" s="105"/>
      <c r="R47" s="106"/>
      <c r="S47" s="106"/>
      <c r="T47" s="62">
        <v>10</v>
      </c>
      <c r="U47" s="62"/>
      <c r="V47" s="124">
        <f>(T47*((K47*0)+(N47*50)+(Q47*100)))/(H47*100)</f>
        <v>0</v>
      </c>
      <c r="W47" s="89"/>
      <c r="X47" s="231"/>
      <c r="Y47" s="232"/>
      <c r="Z47" s="233"/>
    </row>
    <row r="48" spans="1:26" ht="48" customHeight="1" x14ac:dyDescent="0.25">
      <c r="A48" s="145"/>
      <c r="B48" s="215" t="s">
        <v>107</v>
      </c>
      <c r="C48" s="216"/>
      <c r="D48" s="216"/>
      <c r="E48" s="216"/>
      <c r="F48" s="216"/>
      <c r="G48" s="102"/>
      <c r="H48" s="132">
        <v>200</v>
      </c>
      <c r="I48" s="133"/>
      <c r="J48" s="134"/>
      <c r="K48" s="105"/>
      <c r="L48" s="106"/>
      <c r="M48" s="107"/>
      <c r="N48" s="105"/>
      <c r="O48" s="106"/>
      <c r="P48" s="107"/>
      <c r="Q48" s="105"/>
      <c r="R48" s="106"/>
      <c r="S48" s="106"/>
      <c r="T48" s="62">
        <v>5</v>
      </c>
      <c r="U48" s="62"/>
      <c r="V48" s="124">
        <f>(T48*((K48*0)+(N48*50)+(Q48*100)))/(H48*100)</f>
        <v>0</v>
      </c>
      <c r="W48" s="89"/>
      <c r="X48" s="231"/>
      <c r="Y48" s="232"/>
      <c r="Z48" s="233"/>
    </row>
    <row r="49" spans="1:26" ht="24" customHeight="1" x14ac:dyDescent="0.25">
      <c r="A49" s="146"/>
      <c r="B49" s="215" t="s">
        <v>71</v>
      </c>
      <c r="C49" s="216"/>
      <c r="D49" s="216"/>
      <c r="E49" s="216"/>
      <c r="F49" s="216"/>
      <c r="G49" s="102"/>
      <c r="H49" s="132">
        <v>200</v>
      </c>
      <c r="I49" s="133"/>
      <c r="J49" s="134"/>
      <c r="K49" s="105"/>
      <c r="L49" s="106"/>
      <c r="M49" s="107"/>
      <c r="N49" s="105"/>
      <c r="O49" s="106"/>
      <c r="P49" s="107"/>
      <c r="Q49" s="105"/>
      <c r="R49" s="106"/>
      <c r="S49" s="107"/>
      <c r="T49" s="62">
        <v>5</v>
      </c>
      <c r="U49" s="62"/>
      <c r="V49" s="124">
        <f>(T49*((K49*0)+(N49*50)+(Q49*100)))/(H49*100)</f>
        <v>0</v>
      </c>
      <c r="W49" s="89"/>
      <c r="X49" s="231"/>
      <c r="Y49" s="232"/>
      <c r="Z49" s="233"/>
    </row>
    <row r="50" spans="1:26" s="23" customFormat="1" ht="24" customHeight="1" x14ac:dyDescent="0.25">
      <c r="A50" s="50">
        <v>2.2000000000000002</v>
      </c>
      <c r="B50" s="196" t="s">
        <v>63</v>
      </c>
      <c r="C50" s="197"/>
      <c r="D50" s="197"/>
      <c r="E50" s="197"/>
      <c r="F50" s="197"/>
      <c r="G50" s="198"/>
      <c r="H50" s="138">
        <v>8</v>
      </c>
      <c r="I50" s="139"/>
      <c r="J50" s="140"/>
      <c r="K50" s="121">
        <f>K51</f>
        <v>0</v>
      </c>
      <c r="L50" s="122"/>
      <c r="M50" s="123"/>
      <c r="N50" s="121">
        <f>N51</f>
        <v>0</v>
      </c>
      <c r="O50" s="122"/>
      <c r="P50" s="123"/>
      <c r="Q50" s="121">
        <f t="shared" ref="Q50" si="2">Q51</f>
        <v>0</v>
      </c>
      <c r="R50" s="122"/>
      <c r="S50" s="123"/>
      <c r="T50" s="59">
        <f>SUM(T51:T52)</f>
        <v>20</v>
      </c>
      <c r="U50" s="59"/>
      <c r="V50" s="60">
        <f>SUM(V51:W52)</f>
        <v>0</v>
      </c>
      <c r="W50" s="61"/>
      <c r="X50" s="228"/>
      <c r="Y50" s="229"/>
      <c r="Z50" s="230"/>
    </row>
    <row r="51" spans="1:26" ht="48" customHeight="1" x14ac:dyDescent="0.25">
      <c r="A51" s="144"/>
      <c r="B51" s="215" t="s">
        <v>72</v>
      </c>
      <c r="C51" s="216"/>
      <c r="D51" s="216"/>
      <c r="E51" s="216"/>
      <c r="F51" s="216"/>
      <c r="G51" s="102"/>
      <c r="H51" s="132">
        <v>8</v>
      </c>
      <c r="I51" s="133"/>
      <c r="J51" s="134"/>
      <c r="K51" s="105"/>
      <c r="L51" s="106"/>
      <c r="M51" s="107"/>
      <c r="N51" s="105"/>
      <c r="O51" s="106"/>
      <c r="P51" s="107"/>
      <c r="Q51" s="105"/>
      <c r="R51" s="106"/>
      <c r="S51" s="107"/>
      <c r="T51" s="62">
        <v>15</v>
      </c>
      <c r="U51" s="62"/>
      <c r="V51" s="124">
        <f>(T51*((K51*0)+(N51*50)+(Q51*100)))/(H51*100)</f>
        <v>0</v>
      </c>
      <c r="W51" s="89"/>
      <c r="X51" s="231"/>
      <c r="Y51" s="232"/>
      <c r="Z51" s="233"/>
    </row>
    <row r="52" spans="1:26" ht="24" customHeight="1" x14ac:dyDescent="0.25">
      <c r="A52" s="146"/>
      <c r="B52" s="215" t="s">
        <v>73</v>
      </c>
      <c r="C52" s="216"/>
      <c r="D52" s="216"/>
      <c r="E52" s="216"/>
      <c r="F52" s="216"/>
      <c r="G52" s="102"/>
      <c r="H52" s="132">
        <v>80</v>
      </c>
      <c r="I52" s="133"/>
      <c r="J52" s="134"/>
      <c r="K52" s="105"/>
      <c r="L52" s="106"/>
      <c r="M52" s="107"/>
      <c r="N52" s="105"/>
      <c r="O52" s="106"/>
      <c r="P52" s="107"/>
      <c r="Q52" s="105"/>
      <c r="R52" s="106"/>
      <c r="S52" s="106"/>
      <c r="T52" s="62">
        <v>5</v>
      </c>
      <c r="U52" s="62"/>
      <c r="V52" s="124">
        <f>(T52*((K52*0)+(N52*50)+(Q52*100)))/(H52*100)</f>
        <v>0</v>
      </c>
      <c r="W52" s="89"/>
      <c r="X52" s="231"/>
      <c r="Y52" s="232"/>
      <c r="Z52" s="233"/>
    </row>
    <row r="53" spans="1:26" s="23" customFormat="1" ht="24" customHeight="1" x14ac:dyDescent="0.25">
      <c r="A53" s="50">
        <v>2.2999999999999998</v>
      </c>
      <c r="B53" s="196" t="s">
        <v>64</v>
      </c>
      <c r="C53" s="197"/>
      <c r="D53" s="197"/>
      <c r="E53" s="197"/>
      <c r="F53" s="197"/>
      <c r="G53" s="198"/>
      <c r="H53" s="138">
        <v>200</v>
      </c>
      <c r="I53" s="139"/>
      <c r="J53" s="140"/>
      <c r="K53" s="121">
        <f>K54</f>
        <v>0</v>
      </c>
      <c r="L53" s="122"/>
      <c r="M53" s="123"/>
      <c r="N53" s="121">
        <f>N54</f>
        <v>0</v>
      </c>
      <c r="O53" s="122"/>
      <c r="P53" s="123"/>
      <c r="Q53" s="121">
        <f>Q54</f>
        <v>0</v>
      </c>
      <c r="R53" s="122"/>
      <c r="S53" s="122"/>
      <c r="T53" s="59">
        <f>SUM(T54)</f>
        <v>10</v>
      </c>
      <c r="U53" s="59"/>
      <c r="V53" s="60">
        <f>SUM(V54)</f>
        <v>0</v>
      </c>
      <c r="W53" s="61"/>
      <c r="X53" s="228"/>
      <c r="Y53" s="229"/>
      <c r="Z53" s="230"/>
    </row>
    <row r="54" spans="1:26" s="15" customFormat="1" ht="48" customHeight="1" x14ac:dyDescent="0.25">
      <c r="A54" s="39"/>
      <c r="B54" s="215" t="s">
        <v>104</v>
      </c>
      <c r="C54" s="216"/>
      <c r="D54" s="216"/>
      <c r="E54" s="216"/>
      <c r="F54" s="216"/>
      <c r="G54" s="102"/>
      <c r="H54" s="132">
        <v>200</v>
      </c>
      <c r="I54" s="133"/>
      <c r="J54" s="134"/>
      <c r="K54" s="105"/>
      <c r="L54" s="106"/>
      <c r="M54" s="107"/>
      <c r="N54" s="105"/>
      <c r="O54" s="106"/>
      <c r="P54" s="107"/>
      <c r="Q54" s="105"/>
      <c r="R54" s="106"/>
      <c r="S54" s="107"/>
      <c r="T54" s="62">
        <v>10</v>
      </c>
      <c r="U54" s="62"/>
      <c r="V54" s="124">
        <f>(T54*((K54*0)+(N54*50)+(Q54*100)))/(H54*100)</f>
        <v>0</v>
      </c>
      <c r="W54" s="89"/>
      <c r="X54" s="231"/>
      <c r="Y54" s="232"/>
      <c r="Z54" s="233"/>
    </row>
    <row r="55" spans="1:26" s="23" customFormat="1" ht="24" customHeight="1" x14ac:dyDescent="0.25">
      <c r="A55" s="50">
        <v>2.4</v>
      </c>
      <c r="B55" s="196" t="s">
        <v>65</v>
      </c>
      <c r="C55" s="197"/>
      <c r="D55" s="197"/>
      <c r="E55" s="197"/>
      <c r="F55" s="197"/>
      <c r="G55" s="198"/>
      <c r="H55" s="138">
        <v>200</v>
      </c>
      <c r="I55" s="139"/>
      <c r="J55" s="140"/>
      <c r="K55" s="121">
        <f>K56</f>
        <v>0</v>
      </c>
      <c r="L55" s="122"/>
      <c r="M55" s="123"/>
      <c r="N55" s="121">
        <f>N56</f>
        <v>0</v>
      </c>
      <c r="O55" s="122"/>
      <c r="P55" s="123"/>
      <c r="Q55" s="121">
        <f>Q56</f>
        <v>0</v>
      </c>
      <c r="R55" s="122"/>
      <c r="S55" s="122"/>
      <c r="T55" s="59">
        <v>5</v>
      </c>
      <c r="U55" s="59"/>
      <c r="V55" s="60">
        <f>SUM(V56)</f>
        <v>0</v>
      </c>
      <c r="W55" s="61"/>
      <c r="X55" s="228"/>
      <c r="Y55" s="229"/>
      <c r="Z55" s="230"/>
    </row>
    <row r="56" spans="1:26" ht="48" customHeight="1" x14ac:dyDescent="0.25">
      <c r="A56" s="40"/>
      <c r="B56" s="215" t="s">
        <v>111</v>
      </c>
      <c r="C56" s="216"/>
      <c r="D56" s="216"/>
      <c r="E56" s="216"/>
      <c r="F56" s="216"/>
      <c r="G56" s="102"/>
      <c r="H56" s="132">
        <v>200</v>
      </c>
      <c r="I56" s="133"/>
      <c r="J56" s="134"/>
      <c r="K56" s="105"/>
      <c r="L56" s="106"/>
      <c r="M56" s="107"/>
      <c r="N56" s="105"/>
      <c r="O56" s="106"/>
      <c r="P56" s="107"/>
      <c r="Q56" s="105"/>
      <c r="R56" s="106"/>
      <c r="S56" s="107"/>
      <c r="T56" s="62">
        <v>5</v>
      </c>
      <c r="U56" s="62"/>
      <c r="V56" s="124">
        <f>(T56*((K56*0)+(N56*50)+(Q56*100)))/(H56*100)</f>
        <v>0</v>
      </c>
      <c r="W56" s="89"/>
      <c r="X56" s="231"/>
      <c r="Y56" s="232"/>
      <c r="Z56" s="233"/>
    </row>
    <row r="57" spans="1:26" s="23" customFormat="1" ht="24" customHeight="1" x14ac:dyDescent="0.25">
      <c r="A57" s="50">
        <v>2.5</v>
      </c>
      <c r="B57" s="196" t="s">
        <v>67</v>
      </c>
      <c r="C57" s="197"/>
      <c r="D57" s="197"/>
      <c r="E57" s="197"/>
      <c r="F57" s="197"/>
      <c r="G57" s="198"/>
      <c r="H57" s="138" t="s">
        <v>109</v>
      </c>
      <c r="I57" s="139"/>
      <c r="J57" s="140"/>
      <c r="K57" s="138" t="s">
        <v>109</v>
      </c>
      <c r="L57" s="139"/>
      <c r="M57" s="140"/>
      <c r="N57" s="138" t="s">
        <v>109</v>
      </c>
      <c r="O57" s="139"/>
      <c r="P57" s="140"/>
      <c r="Q57" s="138" t="s">
        <v>109</v>
      </c>
      <c r="R57" s="139"/>
      <c r="S57" s="140"/>
      <c r="T57" s="59" t="s">
        <v>109</v>
      </c>
      <c r="U57" s="59"/>
      <c r="V57" s="60" t="s">
        <v>109</v>
      </c>
      <c r="W57" s="61"/>
      <c r="X57" s="228"/>
      <c r="Y57" s="229"/>
      <c r="Z57" s="230"/>
    </row>
    <row r="58" spans="1:26" ht="48" customHeight="1" x14ac:dyDescent="0.25">
      <c r="A58" s="37"/>
      <c r="B58" s="129" t="s">
        <v>110</v>
      </c>
      <c r="C58" s="129"/>
      <c r="D58" s="129"/>
      <c r="E58" s="129"/>
      <c r="F58" s="129"/>
      <c r="G58" s="129"/>
      <c r="H58" s="261" t="s">
        <v>109</v>
      </c>
      <c r="I58" s="261"/>
      <c r="J58" s="261"/>
      <c r="K58" s="261" t="s">
        <v>109</v>
      </c>
      <c r="L58" s="261"/>
      <c r="M58" s="261"/>
      <c r="N58" s="261" t="s">
        <v>109</v>
      </c>
      <c r="O58" s="261"/>
      <c r="P58" s="261"/>
      <c r="Q58" s="261" t="s">
        <v>109</v>
      </c>
      <c r="R58" s="261"/>
      <c r="S58" s="261"/>
      <c r="T58" s="62" t="s">
        <v>109</v>
      </c>
      <c r="U58" s="62"/>
      <c r="V58" s="63" t="s">
        <v>109</v>
      </c>
      <c r="W58" s="64"/>
      <c r="X58" s="231"/>
      <c r="Y58" s="232"/>
      <c r="Z58" s="233"/>
    </row>
    <row r="59" spans="1:26" ht="24" customHeight="1" x14ac:dyDescent="0.25">
      <c r="A59" s="217" t="s">
        <v>9</v>
      </c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2"/>
      <c r="T59" s="218">
        <f>SUM(T44,T29)</f>
        <v>100</v>
      </c>
      <c r="U59" s="219"/>
      <c r="V59" s="220">
        <f>SUM(V29,V44)</f>
        <v>0</v>
      </c>
      <c r="W59" s="221"/>
      <c r="X59" s="222"/>
      <c r="Y59" s="223"/>
      <c r="Z59" s="224"/>
    </row>
    <row r="60" spans="1:26" ht="9.9499999999999993" customHeight="1" x14ac:dyDescent="0.25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24" customHeight="1" x14ac:dyDescent="0.25">
      <c r="A61" s="1" t="s">
        <v>58</v>
      </c>
    </row>
    <row r="62" spans="1:26" ht="60" customHeight="1" x14ac:dyDescent="0.25">
      <c r="A62" s="14" t="s">
        <v>6</v>
      </c>
      <c r="B62" s="83" t="s">
        <v>20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69" t="s">
        <v>21</v>
      </c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1"/>
      <c r="Y62" s="72" t="s">
        <v>22</v>
      </c>
      <c r="Z62" s="72"/>
    </row>
    <row r="63" spans="1:26" ht="24" customHeight="1" x14ac:dyDescent="0.25">
      <c r="A63" s="73" t="s">
        <v>23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5"/>
    </row>
    <row r="64" spans="1:26" s="18" customFormat="1" ht="48" customHeight="1" x14ac:dyDescent="0.25">
      <c r="A64" s="17" t="str">
        <f>IF(B64&lt;&gt;"","2.1.1","")</f>
        <v/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53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5"/>
      <c r="Y64" s="77"/>
      <c r="Z64" s="77"/>
    </row>
    <row r="65" spans="1:26" s="19" customFormat="1" ht="48" customHeight="1" x14ac:dyDescent="0.25">
      <c r="A65" s="17" t="str">
        <f>IF(B65&lt;&gt;"","2.1.2","")</f>
        <v/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53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5"/>
      <c r="Y65" s="77"/>
      <c r="Z65" s="77"/>
    </row>
    <row r="66" spans="1:26" s="19" customFormat="1" ht="48" customHeight="1" x14ac:dyDescent="0.25">
      <c r="A66" s="17" t="str">
        <f>IF(B66&lt;&gt;"","2.1.3","")</f>
        <v/>
      </c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53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5"/>
      <c r="Y66" s="77"/>
      <c r="Z66" s="77"/>
    </row>
    <row r="67" spans="1:26" s="19" customFormat="1" ht="48" customHeight="1" x14ac:dyDescent="0.25">
      <c r="A67" s="17" t="str">
        <f>IF(B67&lt;&gt;"","2.1.4","")</f>
        <v/>
      </c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53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5"/>
      <c r="Y67" s="77"/>
      <c r="Z67" s="77"/>
    </row>
    <row r="68" spans="1:26" s="19" customFormat="1" ht="48" customHeight="1" x14ac:dyDescent="0.25">
      <c r="A68" s="17" t="str">
        <f>IF(B68&lt;&gt;"","2.1.5","")</f>
        <v/>
      </c>
      <c r="B68" s="53"/>
      <c r="C68" s="54"/>
      <c r="D68" s="54"/>
      <c r="E68" s="54"/>
      <c r="F68" s="54"/>
      <c r="G68" s="54"/>
      <c r="H68" s="54"/>
      <c r="I68" s="54"/>
      <c r="J68" s="54"/>
      <c r="K68" s="54"/>
      <c r="L68" s="55"/>
      <c r="M68" s="310"/>
      <c r="N68" s="311"/>
      <c r="O68" s="311"/>
      <c r="P68" s="311"/>
      <c r="Q68" s="311"/>
      <c r="R68" s="311"/>
      <c r="S68" s="311"/>
      <c r="T68" s="311"/>
      <c r="U68" s="311"/>
      <c r="V68" s="311"/>
      <c r="W68" s="311"/>
      <c r="X68" s="312"/>
      <c r="Y68" s="56"/>
      <c r="Z68" s="57"/>
    </row>
    <row r="69" spans="1:26" ht="24" customHeight="1" x14ac:dyDescent="0.25">
      <c r="A69" s="73" t="s">
        <v>24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/>
    </row>
    <row r="70" spans="1:26" s="19" customFormat="1" ht="48" customHeight="1" x14ac:dyDescent="0.25">
      <c r="A70" s="17" t="str">
        <f>IF(B70&lt;&gt;"","2.2.1","")</f>
        <v/>
      </c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53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5"/>
      <c r="Y70" s="77"/>
      <c r="Z70" s="77"/>
    </row>
    <row r="71" spans="1:26" s="19" customFormat="1" ht="48" customHeight="1" x14ac:dyDescent="0.25">
      <c r="A71" s="17" t="str">
        <f>IF(B71&lt;&gt;"","2.2.2","")</f>
        <v/>
      </c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53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5"/>
      <c r="Y71" s="77"/>
      <c r="Z71" s="77"/>
    </row>
    <row r="72" spans="1:26" s="19" customFormat="1" ht="48" customHeight="1" x14ac:dyDescent="0.25">
      <c r="A72" s="17" t="str">
        <f>IF(B72&lt;&gt;"","2.2.3","")</f>
        <v/>
      </c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53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5"/>
      <c r="Y72" s="77"/>
      <c r="Z72" s="77"/>
    </row>
    <row r="73" spans="1:26" s="19" customFormat="1" ht="48" customHeight="1" x14ac:dyDescent="0.25">
      <c r="A73" s="17" t="str">
        <f>IF(B73&lt;&gt;"","2.2.4","")</f>
        <v/>
      </c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53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5"/>
      <c r="Y73" s="77"/>
      <c r="Z73" s="77"/>
    </row>
    <row r="74" spans="1:26" s="19" customFormat="1" ht="48" customHeight="1" x14ac:dyDescent="0.25">
      <c r="A74" s="17" t="str">
        <f>IF(B74&lt;&gt;"","2.2.5","")</f>
        <v/>
      </c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53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5"/>
      <c r="Y74" s="77"/>
      <c r="Z74" s="77"/>
    </row>
    <row r="75" spans="1:26" ht="24" customHeight="1" x14ac:dyDescent="0.25">
      <c r="A75" s="73" t="s">
        <v>25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/>
    </row>
    <row r="76" spans="1:26" s="19" customFormat="1" ht="48" customHeight="1" x14ac:dyDescent="0.25">
      <c r="A76" s="17" t="str">
        <f>IF(B76&lt;&gt;"","2.3.1","")</f>
        <v/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53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5"/>
      <c r="Y76" s="77"/>
      <c r="Z76" s="77"/>
    </row>
    <row r="77" spans="1:26" s="19" customFormat="1" ht="48" customHeight="1" x14ac:dyDescent="0.25">
      <c r="A77" s="17" t="str">
        <f>IF(B77&lt;&gt;"","2.3.2","")</f>
        <v/>
      </c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53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5"/>
      <c r="Y77" s="77"/>
      <c r="Z77" s="77"/>
    </row>
    <row r="78" spans="1:26" s="19" customFormat="1" ht="48" customHeight="1" x14ac:dyDescent="0.25">
      <c r="A78" s="17" t="str">
        <f>IF(B78&lt;&gt;"","2.3.3","")</f>
        <v/>
      </c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53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5"/>
      <c r="Y78" s="77"/>
      <c r="Z78" s="77"/>
    </row>
    <row r="79" spans="1:26" s="19" customFormat="1" ht="48" customHeight="1" x14ac:dyDescent="0.25">
      <c r="A79" s="17" t="str">
        <f>IF(B79&lt;&gt;"","2.3.4","")</f>
        <v/>
      </c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53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5"/>
      <c r="Y79" s="77"/>
      <c r="Z79" s="77"/>
    </row>
    <row r="80" spans="1:26" s="19" customFormat="1" ht="48" customHeight="1" x14ac:dyDescent="0.25">
      <c r="A80" s="17" t="str">
        <f>IF(B80&lt;&gt;"","2.3.5","")</f>
        <v/>
      </c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53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5"/>
      <c r="Y80" s="77"/>
      <c r="Z80" s="77"/>
    </row>
    <row r="81" spans="1:26" ht="9.9499999999999993" customHeight="1" x14ac:dyDescent="0.25"/>
    <row r="82" spans="1:26" ht="24" customHeight="1" x14ac:dyDescent="0.25">
      <c r="A82" s="2" t="s">
        <v>59</v>
      </c>
    </row>
    <row r="83" spans="1:26" ht="9.9499999999999993" customHeight="1" x14ac:dyDescent="0.25"/>
    <row r="84" spans="1:26" ht="60" customHeight="1" x14ac:dyDescent="0.25">
      <c r="A84" s="14" t="s">
        <v>6</v>
      </c>
      <c r="B84" s="83" t="s">
        <v>26</v>
      </c>
      <c r="C84" s="83"/>
      <c r="D84" s="83"/>
      <c r="E84" s="83"/>
      <c r="F84" s="83"/>
      <c r="G84" s="83"/>
      <c r="H84" s="83" t="s">
        <v>21</v>
      </c>
      <c r="I84" s="83"/>
      <c r="J84" s="83"/>
      <c r="K84" s="83"/>
      <c r="L84" s="83"/>
      <c r="M84" s="83"/>
      <c r="N84" s="83"/>
      <c r="O84" s="83"/>
      <c r="P84" s="83"/>
      <c r="Q84" s="69" t="s">
        <v>27</v>
      </c>
      <c r="R84" s="70"/>
      <c r="S84" s="70"/>
      <c r="T84" s="70"/>
      <c r="U84" s="70"/>
      <c r="V84" s="70"/>
      <c r="W84" s="70"/>
      <c r="X84" s="71"/>
      <c r="Y84" s="72" t="s">
        <v>22</v>
      </c>
      <c r="Z84" s="72"/>
    </row>
    <row r="85" spans="1:26" ht="72" customHeight="1" x14ac:dyDescent="0.25">
      <c r="A85" s="17" t="str">
        <f>IF(B85&lt;&gt;"","3.1","")</f>
        <v/>
      </c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53"/>
      <c r="R85" s="54"/>
      <c r="S85" s="54"/>
      <c r="T85" s="54"/>
      <c r="U85" s="54"/>
      <c r="V85" s="54"/>
      <c r="W85" s="54"/>
      <c r="X85" s="55"/>
      <c r="Y85" s="77"/>
      <c r="Z85" s="77"/>
    </row>
    <row r="86" spans="1:26" ht="72" customHeight="1" x14ac:dyDescent="0.25">
      <c r="A86" s="17" t="str">
        <f>IF(B86&lt;&gt;"","3.2","")</f>
        <v/>
      </c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53"/>
      <c r="R86" s="54"/>
      <c r="S86" s="54"/>
      <c r="T86" s="54"/>
      <c r="U86" s="54"/>
      <c r="V86" s="54"/>
      <c r="W86" s="54"/>
      <c r="X86" s="55"/>
      <c r="Y86" s="77"/>
      <c r="Z86" s="77"/>
    </row>
    <row r="87" spans="1:26" ht="72" customHeight="1" x14ac:dyDescent="0.25">
      <c r="A87" s="17" t="str">
        <f>IF(B87&lt;&gt;"","3.3","")</f>
        <v/>
      </c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53"/>
      <c r="R87" s="54"/>
      <c r="S87" s="54"/>
      <c r="T87" s="54"/>
      <c r="U87" s="54"/>
      <c r="V87" s="54"/>
      <c r="W87" s="54"/>
      <c r="X87" s="55"/>
      <c r="Y87" s="77"/>
      <c r="Z87" s="77"/>
    </row>
    <row r="88" spans="1:26" ht="72" customHeight="1" x14ac:dyDescent="0.25">
      <c r="A88" s="17" t="str">
        <f>IF(B88&lt;&gt;"","3.4","")</f>
        <v/>
      </c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53"/>
      <c r="R88" s="54"/>
      <c r="S88" s="54"/>
      <c r="T88" s="54"/>
      <c r="U88" s="54"/>
      <c r="V88" s="54"/>
      <c r="W88" s="54"/>
      <c r="X88" s="55"/>
      <c r="Y88" s="77"/>
      <c r="Z88" s="77"/>
    </row>
    <row r="89" spans="1:26" ht="72" customHeight="1" x14ac:dyDescent="0.25">
      <c r="A89" s="17" t="str">
        <f>IF(B89&lt;&gt;"","3.5","")</f>
        <v/>
      </c>
      <c r="B89" s="53"/>
      <c r="C89" s="54"/>
      <c r="D89" s="54"/>
      <c r="E89" s="54"/>
      <c r="F89" s="54"/>
      <c r="G89" s="55"/>
      <c r="H89" s="53"/>
      <c r="I89" s="54"/>
      <c r="J89" s="54"/>
      <c r="K89" s="54"/>
      <c r="L89" s="54"/>
      <c r="M89" s="54"/>
      <c r="N89" s="54"/>
      <c r="O89" s="54"/>
      <c r="P89" s="55"/>
      <c r="Q89" s="53"/>
      <c r="R89" s="54"/>
      <c r="S89" s="54"/>
      <c r="T89" s="54"/>
      <c r="U89" s="54"/>
      <c r="V89" s="54"/>
      <c r="W89" s="54"/>
      <c r="X89" s="55"/>
      <c r="Y89" s="56"/>
      <c r="Z89" s="57"/>
    </row>
    <row r="90" spans="1:26" ht="72" customHeight="1" x14ac:dyDescent="0.25">
      <c r="A90" s="17" t="str">
        <f>IF(B90&lt;&gt;"","3.6","")</f>
        <v/>
      </c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53"/>
      <c r="R90" s="54"/>
      <c r="S90" s="54"/>
      <c r="T90" s="54"/>
      <c r="U90" s="54"/>
      <c r="V90" s="54"/>
      <c r="W90" s="54"/>
      <c r="X90" s="55"/>
      <c r="Y90" s="77"/>
      <c r="Z90" s="77"/>
    </row>
    <row r="91" spans="1:26" ht="9.9499999999999993" customHeight="1" x14ac:dyDescent="0.25">
      <c r="A91" s="2"/>
    </row>
    <row r="92" spans="1:26" ht="24" customHeight="1" x14ac:dyDescent="0.25">
      <c r="A92" s="2" t="s">
        <v>60</v>
      </c>
    </row>
    <row r="93" spans="1:26" ht="9.9499999999999993" customHeight="1" x14ac:dyDescent="0.25">
      <c r="A93" s="2"/>
    </row>
    <row r="94" spans="1:26" ht="48" customHeight="1" x14ac:dyDescent="0.25">
      <c r="B94" s="182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4"/>
    </row>
    <row r="95" spans="1:26" ht="48" customHeight="1" x14ac:dyDescent="0.25">
      <c r="B95" s="185"/>
      <c r="C95" s="186"/>
      <c r="D95" s="186"/>
      <c r="E95" s="186"/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7"/>
    </row>
    <row r="96" spans="1:26" ht="48" customHeight="1" x14ac:dyDescent="0.25">
      <c r="B96" s="185"/>
      <c r="C96" s="186"/>
      <c r="D96" s="186"/>
      <c r="E96" s="186"/>
      <c r="F96" s="186"/>
      <c r="G96" s="186"/>
      <c r="H96" s="186"/>
      <c r="I96" s="186"/>
      <c r="J96" s="186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186"/>
      <c r="Y96" s="187"/>
    </row>
    <row r="97" spans="1:25" ht="48" customHeight="1" x14ac:dyDescent="0.25">
      <c r="B97" s="185"/>
      <c r="C97" s="186"/>
      <c r="D97" s="186"/>
      <c r="E97" s="186"/>
      <c r="F97" s="186"/>
      <c r="G97" s="186"/>
      <c r="H97" s="186"/>
      <c r="I97" s="186"/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7"/>
    </row>
    <row r="98" spans="1:25" ht="48" customHeight="1" x14ac:dyDescent="0.25">
      <c r="B98" s="188"/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90"/>
    </row>
    <row r="99" spans="1:25" ht="9.9499999999999993" customHeight="1" x14ac:dyDescent="0.25">
      <c r="A99" s="2"/>
    </row>
    <row r="100" spans="1:25" ht="24" customHeight="1" x14ac:dyDescent="0.25">
      <c r="A100" s="5" t="s">
        <v>108</v>
      </c>
    </row>
    <row r="101" spans="1:25" ht="9.9499999999999993" customHeight="1" x14ac:dyDescent="0.25"/>
    <row r="102" spans="1:25" ht="21" customHeight="1" x14ac:dyDescent="0.25">
      <c r="B102" s="165"/>
      <c r="C102" s="165"/>
      <c r="D102" s="165"/>
      <c r="E102" s="165"/>
      <c r="F102" s="165"/>
      <c r="G102" s="165"/>
      <c r="H102" s="165"/>
      <c r="J102" s="165"/>
      <c r="K102" s="165"/>
      <c r="L102" s="165"/>
      <c r="M102" s="165"/>
      <c r="N102" s="165"/>
      <c r="O102" s="165"/>
      <c r="P102" s="165"/>
      <c r="Q102" s="165"/>
      <c r="S102" s="166"/>
      <c r="T102" s="167"/>
      <c r="U102" s="167"/>
      <c r="V102" s="167"/>
      <c r="W102" s="167"/>
      <c r="X102" s="167"/>
      <c r="Y102" s="168"/>
    </row>
    <row r="103" spans="1:25" ht="21" customHeight="1" x14ac:dyDescent="0.25">
      <c r="B103" s="165"/>
      <c r="C103" s="165"/>
      <c r="D103" s="165"/>
      <c r="E103" s="165"/>
      <c r="F103" s="165"/>
      <c r="G103" s="165"/>
      <c r="H103" s="165"/>
      <c r="J103" s="165"/>
      <c r="K103" s="165"/>
      <c r="L103" s="165"/>
      <c r="M103" s="165"/>
      <c r="N103" s="165"/>
      <c r="O103" s="165"/>
      <c r="P103" s="165"/>
      <c r="Q103" s="165"/>
      <c r="S103" s="169"/>
      <c r="T103" s="170"/>
      <c r="U103" s="170"/>
      <c r="V103" s="170"/>
      <c r="W103" s="170"/>
      <c r="X103" s="170"/>
      <c r="Y103" s="171"/>
    </row>
    <row r="104" spans="1:25" ht="21" customHeight="1" x14ac:dyDescent="0.25">
      <c r="B104" s="165"/>
      <c r="C104" s="165"/>
      <c r="D104" s="165"/>
      <c r="E104" s="165"/>
      <c r="F104" s="165"/>
      <c r="G104" s="165"/>
      <c r="H104" s="165"/>
      <c r="J104" s="165"/>
      <c r="K104" s="165"/>
      <c r="L104" s="165"/>
      <c r="M104" s="165"/>
      <c r="N104" s="165"/>
      <c r="O104" s="165"/>
      <c r="P104" s="165"/>
      <c r="Q104" s="165"/>
      <c r="S104" s="169"/>
      <c r="T104" s="170"/>
      <c r="U104" s="170"/>
      <c r="V104" s="170"/>
      <c r="W104" s="170"/>
      <c r="X104" s="170"/>
      <c r="Y104" s="171"/>
    </row>
    <row r="105" spans="1:25" ht="21" customHeight="1" x14ac:dyDescent="0.25">
      <c r="B105" s="165"/>
      <c r="C105" s="165"/>
      <c r="D105" s="165"/>
      <c r="E105" s="165"/>
      <c r="F105" s="165"/>
      <c r="G105" s="165"/>
      <c r="H105" s="165"/>
      <c r="J105" s="165"/>
      <c r="K105" s="165"/>
      <c r="L105" s="165"/>
      <c r="M105" s="165"/>
      <c r="N105" s="165"/>
      <c r="O105" s="165"/>
      <c r="P105" s="165"/>
      <c r="Q105" s="165"/>
      <c r="S105" s="169"/>
      <c r="T105" s="170"/>
      <c r="U105" s="170"/>
      <c r="V105" s="170"/>
      <c r="W105" s="170"/>
      <c r="X105" s="170"/>
      <c r="Y105" s="171"/>
    </row>
    <row r="106" spans="1:25" ht="21" customHeight="1" x14ac:dyDescent="0.25">
      <c r="B106" s="165"/>
      <c r="C106" s="165"/>
      <c r="D106" s="165"/>
      <c r="E106" s="165"/>
      <c r="F106" s="165"/>
      <c r="G106" s="165"/>
      <c r="H106" s="165"/>
      <c r="J106" s="165"/>
      <c r="K106" s="165"/>
      <c r="L106" s="165"/>
      <c r="M106" s="165"/>
      <c r="N106" s="165"/>
      <c r="O106" s="165"/>
      <c r="P106" s="165"/>
      <c r="Q106" s="165"/>
      <c r="S106" s="169"/>
      <c r="T106" s="170"/>
      <c r="U106" s="170"/>
      <c r="V106" s="170"/>
      <c r="W106" s="170"/>
      <c r="X106" s="170"/>
      <c r="Y106" s="171"/>
    </row>
    <row r="107" spans="1:25" ht="21" customHeight="1" x14ac:dyDescent="0.25">
      <c r="B107" s="165"/>
      <c r="C107" s="165"/>
      <c r="D107" s="165"/>
      <c r="E107" s="165"/>
      <c r="F107" s="165"/>
      <c r="G107" s="165"/>
      <c r="H107" s="165"/>
      <c r="J107" s="165"/>
      <c r="K107" s="165"/>
      <c r="L107" s="165"/>
      <c r="M107" s="165"/>
      <c r="N107" s="165"/>
      <c r="O107" s="165"/>
      <c r="P107" s="165"/>
      <c r="Q107" s="165"/>
      <c r="S107" s="169"/>
      <c r="T107" s="170"/>
      <c r="U107" s="170"/>
      <c r="V107" s="170"/>
      <c r="W107" s="170"/>
      <c r="X107" s="170"/>
      <c r="Y107" s="171"/>
    </row>
    <row r="108" spans="1:25" ht="21" customHeight="1" x14ac:dyDescent="0.25">
      <c r="B108" s="165"/>
      <c r="C108" s="165"/>
      <c r="D108" s="165"/>
      <c r="E108" s="165"/>
      <c r="F108" s="165"/>
      <c r="G108" s="165"/>
      <c r="H108" s="165"/>
      <c r="J108" s="165"/>
      <c r="K108" s="165"/>
      <c r="L108" s="165"/>
      <c r="M108" s="165"/>
      <c r="N108" s="165"/>
      <c r="O108" s="165"/>
      <c r="P108" s="165"/>
      <c r="Q108" s="165"/>
      <c r="S108" s="169"/>
      <c r="T108" s="170"/>
      <c r="U108" s="170"/>
      <c r="V108" s="170"/>
      <c r="W108" s="170"/>
      <c r="X108" s="170"/>
      <c r="Y108" s="171"/>
    </row>
    <row r="109" spans="1:25" ht="21" customHeight="1" x14ac:dyDescent="0.25">
      <c r="B109" s="165"/>
      <c r="C109" s="165"/>
      <c r="D109" s="165"/>
      <c r="E109" s="165"/>
      <c r="F109" s="165"/>
      <c r="G109" s="165"/>
      <c r="H109" s="165"/>
      <c r="J109" s="165"/>
      <c r="K109" s="165"/>
      <c r="L109" s="165"/>
      <c r="M109" s="165"/>
      <c r="N109" s="165"/>
      <c r="O109" s="165"/>
      <c r="P109" s="165"/>
      <c r="Q109" s="165"/>
      <c r="S109" s="169"/>
      <c r="T109" s="170"/>
      <c r="U109" s="170"/>
      <c r="V109" s="170"/>
      <c r="W109" s="170"/>
      <c r="X109" s="170"/>
      <c r="Y109" s="171"/>
    </row>
    <row r="110" spans="1:25" ht="21" customHeight="1" x14ac:dyDescent="0.25">
      <c r="B110" s="165"/>
      <c r="C110" s="165"/>
      <c r="D110" s="165"/>
      <c r="E110" s="165"/>
      <c r="F110" s="165"/>
      <c r="G110" s="165"/>
      <c r="H110" s="165"/>
      <c r="J110" s="165"/>
      <c r="K110" s="165"/>
      <c r="L110" s="165"/>
      <c r="M110" s="165"/>
      <c r="N110" s="165"/>
      <c r="O110" s="165"/>
      <c r="P110" s="165"/>
      <c r="Q110" s="165"/>
      <c r="S110" s="169"/>
      <c r="T110" s="170"/>
      <c r="U110" s="170"/>
      <c r="V110" s="170"/>
      <c r="W110" s="170"/>
      <c r="X110" s="170"/>
      <c r="Y110" s="171"/>
    </row>
    <row r="111" spans="1:25" ht="21" customHeight="1" x14ac:dyDescent="0.25">
      <c r="B111" s="165"/>
      <c r="C111" s="165"/>
      <c r="D111" s="165"/>
      <c r="E111" s="165"/>
      <c r="F111" s="165"/>
      <c r="G111" s="165"/>
      <c r="H111" s="165"/>
      <c r="J111" s="165"/>
      <c r="K111" s="165"/>
      <c r="L111" s="165"/>
      <c r="M111" s="165"/>
      <c r="N111" s="165"/>
      <c r="O111" s="165"/>
      <c r="P111" s="165"/>
      <c r="Q111" s="165"/>
      <c r="S111" s="172"/>
      <c r="T111" s="173"/>
      <c r="U111" s="173"/>
      <c r="V111" s="173"/>
      <c r="W111" s="173"/>
      <c r="X111" s="173"/>
      <c r="Y111" s="174"/>
    </row>
    <row r="112" spans="1:25" ht="48" customHeight="1" x14ac:dyDescent="0.25">
      <c r="B112" s="181"/>
      <c r="C112" s="181"/>
      <c r="D112" s="181"/>
      <c r="E112" s="181"/>
      <c r="F112" s="181"/>
      <c r="G112" s="181"/>
      <c r="H112" s="181"/>
      <c r="J112" s="175"/>
      <c r="K112" s="176"/>
      <c r="L112" s="176"/>
      <c r="M112" s="176"/>
      <c r="N112" s="176"/>
      <c r="O112" s="176"/>
      <c r="P112" s="176"/>
      <c r="Q112" s="177"/>
      <c r="S112" s="175"/>
      <c r="T112" s="176"/>
      <c r="U112" s="176"/>
      <c r="V112" s="176"/>
      <c r="W112" s="176"/>
      <c r="X112" s="176"/>
      <c r="Y112" s="177"/>
    </row>
    <row r="113" spans="2:25" ht="48" customHeight="1" x14ac:dyDescent="0.25">
      <c r="B113" s="181"/>
      <c r="C113" s="181"/>
      <c r="D113" s="181"/>
      <c r="E113" s="181"/>
      <c r="F113" s="181"/>
      <c r="G113" s="181"/>
      <c r="H113" s="181"/>
      <c r="J113" s="178"/>
      <c r="K113" s="179"/>
      <c r="L113" s="179"/>
      <c r="M113" s="179"/>
      <c r="N113" s="179"/>
      <c r="O113" s="179"/>
      <c r="P113" s="179"/>
      <c r="Q113" s="180"/>
      <c r="S113" s="178"/>
      <c r="T113" s="179"/>
      <c r="U113" s="179"/>
      <c r="V113" s="179"/>
      <c r="W113" s="179"/>
      <c r="X113" s="179"/>
      <c r="Y113" s="180"/>
    </row>
    <row r="115" spans="2:25" ht="21" customHeight="1" x14ac:dyDescent="0.25">
      <c r="B115" s="165"/>
      <c r="C115" s="165"/>
      <c r="D115" s="165"/>
      <c r="E115" s="165"/>
      <c r="F115" s="165"/>
      <c r="G115" s="165"/>
      <c r="H115" s="165"/>
      <c r="J115" s="165"/>
      <c r="K115" s="165"/>
      <c r="L115" s="165"/>
      <c r="M115" s="165"/>
      <c r="N115" s="165"/>
      <c r="O115" s="165"/>
      <c r="P115" s="165"/>
      <c r="Q115" s="165"/>
      <c r="S115" s="166"/>
      <c r="T115" s="167"/>
      <c r="U115" s="167"/>
      <c r="V115" s="167"/>
      <c r="W115" s="167"/>
      <c r="X115" s="167"/>
      <c r="Y115" s="168"/>
    </row>
    <row r="116" spans="2:25" ht="21" customHeight="1" x14ac:dyDescent="0.25">
      <c r="B116" s="165"/>
      <c r="C116" s="165"/>
      <c r="D116" s="165"/>
      <c r="E116" s="165"/>
      <c r="F116" s="165"/>
      <c r="G116" s="165"/>
      <c r="H116" s="165"/>
      <c r="J116" s="165"/>
      <c r="K116" s="165"/>
      <c r="L116" s="165"/>
      <c r="M116" s="165"/>
      <c r="N116" s="165"/>
      <c r="O116" s="165"/>
      <c r="P116" s="165"/>
      <c r="Q116" s="165"/>
      <c r="S116" s="169"/>
      <c r="T116" s="170"/>
      <c r="U116" s="170"/>
      <c r="V116" s="170"/>
      <c r="W116" s="170"/>
      <c r="X116" s="170"/>
      <c r="Y116" s="171"/>
    </row>
    <row r="117" spans="2:25" ht="21" customHeight="1" x14ac:dyDescent="0.25">
      <c r="B117" s="165"/>
      <c r="C117" s="165"/>
      <c r="D117" s="165"/>
      <c r="E117" s="165"/>
      <c r="F117" s="165"/>
      <c r="G117" s="165"/>
      <c r="H117" s="165"/>
      <c r="J117" s="165"/>
      <c r="K117" s="165"/>
      <c r="L117" s="165"/>
      <c r="M117" s="165"/>
      <c r="N117" s="165"/>
      <c r="O117" s="165"/>
      <c r="P117" s="165"/>
      <c r="Q117" s="165"/>
      <c r="S117" s="169"/>
      <c r="T117" s="170"/>
      <c r="U117" s="170"/>
      <c r="V117" s="170"/>
      <c r="W117" s="170"/>
      <c r="X117" s="170"/>
      <c r="Y117" s="171"/>
    </row>
    <row r="118" spans="2:25" ht="24" customHeight="1" x14ac:dyDescent="0.25">
      <c r="B118" s="165"/>
      <c r="C118" s="165"/>
      <c r="D118" s="165"/>
      <c r="E118" s="165"/>
      <c r="F118" s="165"/>
      <c r="G118" s="165"/>
      <c r="H118" s="165"/>
      <c r="J118" s="165"/>
      <c r="K118" s="165"/>
      <c r="L118" s="165"/>
      <c r="M118" s="165"/>
      <c r="N118" s="165"/>
      <c r="O118" s="165"/>
      <c r="P118" s="165"/>
      <c r="Q118" s="165"/>
      <c r="S118" s="169"/>
      <c r="T118" s="170"/>
      <c r="U118" s="170"/>
      <c r="V118" s="170"/>
      <c r="W118" s="170"/>
      <c r="X118" s="170"/>
      <c r="Y118" s="171"/>
    </row>
    <row r="119" spans="2:25" ht="24" customHeight="1" x14ac:dyDescent="0.25">
      <c r="B119" s="165"/>
      <c r="C119" s="165"/>
      <c r="D119" s="165"/>
      <c r="E119" s="165"/>
      <c r="F119" s="165"/>
      <c r="G119" s="165"/>
      <c r="H119" s="165"/>
      <c r="J119" s="165"/>
      <c r="K119" s="165"/>
      <c r="L119" s="165"/>
      <c r="M119" s="165"/>
      <c r="N119" s="165"/>
      <c r="O119" s="165"/>
      <c r="P119" s="165"/>
      <c r="Q119" s="165"/>
      <c r="S119" s="169"/>
      <c r="T119" s="170"/>
      <c r="U119" s="170"/>
      <c r="V119" s="170"/>
      <c r="W119" s="170"/>
      <c r="X119" s="170"/>
      <c r="Y119" s="171"/>
    </row>
    <row r="120" spans="2:25" ht="24" customHeight="1" x14ac:dyDescent="0.25">
      <c r="B120" s="165"/>
      <c r="C120" s="165"/>
      <c r="D120" s="165"/>
      <c r="E120" s="165"/>
      <c r="F120" s="165"/>
      <c r="G120" s="165"/>
      <c r="H120" s="165"/>
      <c r="J120" s="165"/>
      <c r="K120" s="165"/>
      <c r="L120" s="165"/>
      <c r="M120" s="165"/>
      <c r="N120" s="165"/>
      <c r="O120" s="165"/>
      <c r="P120" s="165"/>
      <c r="Q120" s="165"/>
      <c r="S120" s="169"/>
      <c r="T120" s="170"/>
      <c r="U120" s="170"/>
      <c r="V120" s="170"/>
      <c r="W120" s="170"/>
      <c r="X120" s="170"/>
      <c r="Y120" s="171"/>
    </row>
    <row r="121" spans="2:25" x14ac:dyDescent="0.25">
      <c r="B121" s="165"/>
      <c r="C121" s="165"/>
      <c r="D121" s="165"/>
      <c r="E121" s="165"/>
      <c r="F121" s="165"/>
      <c r="G121" s="165"/>
      <c r="H121" s="165"/>
      <c r="J121" s="165"/>
      <c r="K121" s="165"/>
      <c r="L121" s="165"/>
      <c r="M121" s="165"/>
      <c r="N121" s="165"/>
      <c r="O121" s="165"/>
      <c r="P121" s="165"/>
      <c r="Q121" s="165"/>
      <c r="S121" s="169"/>
      <c r="T121" s="170"/>
      <c r="U121" s="170"/>
      <c r="V121" s="170"/>
      <c r="W121" s="170"/>
      <c r="X121" s="170"/>
      <c r="Y121" s="171"/>
    </row>
    <row r="122" spans="2:25" x14ac:dyDescent="0.25">
      <c r="B122" s="165"/>
      <c r="C122" s="165"/>
      <c r="D122" s="165"/>
      <c r="E122" s="165"/>
      <c r="F122" s="165"/>
      <c r="G122" s="165"/>
      <c r="H122" s="165"/>
      <c r="J122" s="165"/>
      <c r="K122" s="165"/>
      <c r="L122" s="165"/>
      <c r="M122" s="165"/>
      <c r="N122" s="165"/>
      <c r="O122" s="165"/>
      <c r="P122" s="165"/>
      <c r="Q122" s="165"/>
      <c r="S122" s="169"/>
      <c r="T122" s="170"/>
      <c r="U122" s="170"/>
      <c r="V122" s="170"/>
      <c r="W122" s="170"/>
      <c r="X122" s="170"/>
      <c r="Y122" s="171"/>
    </row>
    <row r="123" spans="2:25" x14ac:dyDescent="0.25">
      <c r="B123" s="165"/>
      <c r="C123" s="165"/>
      <c r="D123" s="165"/>
      <c r="E123" s="165"/>
      <c r="F123" s="165"/>
      <c r="G123" s="165"/>
      <c r="H123" s="165"/>
      <c r="J123" s="165"/>
      <c r="K123" s="165"/>
      <c r="L123" s="165"/>
      <c r="M123" s="165"/>
      <c r="N123" s="165"/>
      <c r="O123" s="165"/>
      <c r="P123" s="165"/>
      <c r="Q123" s="165"/>
      <c r="S123" s="169"/>
      <c r="T123" s="170"/>
      <c r="U123" s="170"/>
      <c r="V123" s="170"/>
      <c r="W123" s="170"/>
      <c r="X123" s="170"/>
      <c r="Y123" s="171"/>
    </row>
    <row r="124" spans="2:25" x14ac:dyDescent="0.25">
      <c r="B124" s="165"/>
      <c r="C124" s="165"/>
      <c r="D124" s="165"/>
      <c r="E124" s="165"/>
      <c r="F124" s="165"/>
      <c r="G124" s="165"/>
      <c r="H124" s="165"/>
      <c r="J124" s="165"/>
      <c r="K124" s="165"/>
      <c r="L124" s="165"/>
      <c r="M124" s="165"/>
      <c r="N124" s="165"/>
      <c r="O124" s="165"/>
      <c r="P124" s="165"/>
      <c r="Q124" s="165"/>
      <c r="S124" s="172"/>
      <c r="T124" s="173"/>
      <c r="U124" s="173"/>
      <c r="V124" s="173"/>
      <c r="W124" s="173"/>
      <c r="X124" s="173"/>
      <c r="Y124" s="174"/>
    </row>
    <row r="125" spans="2:25" ht="48" customHeight="1" x14ac:dyDescent="0.25">
      <c r="B125" s="77"/>
      <c r="C125" s="77"/>
      <c r="D125" s="77"/>
      <c r="E125" s="77"/>
      <c r="F125" s="77"/>
      <c r="G125" s="77"/>
      <c r="H125" s="77"/>
      <c r="J125" s="175"/>
      <c r="K125" s="176"/>
      <c r="L125" s="176"/>
      <c r="M125" s="176"/>
      <c r="N125" s="176"/>
      <c r="O125" s="176"/>
      <c r="P125" s="176"/>
      <c r="Q125" s="177"/>
      <c r="S125" s="153"/>
      <c r="T125" s="154"/>
      <c r="U125" s="154"/>
      <c r="V125" s="154"/>
      <c r="W125" s="154"/>
      <c r="X125" s="154"/>
      <c r="Y125" s="155"/>
    </row>
    <row r="126" spans="2:25" ht="48" customHeight="1" x14ac:dyDescent="0.25">
      <c r="B126" s="77"/>
      <c r="C126" s="77"/>
      <c r="D126" s="77"/>
      <c r="E126" s="77"/>
      <c r="F126" s="77"/>
      <c r="G126" s="77"/>
      <c r="H126" s="77"/>
      <c r="J126" s="178"/>
      <c r="K126" s="179"/>
      <c r="L126" s="179"/>
      <c r="M126" s="179"/>
      <c r="N126" s="179"/>
      <c r="O126" s="179"/>
      <c r="P126" s="179"/>
      <c r="Q126" s="180"/>
      <c r="S126" s="156"/>
      <c r="T126" s="157"/>
      <c r="U126" s="157"/>
      <c r="V126" s="157"/>
      <c r="W126" s="157"/>
      <c r="X126" s="157"/>
      <c r="Y126" s="158"/>
    </row>
    <row r="128" spans="2:25" x14ac:dyDescent="0.25">
      <c r="B128" s="166"/>
      <c r="C128" s="167"/>
      <c r="D128" s="167"/>
      <c r="E128" s="167"/>
      <c r="F128" s="167"/>
      <c r="G128" s="167"/>
      <c r="H128" s="168"/>
      <c r="J128" s="166"/>
      <c r="K128" s="167"/>
      <c r="L128" s="167"/>
      <c r="M128" s="167"/>
      <c r="N128" s="167"/>
      <c r="O128" s="167"/>
      <c r="P128" s="167"/>
      <c r="Q128" s="168"/>
      <c r="S128" s="166"/>
      <c r="T128" s="167"/>
      <c r="U128" s="167"/>
      <c r="V128" s="167"/>
      <c r="W128" s="167"/>
      <c r="X128" s="167"/>
      <c r="Y128" s="168"/>
    </row>
    <row r="129" spans="2:25" x14ac:dyDescent="0.25">
      <c r="B129" s="169"/>
      <c r="C129" s="170"/>
      <c r="D129" s="170"/>
      <c r="E129" s="170"/>
      <c r="F129" s="170"/>
      <c r="G129" s="170"/>
      <c r="H129" s="171"/>
      <c r="J129" s="169"/>
      <c r="K129" s="170"/>
      <c r="L129" s="170"/>
      <c r="M129" s="170"/>
      <c r="N129" s="170"/>
      <c r="O129" s="170"/>
      <c r="P129" s="170"/>
      <c r="Q129" s="171"/>
      <c r="S129" s="169"/>
      <c r="T129" s="170"/>
      <c r="U129" s="170"/>
      <c r="V129" s="170"/>
      <c r="W129" s="170"/>
      <c r="X129" s="170"/>
      <c r="Y129" s="171"/>
    </row>
    <row r="130" spans="2:25" x14ac:dyDescent="0.25">
      <c r="B130" s="169"/>
      <c r="C130" s="170"/>
      <c r="D130" s="170"/>
      <c r="E130" s="170"/>
      <c r="F130" s="170"/>
      <c r="G130" s="170"/>
      <c r="H130" s="171"/>
      <c r="J130" s="169"/>
      <c r="K130" s="170"/>
      <c r="L130" s="170"/>
      <c r="M130" s="170"/>
      <c r="N130" s="170"/>
      <c r="O130" s="170"/>
      <c r="P130" s="170"/>
      <c r="Q130" s="171"/>
      <c r="S130" s="169"/>
      <c r="T130" s="170"/>
      <c r="U130" s="170"/>
      <c r="V130" s="170"/>
      <c r="W130" s="170"/>
      <c r="X130" s="170"/>
      <c r="Y130" s="171"/>
    </row>
    <row r="131" spans="2:25" x14ac:dyDescent="0.25">
      <c r="B131" s="169"/>
      <c r="C131" s="170"/>
      <c r="D131" s="170"/>
      <c r="E131" s="170"/>
      <c r="F131" s="170"/>
      <c r="G131" s="170"/>
      <c r="H131" s="171"/>
      <c r="J131" s="169"/>
      <c r="K131" s="170"/>
      <c r="L131" s="170"/>
      <c r="M131" s="170"/>
      <c r="N131" s="170"/>
      <c r="O131" s="170"/>
      <c r="P131" s="170"/>
      <c r="Q131" s="171"/>
      <c r="S131" s="169"/>
      <c r="T131" s="170"/>
      <c r="U131" s="170"/>
      <c r="V131" s="170"/>
      <c r="W131" s="170"/>
      <c r="X131" s="170"/>
      <c r="Y131" s="171"/>
    </row>
    <row r="132" spans="2:25" x14ac:dyDescent="0.25">
      <c r="B132" s="169"/>
      <c r="C132" s="170"/>
      <c r="D132" s="170"/>
      <c r="E132" s="170"/>
      <c r="F132" s="170"/>
      <c r="G132" s="170"/>
      <c r="H132" s="171"/>
      <c r="J132" s="169"/>
      <c r="K132" s="170"/>
      <c r="L132" s="170"/>
      <c r="M132" s="170"/>
      <c r="N132" s="170"/>
      <c r="O132" s="170"/>
      <c r="P132" s="170"/>
      <c r="Q132" s="171"/>
      <c r="S132" s="169"/>
      <c r="T132" s="170"/>
      <c r="U132" s="170"/>
      <c r="V132" s="170"/>
      <c r="W132" s="170"/>
      <c r="X132" s="170"/>
      <c r="Y132" s="171"/>
    </row>
    <row r="133" spans="2:25" x14ac:dyDescent="0.25">
      <c r="B133" s="169"/>
      <c r="C133" s="170"/>
      <c r="D133" s="170"/>
      <c r="E133" s="170"/>
      <c r="F133" s="170"/>
      <c r="G133" s="170"/>
      <c r="H133" s="171"/>
      <c r="J133" s="169"/>
      <c r="K133" s="170"/>
      <c r="L133" s="170"/>
      <c r="M133" s="170"/>
      <c r="N133" s="170"/>
      <c r="O133" s="170"/>
      <c r="P133" s="170"/>
      <c r="Q133" s="171"/>
      <c r="S133" s="169"/>
      <c r="T133" s="170"/>
      <c r="U133" s="170"/>
      <c r="V133" s="170"/>
      <c r="W133" s="170"/>
      <c r="X133" s="170"/>
      <c r="Y133" s="171"/>
    </row>
    <row r="134" spans="2:25" x14ac:dyDescent="0.25">
      <c r="B134" s="169"/>
      <c r="C134" s="170"/>
      <c r="D134" s="170"/>
      <c r="E134" s="170"/>
      <c r="F134" s="170"/>
      <c r="G134" s="170"/>
      <c r="H134" s="171"/>
      <c r="J134" s="169"/>
      <c r="K134" s="170"/>
      <c r="L134" s="170"/>
      <c r="M134" s="170"/>
      <c r="N134" s="170"/>
      <c r="O134" s="170"/>
      <c r="P134" s="170"/>
      <c r="Q134" s="171"/>
      <c r="S134" s="169"/>
      <c r="T134" s="170"/>
      <c r="U134" s="170"/>
      <c r="V134" s="170"/>
      <c r="W134" s="170"/>
      <c r="X134" s="170"/>
      <c r="Y134" s="171"/>
    </row>
    <row r="135" spans="2:25" x14ac:dyDescent="0.25">
      <c r="B135" s="169"/>
      <c r="C135" s="170"/>
      <c r="D135" s="170"/>
      <c r="E135" s="170"/>
      <c r="F135" s="170"/>
      <c r="G135" s="170"/>
      <c r="H135" s="171"/>
      <c r="J135" s="169"/>
      <c r="K135" s="170"/>
      <c r="L135" s="170"/>
      <c r="M135" s="170"/>
      <c r="N135" s="170"/>
      <c r="O135" s="170"/>
      <c r="P135" s="170"/>
      <c r="Q135" s="171"/>
      <c r="S135" s="169"/>
      <c r="T135" s="170"/>
      <c r="U135" s="170"/>
      <c r="V135" s="170"/>
      <c r="W135" s="170"/>
      <c r="X135" s="170"/>
      <c r="Y135" s="171"/>
    </row>
    <row r="136" spans="2:25" x14ac:dyDescent="0.25">
      <c r="B136" s="169"/>
      <c r="C136" s="170"/>
      <c r="D136" s="170"/>
      <c r="E136" s="170"/>
      <c r="F136" s="170"/>
      <c r="G136" s="170"/>
      <c r="H136" s="171"/>
      <c r="J136" s="169"/>
      <c r="K136" s="170"/>
      <c r="L136" s="170"/>
      <c r="M136" s="170"/>
      <c r="N136" s="170"/>
      <c r="O136" s="170"/>
      <c r="P136" s="170"/>
      <c r="Q136" s="171"/>
      <c r="S136" s="169"/>
      <c r="T136" s="170"/>
      <c r="U136" s="170"/>
      <c r="V136" s="170"/>
      <c r="W136" s="170"/>
      <c r="X136" s="170"/>
      <c r="Y136" s="171"/>
    </row>
    <row r="137" spans="2:25" x14ac:dyDescent="0.25">
      <c r="B137" s="172"/>
      <c r="C137" s="173"/>
      <c r="D137" s="173"/>
      <c r="E137" s="173"/>
      <c r="F137" s="173"/>
      <c r="G137" s="173"/>
      <c r="H137" s="174"/>
      <c r="J137" s="172"/>
      <c r="K137" s="173"/>
      <c r="L137" s="173"/>
      <c r="M137" s="173"/>
      <c r="N137" s="173"/>
      <c r="O137" s="173"/>
      <c r="P137" s="173"/>
      <c r="Q137" s="174"/>
      <c r="S137" s="172"/>
      <c r="T137" s="173"/>
      <c r="U137" s="173"/>
      <c r="V137" s="173"/>
      <c r="W137" s="173"/>
      <c r="X137" s="173"/>
      <c r="Y137" s="174"/>
    </row>
    <row r="138" spans="2:25" ht="48" customHeight="1" x14ac:dyDescent="0.25">
      <c r="B138" s="153"/>
      <c r="C138" s="154"/>
      <c r="D138" s="154"/>
      <c r="E138" s="154"/>
      <c r="F138" s="154"/>
      <c r="G138" s="154"/>
      <c r="H138" s="155"/>
      <c r="J138" s="159"/>
      <c r="K138" s="160"/>
      <c r="L138" s="160"/>
      <c r="M138" s="160"/>
      <c r="N138" s="160"/>
      <c r="O138" s="160"/>
      <c r="P138" s="160"/>
      <c r="Q138" s="161"/>
      <c r="S138" s="153"/>
      <c r="T138" s="154"/>
      <c r="U138" s="154"/>
      <c r="V138" s="154"/>
      <c r="W138" s="154"/>
      <c r="X138" s="154"/>
      <c r="Y138" s="155"/>
    </row>
    <row r="139" spans="2:25" ht="48" customHeight="1" x14ac:dyDescent="0.25">
      <c r="B139" s="156"/>
      <c r="C139" s="157"/>
      <c r="D139" s="157"/>
      <c r="E139" s="157"/>
      <c r="F139" s="157"/>
      <c r="G139" s="157"/>
      <c r="H139" s="158"/>
      <c r="J139" s="162"/>
      <c r="K139" s="163"/>
      <c r="L139" s="163"/>
      <c r="M139" s="163"/>
      <c r="N139" s="163"/>
      <c r="O139" s="163"/>
      <c r="P139" s="163"/>
      <c r="Q139" s="164"/>
      <c r="S139" s="156"/>
      <c r="T139" s="157"/>
      <c r="U139" s="157"/>
      <c r="V139" s="157"/>
      <c r="W139" s="157"/>
      <c r="X139" s="157"/>
      <c r="Y139" s="158"/>
    </row>
    <row r="142" spans="2:25" x14ac:dyDescent="0.25">
      <c r="E142" s="13" t="s">
        <v>28</v>
      </c>
      <c r="F142" s="150"/>
      <c r="G142" s="150"/>
      <c r="H142" s="150"/>
      <c r="I142" s="150"/>
      <c r="J142" s="150"/>
      <c r="Q142" s="13" t="s">
        <v>29</v>
      </c>
      <c r="R142" s="150"/>
      <c r="S142" s="150"/>
      <c r="T142" s="150"/>
      <c r="U142" s="150"/>
      <c r="V142" s="150"/>
      <c r="W142" s="150"/>
    </row>
    <row r="143" spans="2:25" ht="23.25" x14ac:dyDescent="0.25">
      <c r="E143" s="13" t="s">
        <v>30</v>
      </c>
      <c r="F143" s="151"/>
      <c r="G143" s="151"/>
      <c r="H143" s="151"/>
      <c r="I143" s="151"/>
      <c r="J143" s="151"/>
      <c r="K143" s="2" t="s">
        <v>31</v>
      </c>
      <c r="Q143" s="13" t="s">
        <v>30</v>
      </c>
      <c r="R143" s="150"/>
      <c r="S143" s="150"/>
      <c r="T143" s="150"/>
      <c r="U143" s="150"/>
      <c r="V143" s="150"/>
      <c r="W143" s="150"/>
      <c r="X143" s="2" t="s">
        <v>31</v>
      </c>
    </row>
    <row r="144" spans="2:25" ht="23.25" x14ac:dyDescent="0.25">
      <c r="E144" s="13" t="s">
        <v>32</v>
      </c>
      <c r="F144" s="151"/>
      <c r="G144" s="151"/>
      <c r="H144" s="151"/>
      <c r="I144" s="151"/>
      <c r="J144" s="151"/>
      <c r="Q144" s="152"/>
      <c r="R144" s="152"/>
      <c r="S144" s="152"/>
      <c r="T144" s="152"/>
      <c r="U144" s="152"/>
      <c r="V144" s="152"/>
      <c r="W144" s="152"/>
      <c r="X144" s="152"/>
    </row>
    <row r="145" spans="5:23" ht="23.25" x14ac:dyDescent="0.25">
      <c r="E145" s="13" t="s">
        <v>33</v>
      </c>
      <c r="F145" s="147"/>
      <c r="G145" s="147"/>
      <c r="H145" s="147"/>
      <c r="I145" s="147"/>
      <c r="J145" s="147"/>
      <c r="Q145" s="13" t="s">
        <v>33</v>
      </c>
      <c r="R145" s="148"/>
      <c r="S145" s="148"/>
      <c r="T145" s="148"/>
      <c r="U145" s="148"/>
      <c r="V145" s="148"/>
      <c r="W145" s="148"/>
    </row>
    <row r="146" spans="5:23" ht="23.25" x14ac:dyDescent="0.25">
      <c r="E146" s="13" t="s">
        <v>34</v>
      </c>
      <c r="F146" s="149"/>
      <c r="G146" s="149"/>
      <c r="H146" s="149"/>
      <c r="I146" s="149"/>
      <c r="J146" s="149"/>
    </row>
  </sheetData>
  <sheetProtection algorithmName="SHA-512" hashValue="PlilTefILHe//QxPAYpulXCzafgjSG/5OoXsuFCXNdIg4kwbwad73BVe/QiztovjDFhvZvObpIA6um8ykw9OHg==" saltValue="dfnPJmq0La+cM84Q2xjb7A==" spinCount="100000" sheet="1" formatCells="0"/>
  <protectedRanges>
    <protectedRange sqref="M7 H8 V12 X29 K36:S37 K43:S43 K46:S49 K51:S52 K54:S54 K56:S56 B64:Z68 B70:Z74 B76:Z80 B85:Z90 B94 B102 B112 J102 J112 S102 S112 S115 S125 J115 J125 B115 B125 B128 B138 J128 J138 S128 S138 F142:J146 R142 R143 Q144 R145" name="ช่วง1"/>
  </protectedRanges>
  <mergeCells count="408">
    <mergeCell ref="H33:J33"/>
    <mergeCell ref="K33:M33"/>
    <mergeCell ref="N33:P33"/>
    <mergeCell ref="Q33:S33"/>
    <mergeCell ref="T40:U40"/>
    <mergeCell ref="V40:W40"/>
    <mergeCell ref="B41:G41"/>
    <mergeCell ref="H41:J41"/>
    <mergeCell ref="K41:M41"/>
    <mergeCell ref="N41:P41"/>
    <mergeCell ref="Q41:S41"/>
    <mergeCell ref="T41:U41"/>
    <mergeCell ref="V41:W41"/>
    <mergeCell ref="B40:G40"/>
    <mergeCell ref="H40:J40"/>
    <mergeCell ref="K40:M40"/>
    <mergeCell ref="N40:P40"/>
    <mergeCell ref="Q40:S40"/>
    <mergeCell ref="B35:G35"/>
    <mergeCell ref="H35:J35"/>
    <mergeCell ref="K35:M35"/>
    <mergeCell ref="N35:P35"/>
    <mergeCell ref="Q35:S35"/>
    <mergeCell ref="K36:M36"/>
    <mergeCell ref="N36:P36"/>
    <mergeCell ref="Q36:S36"/>
    <mergeCell ref="B36:G36"/>
    <mergeCell ref="B115:H124"/>
    <mergeCell ref="J115:Q124"/>
    <mergeCell ref="S115:Y124"/>
    <mergeCell ref="F145:J145"/>
    <mergeCell ref="R145:W145"/>
    <mergeCell ref="F146:J146"/>
    <mergeCell ref="B138:H139"/>
    <mergeCell ref="J138:Q139"/>
    <mergeCell ref="S138:Y139"/>
    <mergeCell ref="F142:J142"/>
    <mergeCell ref="R142:W142"/>
    <mergeCell ref="F143:J143"/>
    <mergeCell ref="R143:W143"/>
    <mergeCell ref="F144:J144"/>
    <mergeCell ref="Q144:X144"/>
    <mergeCell ref="B128:H137"/>
    <mergeCell ref="J128:Q137"/>
    <mergeCell ref="S128:Y137"/>
    <mergeCell ref="B125:H126"/>
    <mergeCell ref="J125:Q126"/>
    <mergeCell ref="S125:Y126"/>
    <mergeCell ref="B90:G90"/>
    <mergeCell ref="H90:P90"/>
    <mergeCell ref="Q90:X90"/>
    <mergeCell ref="Y90:Z90"/>
    <mergeCell ref="B94:Y98"/>
    <mergeCell ref="B102:H111"/>
    <mergeCell ref="J102:Q111"/>
    <mergeCell ref="S102:Y111"/>
    <mergeCell ref="B112:H113"/>
    <mergeCell ref="J112:Q113"/>
    <mergeCell ref="S112:Y113"/>
    <mergeCell ref="B88:G88"/>
    <mergeCell ref="H88:P88"/>
    <mergeCell ref="Q88:X88"/>
    <mergeCell ref="Y88:Z88"/>
    <mergeCell ref="B86:G86"/>
    <mergeCell ref="B89:G89"/>
    <mergeCell ref="H89:P89"/>
    <mergeCell ref="Q89:X89"/>
    <mergeCell ref="Y89:Z89"/>
    <mergeCell ref="B73:L73"/>
    <mergeCell ref="M73:X73"/>
    <mergeCell ref="Y73:Z73"/>
    <mergeCell ref="B74:L74"/>
    <mergeCell ref="M74:X74"/>
    <mergeCell ref="A75:Z75"/>
    <mergeCell ref="Y74:Z74"/>
    <mergeCell ref="H85:P85"/>
    <mergeCell ref="Q85:X85"/>
    <mergeCell ref="Y85:Z85"/>
    <mergeCell ref="B84:G84"/>
    <mergeCell ref="H84:P84"/>
    <mergeCell ref="Q84:X84"/>
    <mergeCell ref="Y84:Z84"/>
    <mergeCell ref="B85:G85"/>
    <mergeCell ref="Y77:Z77"/>
    <mergeCell ref="Y78:Z78"/>
    <mergeCell ref="Y79:Z79"/>
    <mergeCell ref="B77:L77"/>
    <mergeCell ref="M77:X77"/>
    <mergeCell ref="B78:L78"/>
    <mergeCell ref="M78:X78"/>
    <mergeCell ref="B79:L79"/>
    <mergeCell ref="M79:X79"/>
    <mergeCell ref="A69:Z69"/>
    <mergeCell ref="B71:L71"/>
    <mergeCell ref="M71:X71"/>
    <mergeCell ref="Y71:Z71"/>
    <mergeCell ref="B62:L62"/>
    <mergeCell ref="M62:X62"/>
    <mergeCell ref="Y62:Z62"/>
    <mergeCell ref="B72:L72"/>
    <mergeCell ref="M72:X72"/>
    <mergeCell ref="Y72:Z72"/>
    <mergeCell ref="M68:X68"/>
    <mergeCell ref="Y80:Z80"/>
    <mergeCell ref="B80:L80"/>
    <mergeCell ref="M80:X80"/>
    <mergeCell ref="H86:P86"/>
    <mergeCell ref="Q86:X86"/>
    <mergeCell ref="Y86:Z86"/>
    <mergeCell ref="B87:G87"/>
    <mergeCell ref="H87:P87"/>
    <mergeCell ref="Q87:X87"/>
    <mergeCell ref="Y87:Z87"/>
    <mergeCell ref="B57:G57"/>
    <mergeCell ref="H57:J57"/>
    <mergeCell ref="K57:M57"/>
    <mergeCell ref="N57:P57"/>
    <mergeCell ref="X59:Z59"/>
    <mergeCell ref="A60:Z60"/>
    <mergeCell ref="A63:Z63"/>
    <mergeCell ref="B65:L65"/>
    <mergeCell ref="M65:X65"/>
    <mergeCell ref="Y65:Z65"/>
    <mergeCell ref="Q58:S58"/>
    <mergeCell ref="N58:P58"/>
    <mergeCell ref="K58:M58"/>
    <mergeCell ref="H58:J58"/>
    <mergeCell ref="T59:U59"/>
    <mergeCell ref="V59:W59"/>
    <mergeCell ref="T57:U57"/>
    <mergeCell ref="V57:W57"/>
    <mergeCell ref="B58:G58"/>
    <mergeCell ref="T58:U58"/>
    <mergeCell ref="V58:W58"/>
    <mergeCell ref="A59:S59"/>
    <mergeCell ref="Q57:S57"/>
    <mergeCell ref="X29:Z58"/>
    <mergeCell ref="T52:U52"/>
    <mergeCell ref="V52:W52"/>
    <mergeCell ref="T54:U54"/>
    <mergeCell ref="V54:W54"/>
    <mergeCell ref="Q54:S54"/>
    <mergeCell ref="Y76:Z76"/>
    <mergeCell ref="B76:L76"/>
    <mergeCell ref="M76:X76"/>
    <mergeCell ref="B68:L68"/>
    <mergeCell ref="Y68:Z68"/>
    <mergeCell ref="B70:L70"/>
    <mergeCell ref="M70:X70"/>
    <mergeCell ref="Y70:Z70"/>
    <mergeCell ref="B64:L64"/>
    <mergeCell ref="M64:X64"/>
    <mergeCell ref="Y64:Z64"/>
    <mergeCell ref="B66:L66"/>
    <mergeCell ref="M66:X66"/>
    <mergeCell ref="Y66:Z66"/>
    <mergeCell ref="B67:L67"/>
    <mergeCell ref="M67:X67"/>
    <mergeCell ref="Y67:Z67"/>
    <mergeCell ref="T56:U56"/>
    <mergeCell ref="V56:W56"/>
    <mergeCell ref="H56:J56"/>
    <mergeCell ref="K56:M56"/>
    <mergeCell ref="N56:P56"/>
    <mergeCell ref="Q56:S56"/>
    <mergeCell ref="B50:G50"/>
    <mergeCell ref="H50:J50"/>
    <mergeCell ref="K50:M50"/>
    <mergeCell ref="N50:P50"/>
    <mergeCell ref="Q50:S50"/>
    <mergeCell ref="B55:G55"/>
    <mergeCell ref="H55:J55"/>
    <mergeCell ref="K55:M55"/>
    <mergeCell ref="N55:P55"/>
    <mergeCell ref="Q55:S55"/>
    <mergeCell ref="B52:G52"/>
    <mergeCell ref="H52:J52"/>
    <mergeCell ref="K52:M52"/>
    <mergeCell ref="N52:P52"/>
    <mergeCell ref="Q52:S52"/>
    <mergeCell ref="B54:G54"/>
    <mergeCell ref="H54:J54"/>
    <mergeCell ref="K54:M54"/>
    <mergeCell ref="N54:P54"/>
    <mergeCell ref="T50:U50"/>
    <mergeCell ref="V50:W50"/>
    <mergeCell ref="B51:G51"/>
    <mergeCell ref="H51:J51"/>
    <mergeCell ref="K51:M51"/>
    <mergeCell ref="N51:P51"/>
    <mergeCell ref="Q51:S51"/>
    <mergeCell ref="T51:U51"/>
    <mergeCell ref="V51:W51"/>
    <mergeCell ref="K47:M47"/>
    <mergeCell ref="N47:P47"/>
    <mergeCell ref="Q47:S47"/>
    <mergeCell ref="T47:U47"/>
    <mergeCell ref="V47:W47"/>
    <mergeCell ref="Q49:S49"/>
    <mergeCell ref="T49:U49"/>
    <mergeCell ref="V49:W49"/>
    <mergeCell ref="B48:G48"/>
    <mergeCell ref="H48:J48"/>
    <mergeCell ref="K48:M48"/>
    <mergeCell ref="N48:P48"/>
    <mergeCell ref="Q48:S48"/>
    <mergeCell ref="T48:U48"/>
    <mergeCell ref="V48:W48"/>
    <mergeCell ref="B49:G49"/>
    <mergeCell ref="H49:J49"/>
    <mergeCell ref="K49:M49"/>
    <mergeCell ref="N49:P49"/>
    <mergeCell ref="T45:U45"/>
    <mergeCell ref="V45:W45"/>
    <mergeCell ref="B46:G46"/>
    <mergeCell ref="H46:J46"/>
    <mergeCell ref="K46:M46"/>
    <mergeCell ref="N46:P46"/>
    <mergeCell ref="Q46:S46"/>
    <mergeCell ref="T46:U46"/>
    <mergeCell ref="V46:W46"/>
    <mergeCell ref="T42:U42"/>
    <mergeCell ref="V42:W42"/>
    <mergeCell ref="T44:U44"/>
    <mergeCell ref="V44:W44"/>
    <mergeCell ref="B43:G43"/>
    <mergeCell ref="H43:J43"/>
    <mergeCell ref="K43:M43"/>
    <mergeCell ref="N43:P43"/>
    <mergeCell ref="Q43:S43"/>
    <mergeCell ref="T43:U43"/>
    <mergeCell ref="V43:W43"/>
    <mergeCell ref="B44:G44"/>
    <mergeCell ref="H44:J44"/>
    <mergeCell ref="K44:M44"/>
    <mergeCell ref="N44:P44"/>
    <mergeCell ref="Q44:S44"/>
    <mergeCell ref="T38:U38"/>
    <mergeCell ref="V38:W38"/>
    <mergeCell ref="B39:G39"/>
    <mergeCell ref="H39:J39"/>
    <mergeCell ref="K39:M39"/>
    <mergeCell ref="N39:P39"/>
    <mergeCell ref="Q39:S39"/>
    <mergeCell ref="T39:U39"/>
    <mergeCell ref="V39:W39"/>
    <mergeCell ref="B38:G38"/>
    <mergeCell ref="H38:J38"/>
    <mergeCell ref="K38:M38"/>
    <mergeCell ref="N38:P38"/>
    <mergeCell ref="Q38:S38"/>
    <mergeCell ref="V36:W36"/>
    <mergeCell ref="B37:G37"/>
    <mergeCell ref="H37:J37"/>
    <mergeCell ref="K37:M37"/>
    <mergeCell ref="N37:P37"/>
    <mergeCell ref="Y24:Z24"/>
    <mergeCell ref="A25:Z25"/>
    <mergeCell ref="X28:Z28"/>
    <mergeCell ref="B31:G31"/>
    <mergeCell ref="H31:J31"/>
    <mergeCell ref="K31:M31"/>
    <mergeCell ref="N31:P31"/>
    <mergeCell ref="Q31:S31"/>
    <mergeCell ref="B32:G32"/>
    <mergeCell ref="H32:J32"/>
    <mergeCell ref="K32:M32"/>
    <mergeCell ref="N32:P32"/>
    <mergeCell ref="Q32:S32"/>
    <mergeCell ref="T32:U32"/>
    <mergeCell ref="V32:W32"/>
    <mergeCell ref="N30:P30"/>
    <mergeCell ref="Q30:S30"/>
    <mergeCell ref="T30:U30"/>
    <mergeCell ref="T31:U31"/>
    <mergeCell ref="V29:W29"/>
    <mergeCell ref="A31:A34"/>
    <mergeCell ref="V31:W31"/>
    <mergeCell ref="N28:P28"/>
    <mergeCell ref="B14:J14"/>
    <mergeCell ref="B53:G53"/>
    <mergeCell ref="H53:J53"/>
    <mergeCell ref="K53:M53"/>
    <mergeCell ref="N53:P53"/>
    <mergeCell ref="Q53:S53"/>
    <mergeCell ref="T53:U53"/>
    <mergeCell ref="V53:W53"/>
    <mergeCell ref="V28:W28"/>
    <mergeCell ref="T29:U29"/>
    <mergeCell ref="K18:M18"/>
    <mergeCell ref="N23:P23"/>
    <mergeCell ref="S12:U23"/>
    <mergeCell ref="T35:U35"/>
    <mergeCell ref="V35:W35"/>
    <mergeCell ref="Q37:S37"/>
    <mergeCell ref="T37:U37"/>
    <mergeCell ref="V37:W37"/>
    <mergeCell ref="T36:U36"/>
    <mergeCell ref="V34:W34"/>
    <mergeCell ref="T55:U55"/>
    <mergeCell ref="V55:W55"/>
    <mergeCell ref="B56:G56"/>
    <mergeCell ref="K23:M23"/>
    <mergeCell ref="Q28:S28"/>
    <mergeCell ref="T28:U28"/>
    <mergeCell ref="N13:P13"/>
    <mergeCell ref="T33:U33"/>
    <mergeCell ref="V33:W33"/>
    <mergeCell ref="B34:G34"/>
    <mergeCell ref="H34:J34"/>
    <mergeCell ref="K34:M34"/>
    <mergeCell ref="N34:P34"/>
    <mergeCell ref="Q34:S34"/>
    <mergeCell ref="K22:M22"/>
    <mergeCell ref="N22:P22"/>
    <mergeCell ref="Q22:R22"/>
    <mergeCell ref="B23:J23"/>
    <mergeCell ref="Q23:R23"/>
    <mergeCell ref="A24:P24"/>
    <mergeCell ref="S24:U24"/>
    <mergeCell ref="V24:X24"/>
    <mergeCell ref="T34:U34"/>
    <mergeCell ref="V30:W30"/>
    <mergeCell ref="V12:X23"/>
    <mergeCell ref="Q13:R13"/>
    <mergeCell ref="Y11:Z11"/>
    <mergeCell ref="Y12:Z23"/>
    <mergeCell ref="B19:J19"/>
    <mergeCell ref="K19:M19"/>
    <mergeCell ref="N19:P19"/>
    <mergeCell ref="B20:J20"/>
    <mergeCell ref="K20:M20"/>
    <mergeCell ref="N20:P20"/>
    <mergeCell ref="Q20:R20"/>
    <mergeCell ref="B21:J21"/>
    <mergeCell ref="K21:M21"/>
    <mergeCell ref="N21:P21"/>
    <mergeCell ref="Q21:R21"/>
    <mergeCell ref="B22:J22"/>
    <mergeCell ref="Q19:R19"/>
    <mergeCell ref="B16:J16"/>
    <mergeCell ref="K15:M15"/>
    <mergeCell ref="N15:P15"/>
    <mergeCell ref="Q15:R15"/>
    <mergeCell ref="B12:J12"/>
    <mergeCell ref="K12:M12"/>
    <mergeCell ref="N18:P18"/>
    <mergeCell ref="A51:A52"/>
    <mergeCell ref="B30:G30"/>
    <mergeCell ref="H30:J30"/>
    <mergeCell ref="K30:M30"/>
    <mergeCell ref="K14:M14"/>
    <mergeCell ref="N14:P14"/>
    <mergeCell ref="Q14:R14"/>
    <mergeCell ref="B15:J15"/>
    <mergeCell ref="A36:A37"/>
    <mergeCell ref="A46:A49"/>
    <mergeCell ref="H36:J36"/>
    <mergeCell ref="B42:G42"/>
    <mergeCell ref="H42:J42"/>
    <mergeCell ref="K42:M42"/>
    <mergeCell ref="N42:P42"/>
    <mergeCell ref="Q42:S42"/>
    <mergeCell ref="B45:G45"/>
    <mergeCell ref="H45:J45"/>
    <mergeCell ref="K45:M45"/>
    <mergeCell ref="N45:P45"/>
    <mergeCell ref="Q45:S45"/>
    <mergeCell ref="B47:G47"/>
    <mergeCell ref="H47:J47"/>
    <mergeCell ref="B33:G33"/>
    <mergeCell ref="Q18:R18"/>
    <mergeCell ref="B13:J13"/>
    <mergeCell ref="K13:M13"/>
    <mergeCell ref="B29:G29"/>
    <mergeCell ref="H29:J29"/>
    <mergeCell ref="K29:M29"/>
    <mergeCell ref="N29:P29"/>
    <mergeCell ref="Q29:S29"/>
    <mergeCell ref="B17:J17"/>
    <mergeCell ref="K17:M17"/>
    <mergeCell ref="N17:P17"/>
    <mergeCell ref="Q17:R17"/>
    <mergeCell ref="Q24:R24"/>
    <mergeCell ref="A1:Z1"/>
    <mergeCell ref="J2:Q2"/>
    <mergeCell ref="A3:Z3"/>
    <mergeCell ref="A4:Z4"/>
    <mergeCell ref="M7:P7"/>
    <mergeCell ref="A10:A11"/>
    <mergeCell ref="B28:G28"/>
    <mergeCell ref="H28:J28"/>
    <mergeCell ref="K28:M28"/>
    <mergeCell ref="N12:P12"/>
    <mergeCell ref="Q12:R12"/>
    <mergeCell ref="H8:J8"/>
    <mergeCell ref="B10:J11"/>
    <mergeCell ref="K10:R10"/>
    <mergeCell ref="S10:Z10"/>
    <mergeCell ref="K11:M11"/>
    <mergeCell ref="K16:M16"/>
    <mergeCell ref="N16:P16"/>
    <mergeCell ref="Q16:R16"/>
    <mergeCell ref="B18:J18"/>
    <mergeCell ref="S11:U11"/>
    <mergeCell ref="V11:X11"/>
    <mergeCell ref="N11:P11"/>
    <mergeCell ref="Q11:R11"/>
  </mergeCells>
  <dataValidations count="3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70:Z74 Y76:Z80 Y64:Y68 Z64:Z67 Y85:Y90 Z85:Z88 Z90" xr:uid="{F641BFB1-15EA-4DD8-8717-26DCD29FACAC}">
      <formula1>1</formula1>
      <formula2>3</formula2>
    </dataValidation>
    <dataValidation type="decimal" allowBlank="1" showInputMessage="1" showErrorMessage="1" error="กรุณากรอกข้อมูลเป็นตัวเลข" sqref="V12" xr:uid="{BAC8C777-F41E-4DC0-8A0B-59547C4F7100}">
      <formula1>0</formula1>
      <formula2>S12</formula2>
    </dataValidation>
    <dataValidation type="whole" operator="greaterThanOrEqual" allowBlank="1" showInputMessage="1" showErrorMessage="1" error="กรุณากรอกข้อมูลเป็นตัวเลข" sqref="K29:S29 Q35:Q37 N35:N37 K35:K37 K42:K56 N42:N56 Q42:Q56" xr:uid="{CFC3A78F-CEA8-4277-9446-13728F461B07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43" orientation="landscape" r:id="rId1"/>
  <rowBreaks count="5" manualBreakCount="5">
    <brk id="25" max="25" man="1"/>
    <brk id="60" max="25" man="1"/>
    <brk id="80" max="25" man="1"/>
    <brk id="98" max="25" man="1"/>
    <brk id="126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A84DF4B7-D2B7-4A58-A85A-D4071A7D62F8}">
          <x14:formula1>
            <xm:f>LIST!$G$2:$G$10</xm:f>
          </x14:formula1>
          <xm:sqref>B85:B90 C85:G88 C90:G90</xm:sqref>
        </x14:dataValidation>
        <x14:dataValidation type="list" allowBlank="1" showInputMessage="1" showErrorMessage="1" error="กรุณาเลือกข้อมูลตามที่กำหนดให้" xr:uid="{BF764FA1-BD7A-4E51-BEC3-FE1223FAAAF8}">
          <x14:formula1>
            <xm:f>LIST!$A$2:$A$6</xm:f>
          </x14:formula1>
          <xm:sqref>B64:L68</xm:sqref>
        </x14:dataValidation>
        <x14:dataValidation type="list" allowBlank="1" showInputMessage="1" showErrorMessage="1" error="กรุณาเลือกข้อมูลตามที่กำหนดให้" xr:uid="{63EACAF5-9770-414E-AD9A-7379831128F7}">
          <x14:formula1>
            <xm:f>LIST!$C$2:$C$10</xm:f>
          </x14:formula1>
          <xm:sqref>B70:L74</xm:sqref>
        </x14:dataValidation>
        <x14:dataValidation type="list" allowBlank="1" showInputMessage="1" showErrorMessage="1" error="กรุณาเลือกข้อมูลตามที่กำหนดให้" xr:uid="{3514F119-8FDA-4CDE-B621-793DB17D7CB7}">
          <x14:formula1>
            <xm:f>LIST!$E$2:$E$9</xm:f>
          </x14:formula1>
          <xm:sqref>B76:L80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00B0F0"/>
  </sheetPr>
  <dimension ref="A1:Z146"/>
  <sheetViews>
    <sheetView view="pageBreakPreview" topLeftCell="B59" zoomScaleNormal="85" zoomScaleSheetLayoutView="100" workbookViewId="0">
      <selection activeCell="Q148" sqref="Q148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9" t="s">
        <v>98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62" t="s">
        <v>99</v>
      </c>
      <c r="K2" s="262"/>
      <c r="L2" s="262"/>
      <c r="M2" s="262"/>
      <c r="N2" s="262"/>
      <c r="O2" s="262"/>
      <c r="P2" s="262"/>
      <c r="Q2" s="262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79" t="s">
        <v>74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ht="21" customHeight="1" x14ac:dyDescent="0.25">
      <c r="A4" s="79" t="s">
        <v>68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100</v>
      </c>
      <c r="L7" s="7"/>
      <c r="M7" s="80"/>
      <c r="N7" s="81"/>
      <c r="O7" s="81"/>
      <c r="P7" s="82"/>
    </row>
    <row r="8" spans="1:26" ht="21" customHeight="1" x14ac:dyDescent="0.25">
      <c r="A8" s="6" t="s">
        <v>14</v>
      </c>
      <c r="G8" s="7"/>
      <c r="H8" s="80"/>
      <c r="I8" s="81"/>
      <c r="J8" s="82"/>
    </row>
    <row r="9" spans="1:26" ht="9" customHeight="1" x14ac:dyDescent="0.25"/>
    <row r="10" spans="1:26" s="5" customFormat="1" ht="30" customHeight="1" x14ac:dyDescent="0.25">
      <c r="A10" s="83" t="s">
        <v>6</v>
      </c>
      <c r="B10" s="83" t="s">
        <v>10</v>
      </c>
      <c r="C10" s="83"/>
      <c r="D10" s="83"/>
      <c r="E10" s="83"/>
      <c r="F10" s="83"/>
      <c r="G10" s="83"/>
      <c r="H10" s="83"/>
      <c r="I10" s="83"/>
      <c r="J10" s="83"/>
      <c r="K10" s="83" t="s">
        <v>11</v>
      </c>
      <c r="L10" s="83"/>
      <c r="M10" s="83"/>
      <c r="N10" s="83"/>
      <c r="O10" s="83"/>
      <c r="P10" s="83"/>
      <c r="Q10" s="83"/>
      <c r="R10" s="83"/>
      <c r="S10" s="83" t="s">
        <v>5</v>
      </c>
      <c r="T10" s="83"/>
      <c r="U10" s="83"/>
      <c r="V10" s="83"/>
      <c r="W10" s="83"/>
      <c r="X10" s="83"/>
      <c r="Y10" s="83"/>
      <c r="Z10" s="83"/>
    </row>
    <row r="11" spans="1:26" s="5" customFormat="1" ht="30" customHeight="1" x14ac:dyDescent="0.25">
      <c r="A11" s="84"/>
      <c r="B11" s="83"/>
      <c r="C11" s="83"/>
      <c r="D11" s="83"/>
      <c r="E11" s="83"/>
      <c r="F11" s="83"/>
      <c r="G11" s="83"/>
      <c r="H11" s="83"/>
      <c r="I11" s="83"/>
      <c r="J11" s="83"/>
      <c r="K11" s="83" t="s">
        <v>2</v>
      </c>
      <c r="L11" s="83"/>
      <c r="M11" s="83"/>
      <c r="N11" s="83" t="s">
        <v>3</v>
      </c>
      <c r="O11" s="83"/>
      <c r="P11" s="83"/>
      <c r="Q11" s="83" t="s">
        <v>4</v>
      </c>
      <c r="R11" s="83"/>
      <c r="S11" s="83" t="s">
        <v>2</v>
      </c>
      <c r="T11" s="83"/>
      <c r="U11" s="83"/>
      <c r="V11" s="83" t="s">
        <v>3</v>
      </c>
      <c r="W11" s="83"/>
      <c r="X11" s="83"/>
      <c r="Y11" s="83" t="s">
        <v>4</v>
      </c>
      <c r="Z11" s="83"/>
    </row>
    <row r="12" spans="1:26" s="8" customFormat="1" ht="48" customHeight="1" x14ac:dyDescent="0.25">
      <c r="A12" s="29">
        <v>1</v>
      </c>
      <c r="B12" s="85" t="s">
        <v>101</v>
      </c>
      <c r="C12" s="86"/>
      <c r="D12" s="86"/>
      <c r="E12" s="86"/>
      <c r="F12" s="86"/>
      <c r="G12" s="86"/>
      <c r="H12" s="86"/>
      <c r="I12" s="86"/>
      <c r="J12" s="86"/>
      <c r="K12" s="253"/>
      <c r="L12" s="253"/>
      <c r="M12" s="253"/>
      <c r="N12" s="253"/>
      <c r="O12" s="253"/>
      <c r="P12" s="253"/>
      <c r="Q12" s="254" t="e">
        <f>V29/T29*100</f>
        <v>#DIV/0!</v>
      </c>
      <c r="R12" s="254"/>
      <c r="S12" s="299"/>
      <c r="T12" s="300"/>
      <c r="U12" s="301"/>
      <c r="V12" s="240"/>
      <c r="W12" s="241"/>
      <c r="X12" s="242"/>
      <c r="Y12" s="246" t="e">
        <f>V12/S12*100</f>
        <v>#DIV/0!</v>
      </c>
      <c r="Z12" s="247"/>
    </row>
    <row r="13" spans="1:26" ht="24" customHeight="1" x14ac:dyDescent="0.25">
      <c r="A13" s="30">
        <v>1.1000000000000001</v>
      </c>
      <c r="B13" s="95" t="s">
        <v>102</v>
      </c>
      <c r="C13" s="96"/>
      <c r="D13" s="96"/>
      <c r="E13" s="96"/>
      <c r="F13" s="96"/>
      <c r="G13" s="96"/>
      <c r="H13" s="96"/>
      <c r="I13" s="96"/>
      <c r="J13" s="96"/>
      <c r="K13" s="256"/>
      <c r="L13" s="256"/>
      <c r="M13" s="256"/>
      <c r="N13" s="100"/>
      <c r="O13" s="100"/>
      <c r="P13" s="100"/>
      <c r="Q13" s="101" t="e">
        <f>V30/T30*100</f>
        <v>#DIV/0!</v>
      </c>
      <c r="R13" s="101"/>
      <c r="S13" s="302"/>
      <c r="T13" s="303"/>
      <c r="U13" s="304"/>
      <c r="V13" s="243"/>
      <c r="W13" s="244"/>
      <c r="X13" s="245"/>
      <c r="Y13" s="248"/>
      <c r="Z13" s="249"/>
    </row>
    <row r="14" spans="1:26" ht="24" customHeight="1" x14ac:dyDescent="0.25">
      <c r="A14" s="30">
        <v>1.2</v>
      </c>
      <c r="B14" s="95" t="s">
        <v>63</v>
      </c>
      <c r="C14" s="96"/>
      <c r="D14" s="96"/>
      <c r="E14" s="96"/>
      <c r="F14" s="96"/>
      <c r="G14" s="96"/>
      <c r="H14" s="96"/>
      <c r="I14" s="96"/>
      <c r="J14" s="96"/>
      <c r="K14" s="256"/>
      <c r="L14" s="256"/>
      <c r="M14" s="256"/>
      <c r="N14" s="100"/>
      <c r="O14" s="100"/>
      <c r="P14" s="100"/>
      <c r="Q14" s="89" t="e">
        <f>V35/T35*100</f>
        <v>#DIV/0!</v>
      </c>
      <c r="R14" s="89"/>
      <c r="S14" s="302"/>
      <c r="T14" s="303"/>
      <c r="U14" s="304"/>
      <c r="V14" s="243"/>
      <c r="W14" s="244"/>
      <c r="X14" s="245"/>
      <c r="Y14" s="248"/>
      <c r="Z14" s="249"/>
    </row>
    <row r="15" spans="1:26" ht="24" customHeight="1" x14ac:dyDescent="0.25">
      <c r="A15" s="30">
        <v>1.3</v>
      </c>
      <c r="B15" s="95" t="s">
        <v>64</v>
      </c>
      <c r="C15" s="96"/>
      <c r="D15" s="96"/>
      <c r="E15" s="96"/>
      <c r="F15" s="96"/>
      <c r="G15" s="96"/>
      <c r="H15" s="96"/>
      <c r="I15" s="96"/>
      <c r="J15" s="96"/>
      <c r="K15" s="256"/>
      <c r="L15" s="256"/>
      <c r="M15" s="256"/>
      <c r="N15" s="100"/>
      <c r="O15" s="100"/>
      <c r="P15" s="100"/>
      <c r="Q15" s="89" t="e">
        <f>V38/T38*100</f>
        <v>#DIV/0!</v>
      </c>
      <c r="R15" s="89"/>
      <c r="S15" s="302"/>
      <c r="T15" s="303"/>
      <c r="U15" s="304"/>
      <c r="V15" s="243"/>
      <c r="W15" s="244"/>
      <c r="X15" s="245"/>
      <c r="Y15" s="248"/>
      <c r="Z15" s="249"/>
    </row>
    <row r="16" spans="1:26" ht="24" customHeight="1" x14ac:dyDescent="0.25">
      <c r="A16" s="30">
        <v>1.4</v>
      </c>
      <c r="B16" s="108" t="s">
        <v>65</v>
      </c>
      <c r="C16" s="108"/>
      <c r="D16" s="108"/>
      <c r="E16" s="108"/>
      <c r="F16" s="108"/>
      <c r="G16" s="108"/>
      <c r="H16" s="108"/>
      <c r="I16" s="108"/>
      <c r="J16" s="95"/>
      <c r="K16" s="97"/>
      <c r="L16" s="98"/>
      <c r="M16" s="99"/>
      <c r="N16" s="105"/>
      <c r="O16" s="106"/>
      <c r="P16" s="107"/>
      <c r="Q16" s="89" t="e">
        <f>V40/T40*100</f>
        <v>#DIV/0!</v>
      </c>
      <c r="R16" s="89"/>
      <c r="S16" s="302"/>
      <c r="T16" s="303"/>
      <c r="U16" s="304"/>
      <c r="V16" s="243"/>
      <c r="W16" s="244"/>
      <c r="X16" s="245"/>
      <c r="Y16" s="248"/>
      <c r="Z16" s="249"/>
    </row>
    <row r="17" spans="1:26" ht="24" customHeight="1" x14ac:dyDescent="0.25">
      <c r="A17" s="33">
        <v>1.5</v>
      </c>
      <c r="B17" s="110" t="s">
        <v>67</v>
      </c>
      <c r="C17" s="111"/>
      <c r="D17" s="111"/>
      <c r="E17" s="111"/>
      <c r="F17" s="111"/>
      <c r="G17" s="111"/>
      <c r="H17" s="111"/>
      <c r="I17" s="111"/>
      <c r="J17" s="112"/>
      <c r="K17" s="97"/>
      <c r="L17" s="98"/>
      <c r="M17" s="99"/>
      <c r="N17" s="105"/>
      <c r="O17" s="106"/>
      <c r="P17" s="107"/>
      <c r="Q17" s="89" t="e">
        <f>V42/T42*100</f>
        <v>#DIV/0!</v>
      </c>
      <c r="R17" s="89"/>
      <c r="S17" s="302"/>
      <c r="T17" s="303"/>
      <c r="U17" s="304"/>
      <c r="V17" s="243"/>
      <c r="W17" s="244"/>
      <c r="X17" s="245"/>
      <c r="Y17" s="248"/>
      <c r="Z17" s="249"/>
    </row>
    <row r="18" spans="1:26" s="8" customFormat="1" ht="24" customHeight="1" x14ac:dyDescent="0.25">
      <c r="A18" s="31">
        <v>2</v>
      </c>
      <c r="B18" s="119" t="s">
        <v>66</v>
      </c>
      <c r="C18" s="119"/>
      <c r="D18" s="119"/>
      <c r="E18" s="119"/>
      <c r="F18" s="119"/>
      <c r="G18" s="119"/>
      <c r="H18" s="119"/>
      <c r="I18" s="119"/>
      <c r="J18" s="120"/>
      <c r="K18" s="116"/>
      <c r="L18" s="117"/>
      <c r="M18" s="118"/>
      <c r="N18" s="257"/>
      <c r="O18" s="258"/>
      <c r="P18" s="259"/>
      <c r="Q18" s="255" t="e">
        <f>V44/T44*100</f>
        <v>#DIV/0!</v>
      </c>
      <c r="R18" s="255"/>
      <c r="S18" s="302"/>
      <c r="T18" s="303"/>
      <c r="U18" s="304"/>
      <c r="V18" s="243"/>
      <c r="W18" s="244"/>
      <c r="X18" s="245"/>
      <c r="Y18" s="248"/>
      <c r="Z18" s="249"/>
    </row>
    <row r="19" spans="1:26" s="5" customFormat="1" ht="24" customHeight="1" x14ac:dyDescent="0.25">
      <c r="A19" s="32">
        <v>2.1</v>
      </c>
      <c r="B19" s="108" t="s">
        <v>62</v>
      </c>
      <c r="C19" s="108"/>
      <c r="D19" s="108"/>
      <c r="E19" s="108"/>
      <c r="F19" s="108"/>
      <c r="G19" s="108"/>
      <c r="H19" s="108"/>
      <c r="I19" s="108"/>
      <c r="J19" s="95"/>
      <c r="K19" s="97"/>
      <c r="L19" s="98"/>
      <c r="M19" s="99"/>
      <c r="N19" s="105"/>
      <c r="O19" s="106"/>
      <c r="P19" s="107"/>
      <c r="Q19" s="89" t="e">
        <f>V45/T45*100</f>
        <v>#DIV/0!</v>
      </c>
      <c r="R19" s="89"/>
      <c r="S19" s="302"/>
      <c r="T19" s="303"/>
      <c r="U19" s="304"/>
      <c r="V19" s="243"/>
      <c r="W19" s="244"/>
      <c r="X19" s="245"/>
      <c r="Y19" s="248"/>
      <c r="Z19" s="249"/>
    </row>
    <row r="20" spans="1:26" ht="24" customHeight="1" x14ac:dyDescent="0.25">
      <c r="A20" s="30">
        <v>2.2000000000000002</v>
      </c>
      <c r="B20" s="108" t="s">
        <v>63</v>
      </c>
      <c r="C20" s="108"/>
      <c r="D20" s="108"/>
      <c r="E20" s="108"/>
      <c r="F20" s="108"/>
      <c r="G20" s="108"/>
      <c r="H20" s="108"/>
      <c r="I20" s="108"/>
      <c r="J20" s="95"/>
      <c r="K20" s="97"/>
      <c r="L20" s="98"/>
      <c r="M20" s="99"/>
      <c r="N20" s="105"/>
      <c r="O20" s="106"/>
      <c r="P20" s="107"/>
      <c r="Q20" s="89" t="e">
        <f>V50/T50*100</f>
        <v>#DIV/0!</v>
      </c>
      <c r="R20" s="89"/>
      <c r="S20" s="302"/>
      <c r="T20" s="303"/>
      <c r="U20" s="304"/>
      <c r="V20" s="243"/>
      <c r="W20" s="244"/>
      <c r="X20" s="245"/>
      <c r="Y20" s="248"/>
      <c r="Z20" s="249"/>
    </row>
    <row r="21" spans="1:26" ht="24" customHeight="1" x14ac:dyDescent="0.25">
      <c r="A21" s="30">
        <v>2.2999999999999998</v>
      </c>
      <c r="B21" s="108" t="s">
        <v>64</v>
      </c>
      <c r="C21" s="108"/>
      <c r="D21" s="108"/>
      <c r="E21" s="108"/>
      <c r="F21" s="108"/>
      <c r="G21" s="108"/>
      <c r="H21" s="108"/>
      <c r="I21" s="108"/>
      <c r="J21" s="95"/>
      <c r="K21" s="97"/>
      <c r="L21" s="98"/>
      <c r="M21" s="99"/>
      <c r="N21" s="105"/>
      <c r="O21" s="106"/>
      <c r="P21" s="107"/>
      <c r="Q21" s="89" t="e">
        <f>V53/T53*100</f>
        <v>#DIV/0!</v>
      </c>
      <c r="R21" s="89"/>
      <c r="S21" s="302"/>
      <c r="T21" s="303"/>
      <c r="U21" s="304"/>
      <c r="V21" s="243"/>
      <c r="W21" s="244"/>
      <c r="X21" s="245"/>
      <c r="Y21" s="248"/>
      <c r="Z21" s="249"/>
    </row>
    <row r="22" spans="1:26" ht="24" customHeight="1" x14ac:dyDescent="0.25">
      <c r="A22" s="33">
        <v>2.4</v>
      </c>
      <c r="B22" s="108" t="s">
        <v>65</v>
      </c>
      <c r="C22" s="108"/>
      <c r="D22" s="108"/>
      <c r="E22" s="108"/>
      <c r="F22" s="108"/>
      <c r="G22" s="108"/>
      <c r="H22" s="108"/>
      <c r="I22" s="108"/>
      <c r="J22" s="95"/>
      <c r="K22" s="97"/>
      <c r="L22" s="98"/>
      <c r="M22" s="99"/>
      <c r="N22" s="105"/>
      <c r="O22" s="106"/>
      <c r="P22" s="107"/>
      <c r="Q22" s="89" t="e">
        <f>V55/T55*100</f>
        <v>#DIV/0!</v>
      </c>
      <c r="R22" s="89"/>
      <c r="S22" s="302"/>
      <c r="T22" s="303"/>
      <c r="U22" s="304"/>
      <c r="V22" s="243"/>
      <c r="W22" s="244"/>
      <c r="X22" s="245"/>
      <c r="Y22" s="248"/>
      <c r="Z22" s="249"/>
    </row>
    <row r="23" spans="1:26" ht="24" customHeight="1" x14ac:dyDescent="0.25">
      <c r="A23" s="30">
        <v>2.5</v>
      </c>
      <c r="B23" s="102" t="s">
        <v>67</v>
      </c>
      <c r="C23" s="103"/>
      <c r="D23" s="103"/>
      <c r="E23" s="103"/>
      <c r="F23" s="103"/>
      <c r="G23" s="103"/>
      <c r="H23" s="103"/>
      <c r="I23" s="103"/>
      <c r="J23" s="103"/>
      <c r="K23" s="104"/>
      <c r="L23" s="104"/>
      <c r="M23" s="104"/>
      <c r="N23" s="100"/>
      <c r="O23" s="100"/>
      <c r="P23" s="100"/>
      <c r="Q23" s="89" t="e">
        <f>V57/T57*100</f>
        <v>#DIV/0!</v>
      </c>
      <c r="R23" s="89"/>
      <c r="S23" s="302"/>
      <c r="T23" s="303"/>
      <c r="U23" s="304"/>
      <c r="V23" s="243"/>
      <c r="W23" s="244"/>
      <c r="X23" s="245"/>
      <c r="Y23" s="248"/>
      <c r="Z23" s="249"/>
    </row>
    <row r="24" spans="1:26" ht="24" customHeight="1" x14ac:dyDescent="0.25">
      <c r="A24" s="90" t="s">
        <v>15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2"/>
      <c r="Q24" s="93" t="e">
        <f>V59</f>
        <v>#DIV/0!</v>
      </c>
      <c r="R24" s="93"/>
      <c r="S24" s="94">
        <f>SUM(S12)</f>
        <v>0</v>
      </c>
      <c r="T24" s="94"/>
      <c r="U24" s="94"/>
      <c r="V24" s="94">
        <f>SUM(V12)</f>
        <v>0</v>
      </c>
      <c r="W24" s="94"/>
      <c r="X24" s="94"/>
      <c r="Y24" s="125" t="e">
        <f>V24/S24*100</f>
        <v>#DIV/0!</v>
      </c>
      <c r="Z24" s="125"/>
    </row>
    <row r="25" spans="1:26" ht="9.9499999999999993" customHeight="1" x14ac:dyDescent="0.25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</row>
    <row r="26" spans="1:26" ht="24" customHeight="1" x14ac:dyDescent="0.25">
      <c r="A26" s="28" t="s">
        <v>91</v>
      </c>
      <c r="H26" s="9"/>
      <c r="I26" s="10"/>
      <c r="J26" s="10"/>
      <c r="K26" s="10"/>
      <c r="L26" s="10"/>
      <c r="M26" s="10"/>
    </row>
    <row r="27" spans="1:26" ht="9.9499999999999993" customHeight="1" x14ac:dyDescent="0.25">
      <c r="A27" s="2"/>
      <c r="H27" s="11"/>
      <c r="I27" s="11"/>
      <c r="J27" s="11"/>
      <c r="K27" s="11"/>
      <c r="L27" s="11"/>
      <c r="M27" s="11"/>
    </row>
    <row r="28" spans="1:26" ht="72" customHeight="1" x14ac:dyDescent="0.25">
      <c r="A28" s="14" t="s">
        <v>6</v>
      </c>
      <c r="B28" s="83" t="s">
        <v>12</v>
      </c>
      <c r="C28" s="83"/>
      <c r="D28" s="83"/>
      <c r="E28" s="83"/>
      <c r="F28" s="83"/>
      <c r="G28" s="83"/>
      <c r="H28" s="83" t="s">
        <v>16</v>
      </c>
      <c r="I28" s="83"/>
      <c r="J28" s="83"/>
      <c r="K28" s="83" t="s">
        <v>13</v>
      </c>
      <c r="L28" s="83"/>
      <c r="M28" s="83"/>
      <c r="N28" s="83" t="s">
        <v>17</v>
      </c>
      <c r="O28" s="83"/>
      <c r="P28" s="83"/>
      <c r="Q28" s="83" t="s">
        <v>18</v>
      </c>
      <c r="R28" s="83"/>
      <c r="S28" s="83"/>
      <c r="T28" s="126" t="s">
        <v>19</v>
      </c>
      <c r="U28" s="126"/>
      <c r="V28" s="72" t="s">
        <v>7</v>
      </c>
      <c r="W28" s="72"/>
      <c r="X28" s="83" t="s">
        <v>8</v>
      </c>
      <c r="Y28" s="83"/>
      <c r="Z28" s="83"/>
    </row>
    <row r="29" spans="1:26" s="45" customFormat="1" ht="48" customHeight="1" x14ac:dyDescent="0.25">
      <c r="A29" s="34">
        <v>1</v>
      </c>
      <c r="B29" s="265" t="s">
        <v>61</v>
      </c>
      <c r="C29" s="266"/>
      <c r="D29" s="266"/>
      <c r="E29" s="266"/>
      <c r="F29" s="266"/>
      <c r="G29" s="267"/>
      <c r="H29" s="268"/>
      <c r="I29" s="268"/>
      <c r="J29" s="268"/>
      <c r="K29" s="269"/>
      <c r="L29" s="269"/>
      <c r="M29" s="269"/>
      <c r="N29" s="269"/>
      <c r="O29" s="269"/>
      <c r="P29" s="269"/>
      <c r="Q29" s="269"/>
      <c r="R29" s="269"/>
      <c r="S29" s="257"/>
      <c r="T29" s="191">
        <f>T30+T35+T38+T40+T42</f>
        <v>30</v>
      </c>
      <c r="U29" s="191"/>
      <c r="V29" s="280" t="e">
        <f>SUM(V30,V35,V38,V40,V42)</f>
        <v>#DIV/0!</v>
      </c>
      <c r="W29" s="109"/>
      <c r="X29" s="175"/>
      <c r="Y29" s="176"/>
      <c r="Z29" s="177"/>
    </row>
    <row r="30" spans="1:26" s="20" customFormat="1" ht="24" customHeight="1" x14ac:dyDescent="0.25">
      <c r="A30" s="35">
        <v>1.1000000000000001</v>
      </c>
      <c r="B30" s="281" t="s">
        <v>102</v>
      </c>
      <c r="C30" s="281"/>
      <c r="D30" s="281"/>
      <c r="E30" s="281"/>
      <c r="F30" s="281"/>
      <c r="G30" s="282"/>
      <c r="H30" s="283"/>
      <c r="I30" s="283"/>
      <c r="J30" s="283"/>
      <c r="K30" s="284">
        <f>K34</f>
        <v>0</v>
      </c>
      <c r="L30" s="284"/>
      <c r="M30" s="284"/>
      <c r="N30" s="284">
        <f t="shared" ref="N30" si="0">N34</f>
        <v>0</v>
      </c>
      <c r="O30" s="284"/>
      <c r="P30" s="284"/>
      <c r="Q30" s="284">
        <f t="shared" ref="Q30" si="1">Q34</f>
        <v>0</v>
      </c>
      <c r="R30" s="284"/>
      <c r="S30" s="284"/>
      <c r="T30" s="59">
        <f>SUM(T31:T34)</f>
        <v>15</v>
      </c>
      <c r="U30" s="59"/>
      <c r="V30" s="263" t="e">
        <f>SUM(V31:W34)</f>
        <v>#DIV/0!</v>
      </c>
      <c r="W30" s="264"/>
      <c r="X30" s="231"/>
      <c r="Y30" s="232"/>
      <c r="Z30" s="233"/>
    </row>
    <row r="31" spans="1:26" ht="24" customHeight="1" x14ac:dyDescent="0.25">
      <c r="A31" s="141"/>
      <c r="B31" s="199" t="s">
        <v>69</v>
      </c>
      <c r="C31" s="199"/>
      <c r="D31" s="199"/>
      <c r="E31" s="199"/>
      <c r="F31" s="199"/>
      <c r="G31" s="199"/>
      <c r="H31" s="270"/>
      <c r="I31" s="270"/>
      <c r="J31" s="270"/>
      <c r="K31" s="100"/>
      <c r="L31" s="100"/>
      <c r="M31" s="100"/>
      <c r="N31" s="100"/>
      <c r="O31" s="100"/>
      <c r="P31" s="100"/>
      <c r="Q31" s="100"/>
      <c r="R31" s="100"/>
      <c r="S31" s="105"/>
      <c r="T31" s="62">
        <v>7</v>
      </c>
      <c r="U31" s="62"/>
      <c r="V31" s="124" t="e">
        <f>(T31*((K31*0)+(N31*50)+(Q31*100)))/(H31*100)</f>
        <v>#DIV/0!</v>
      </c>
      <c r="W31" s="89"/>
      <c r="X31" s="231"/>
      <c r="Y31" s="232"/>
      <c r="Z31" s="233"/>
    </row>
    <row r="32" spans="1:26" ht="24" customHeight="1" x14ac:dyDescent="0.25">
      <c r="A32" s="142"/>
      <c r="B32" s="65" t="s">
        <v>70</v>
      </c>
      <c r="C32" s="66"/>
      <c r="D32" s="66"/>
      <c r="E32" s="66"/>
      <c r="F32" s="66"/>
      <c r="G32" s="67"/>
      <c r="H32" s="270"/>
      <c r="I32" s="270"/>
      <c r="J32" s="270"/>
      <c r="K32" s="105"/>
      <c r="L32" s="106"/>
      <c r="M32" s="107"/>
      <c r="N32" s="105"/>
      <c r="O32" s="106"/>
      <c r="P32" s="107"/>
      <c r="Q32" s="105"/>
      <c r="R32" s="106"/>
      <c r="S32" s="106"/>
      <c r="T32" s="62">
        <v>3</v>
      </c>
      <c r="U32" s="62"/>
      <c r="V32" s="124" t="e">
        <f>(T32*((K32*0)+(N32*50)+(Q32*100)))/(H32*100)</f>
        <v>#DIV/0!</v>
      </c>
      <c r="W32" s="89"/>
      <c r="X32" s="231"/>
      <c r="Y32" s="232"/>
      <c r="Z32" s="233"/>
    </row>
    <row r="33" spans="1:26" ht="72" customHeight="1" x14ac:dyDescent="0.25">
      <c r="A33" s="142"/>
      <c r="B33" s="131" t="s">
        <v>103</v>
      </c>
      <c r="C33" s="131"/>
      <c r="D33" s="131"/>
      <c r="E33" s="131"/>
      <c r="F33" s="131"/>
      <c r="G33" s="131"/>
      <c r="H33" s="270"/>
      <c r="I33" s="270"/>
      <c r="J33" s="270"/>
      <c r="K33" s="100"/>
      <c r="L33" s="100"/>
      <c r="M33" s="100"/>
      <c r="N33" s="100"/>
      <c r="O33" s="100"/>
      <c r="P33" s="100"/>
      <c r="Q33" s="100"/>
      <c r="R33" s="100"/>
      <c r="S33" s="105"/>
      <c r="T33" s="62">
        <v>3</v>
      </c>
      <c r="U33" s="62"/>
      <c r="V33" s="124" t="e">
        <f>(T33*((K33*0)+(N33*50)+(Q33*100)))/(H33*100)</f>
        <v>#DIV/0!</v>
      </c>
      <c r="W33" s="89"/>
      <c r="X33" s="231"/>
      <c r="Y33" s="232"/>
      <c r="Z33" s="233"/>
    </row>
    <row r="34" spans="1:26" ht="24" customHeight="1" x14ac:dyDescent="0.25">
      <c r="A34" s="143"/>
      <c r="B34" s="65" t="s">
        <v>71</v>
      </c>
      <c r="C34" s="66"/>
      <c r="D34" s="66"/>
      <c r="E34" s="66"/>
      <c r="F34" s="66"/>
      <c r="G34" s="67"/>
      <c r="H34" s="270"/>
      <c r="I34" s="270"/>
      <c r="J34" s="270"/>
      <c r="K34" s="105"/>
      <c r="L34" s="106"/>
      <c r="M34" s="107"/>
      <c r="N34" s="105"/>
      <c r="O34" s="106"/>
      <c r="P34" s="107"/>
      <c r="Q34" s="105"/>
      <c r="R34" s="106"/>
      <c r="S34" s="106"/>
      <c r="T34" s="62">
        <v>2</v>
      </c>
      <c r="U34" s="62"/>
      <c r="V34" s="124" t="e">
        <f>(T34*((K34*0)+(N34*50)+(Q34*100)))/(H34*100)</f>
        <v>#DIV/0!</v>
      </c>
      <c r="W34" s="89"/>
      <c r="X34" s="231"/>
      <c r="Y34" s="232"/>
      <c r="Z34" s="233"/>
    </row>
    <row r="35" spans="1:26" s="20" customFormat="1" ht="24" customHeight="1" x14ac:dyDescent="0.25">
      <c r="A35" s="36">
        <v>1.2</v>
      </c>
      <c r="B35" s="296" t="s">
        <v>63</v>
      </c>
      <c r="C35" s="297"/>
      <c r="D35" s="297"/>
      <c r="E35" s="297"/>
      <c r="F35" s="297"/>
      <c r="G35" s="298"/>
      <c r="H35" s="274"/>
      <c r="I35" s="275"/>
      <c r="J35" s="276"/>
      <c r="K35" s="277">
        <f>K37</f>
        <v>0</v>
      </c>
      <c r="L35" s="278"/>
      <c r="M35" s="279"/>
      <c r="N35" s="277">
        <f t="shared" ref="N35" si="2">N37</f>
        <v>0</v>
      </c>
      <c r="O35" s="278"/>
      <c r="P35" s="279"/>
      <c r="Q35" s="277">
        <f t="shared" ref="Q35" si="3">Q37</f>
        <v>0</v>
      </c>
      <c r="R35" s="278"/>
      <c r="S35" s="279"/>
      <c r="T35" s="59">
        <f>T36+T37</f>
        <v>10</v>
      </c>
      <c r="U35" s="59"/>
      <c r="V35" s="263" t="e">
        <f>SUM(V36,V37)</f>
        <v>#DIV/0!</v>
      </c>
      <c r="W35" s="264"/>
      <c r="X35" s="231"/>
      <c r="Y35" s="232"/>
      <c r="Z35" s="233"/>
    </row>
    <row r="36" spans="1:26" ht="72" customHeight="1" x14ac:dyDescent="0.25">
      <c r="A36" s="141"/>
      <c r="B36" s="135" t="s">
        <v>72</v>
      </c>
      <c r="C36" s="136"/>
      <c r="D36" s="136"/>
      <c r="E36" s="136"/>
      <c r="F36" s="136"/>
      <c r="G36" s="137"/>
      <c r="H36" s="132"/>
      <c r="I36" s="133"/>
      <c r="J36" s="134"/>
      <c r="K36" s="105"/>
      <c r="L36" s="106"/>
      <c r="M36" s="107"/>
      <c r="N36" s="105"/>
      <c r="O36" s="106"/>
      <c r="P36" s="107"/>
      <c r="Q36" s="105"/>
      <c r="R36" s="106"/>
      <c r="S36" s="106"/>
      <c r="T36" s="62">
        <v>5</v>
      </c>
      <c r="U36" s="62"/>
      <c r="V36" s="124" t="e">
        <f>(T36*((K36*0)+(N36*50)+(Q36*100)))/(H36*100)</f>
        <v>#DIV/0!</v>
      </c>
      <c r="W36" s="89"/>
      <c r="X36" s="231"/>
      <c r="Y36" s="232"/>
      <c r="Z36" s="233"/>
    </row>
    <row r="37" spans="1:26" ht="24" customHeight="1" x14ac:dyDescent="0.25">
      <c r="A37" s="143"/>
      <c r="B37" s="65" t="s">
        <v>73</v>
      </c>
      <c r="C37" s="66"/>
      <c r="D37" s="66"/>
      <c r="E37" s="66"/>
      <c r="F37" s="66"/>
      <c r="G37" s="67"/>
      <c r="H37" s="132"/>
      <c r="I37" s="133"/>
      <c r="J37" s="134"/>
      <c r="K37" s="105"/>
      <c r="L37" s="106"/>
      <c r="M37" s="107"/>
      <c r="N37" s="105"/>
      <c r="O37" s="106"/>
      <c r="P37" s="107"/>
      <c r="Q37" s="105"/>
      <c r="R37" s="106"/>
      <c r="S37" s="106"/>
      <c r="T37" s="62">
        <v>5</v>
      </c>
      <c r="U37" s="62"/>
      <c r="V37" s="124" t="e">
        <f>(T37*((K37*0)+(N37*50)+(Q37*100)))/(H37*100)</f>
        <v>#DIV/0!</v>
      </c>
      <c r="W37" s="89"/>
      <c r="X37" s="231"/>
      <c r="Y37" s="232"/>
      <c r="Z37" s="233"/>
    </row>
    <row r="38" spans="1:26" s="20" customFormat="1" ht="48" customHeight="1" x14ac:dyDescent="0.25">
      <c r="A38" s="36">
        <v>1.3</v>
      </c>
      <c r="B38" s="271" t="s">
        <v>64</v>
      </c>
      <c r="C38" s="272"/>
      <c r="D38" s="272"/>
      <c r="E38" s="272"/>
      <c r="F38" s="272"/>
      <c r="G38" s="273"/>
      <c r="H38" s="274"/>
      <c r="I38" s="275"/>
      <c r="J38" s="276"/>
      <c r="K38" s="277">
        <f>K39</f>
        <v>0</v>
      </c>
      <c r="L38" s="278"/>
      <c r="M38" s="279"/>
      <c r="N38" s="277">
        <f t="shared" ref="N38" si="4">N39</f>
        <v>0</v>
      </c>
      <c r="O38" s="278"/>
      <c r="P38" s="279"/>
      <c r="Q38" s="277">
        <f t="shared" ref="Q38" si="5">Q39</f>
        <v>0</v>
      </c>
      <c r="R38" s="278"/>
      <c r="S38" s="279"/>
      <c r="T38" s="59">
        <f>T39</f>
        <v>3</v>
      </c>
      <c r="U38" s="59"/>
      <c r="V38" s="263" t="e">
        <f>SUM(V39)</f>
        <v>#DIV/0!</v>
      </c>
      <c r="W38" s="264"/>
      <c r="X38" s="231"/>
      <c r="Y38" s="232"/>
      <c r="Z38" s="233"/>
    </row>
    <row r="39" spans="1:26" ht="48" customHeight="1" x14ac:dyDescent="0.25">
      <c r="A39" s="37"/>
      <c r="B39" s="135" t="s">
        <v>104</v>
      </c>
      <c r="C39" s="136"/>
      <c r="D39" s="136"/>
      <c r="E39" s="136"/>
      <c r="F39" s="136"/>
      <c r="G39" s="137"/>
      <c r="H39" s="285"/>
      <c r="I39" s="286"/>
      <c r="J39" s="287"/>
      <c r="K39" s="105"/>
      <c r="L39" s="106"/>
      <c r="M39" s="107"/>
      <c r="N39" s="105"/>
      <c r="O39" s="106"/>
      <c r="P39" s="107"/>
      <c r="Q39" s="105"/>
      <c r="R39" s="106"/>
      <c r="S39" s="106"/>
      <c r="T39" s="62">
        <v>3</v>
      </c>
      <c r="U39" s="62"/>
      <c r="V39" s="124" t="e">
        <f>(T39*((K39*0)+(N39*50)+(Q39*100)))/(H39*100)</f>
        <v>#DIV/0!</v>
      </c>
      <c r="W39" s="89"/>
      <c r="X39" s="231"/>
      <c r="Y39" s="232"/>
      <c r="Z39" s="233"/>
    </row>
    <row r="40" spans="1:26" s="20" customFormat="1" ht="48" customHeight="1" x14ac:dyDescent="0.25">
      <c r="A40" s="36">
        <v>1.4</v>
      </c>
      <c r="B40" s="271" t="s">
        <v>65</v>
      </c>
      <c r="C40" s="272"/>
      <c r="D40" s="272"/>
      <c r="E40" s="272"/>
      <c r="F40" s="272"/>
      <c r="G40" s="273"/>
      <c r="H40" s="274"/>
      <c r="I40" s="275"/>
      <c r="J40" s="276"/>
      <c r="K40" s="277">
        <f>K41</f>
        <v>0</v>
      </c>
      <c r="L40" s="278"/>
      <c r="M40" s="279"/>
      <c r="N40" s="277">
        <f>N41</f>
        <v>0</v>
      </c>
      <c r="O40" s="278"/>
      <c r="P40" s="279"/>
      <c r="Q40" s="277">
        <f>Q41</f>
        <v>0</v>
      </c>
      <c r="R40" s="278"/>
      <c r="S40" s="278"/>
      <c r="T40" s="59">
        <f>T41</f>
        <v>1</v>
      </c>
      <c r="U40" s="59"/>
      <c r="V40" s="263" t="e">
        <f>SUM(V41)</f>
        <v>#DIV/0!</v>
      </c>
      <c r="W40" s="264"/>
      <c r="X40" s="231"/>
      <c r="Y40" s="232"/>
      <c r="Z40" s="233"/>
    </row>
    <row r="41" spans="1:26" ht="48" customHeight="1" x14ac:dyDescent="0.25">
      <c r="A41" s="37"/>
      <c r="B41" s="135" t="s">
        <v>105</v>
      </c>
      <c r="C41" s="136"/>
      <c r="D41" s="136"/>
      <c r="E41" s="136"/>
      <c r="F41" s="136"/>
      <c r="G41" s="137"/>
      <c r="H41" s="132"/>
      <c r="I41" s="133"/>
      <c r="J41" s="134"/>
      <c r="K41" s="105"/>
      <c r="L41" s="106"/>
      <c r="M41" s="107"/>
      <c r="N41" s="105"/>
      <c r="O41" s="106"/>
      <c r="P41" s="107"/>
      <c r="Q41" s="105"/>
      <c r="R41" s="106"/>
      <c r="S41" s="106"/>
      <c r="T41" s="62">
        <v>1</v>
      </c>
      <c r="U41" s="62"/>
      <c r="V41" s="124" t="e">
        <f>(T41*((K41*0)+(N41*50)+(Q41*100)))/(H41*100)</f>
        <v>#DIV/0!</v>
      </c>
      <c r="W41" s="89"/>
      <c r="X41" s="231"/>
      <c r="Y41" s="232"/>
      <c r="Z41" s="233"/>
    </row>
    <row r="42" spans="1:26" s="20" customFormat="1" ht="48" customHeight="1" x14ac:dyDescent="0.25">
      <c r="A42" s="36">
        <v>1.5</v>
      </c>
      <c r="B42" s="271" t="s">
        <v>67</v>
      </c>
      <c r="C42" s="272"/>
      <c r="D42" s="272"/>
      <c r="E42" s="272"/>
      <c r="F42" s="272"/>
      <c r="G42" s="273"/>
      <c r="H42" s="274"/>
      <c r="I42" s="275"/>
      <c r="J42" s="276"/>
      <c r="K42" s="277">
        <f>K43</f>
        <v>0</v>
      </c>
      <c r="L42" s="278"/>
      <c r="M42" s="279"/>
      <c r="N42" s="277">
        <f>N43</f>
        <v>0</v>
      </c>
      <c r="O42" s="278"/>
      <c r="P42" s="279"/>
      <c r="Q42" s="277">
        <f>Q43</f>
        <v>0</v>
      </c>
      <c r="R42" s="278"/>
      <c r="S42" s="278"/>
      <c r="T42" s="59">
        <f>T43</f>
        <v>1</v>
      </c>
      <c r="U42" s="59"/>
      <c r="V42" s="263" t="e">
        <f>SUM(V43)</f>
        <v>#DIV/0!</v>
      </c>
      <c r="W42" s="264"/>
      <c r="X42" s="231"/>
      <c r="Y42" s="232"/>
      <c r="Z42" s="233"/>
    </row>
    <row r="43" spans="1:26" ht="48" customHeight="1" x14ac:dyDescent="0.25">
      <c r="A43" s="37"/>
      <c r="B43" s="135" t="s">
        <v>106</v>
      </c>
      <c r="C43" s="136"/>
      <c r="D43" s="136"/>
      <c r="E43" s="136"/>
      <c r="F43" s="136"/>
      <c r="G43" s="137"/>
      <c r="H43" s="132"/>
      <c r="I43" s="133"/>
      <c r="J43" s="134"/>
      <c r="K43" s="105"/>
      <c r="L43" s="106"/>
      <c r="M43" s="107"/>
      <c r="N43" s="105"/>
      <c r="O43" s="106"/>
      <c r="P43" s="107"/>
      <c r="Q43" s="105"/>
      <c r="R43" s="106"/>
      <c r="S43" s="106"/>
      <c r="T43" s="62">
        <v>1</v>
      </c>
      <c r="U43" s="62"/>
      <c r="V43" s="124" t="e">
        <f>(T43*((K43*0)+(N43*50)+(Q43*100)))/(H43*100)</f>
        <v>#DIV/0!</v>
      </c>
      <c r="W43" s="89"/>
      <c r="X43" s="231"/>
      <c r="Y43" s="232"/>
      <c r="Z43" s="233"/>
    </row>
    <row r="44" spans="1:26" s="46" customFormat="1" ht="24" customHeight="1" x14ac:dyDescent="0.25">
      <c r="A44" s="38">
        <v>2</v>
      </c>
      <c r="B44" s="288" t="s">
        <v>66</v>
      </c>
      <c r="C44" s="289"/>
      <c r="D44" s="289"/>
      <c r="E44" s="289"/>
      <c r="F44" s="289"/>
      <c r="G44" s="85"/>
      <c r="H44" s="290"/>
      <c r="I44" s="291"/>
      <c r="J44" s="292"/>
      <c r="K44" s="257"/>
      <c r="L44" s="258"/>
      <c r="M44" s="259"/>
      <c r="N44" s="257"/>
      <c r="O44" s="258"/>
      <c r="P44" s="259"/>
      <c r="Q44" s="257"/>
      <c r="R44" s="258"/>
      <c r="S44" s="258"/>
      <c r="T44" s="191">
        <f>T45+T50+T53+T55+T57</f>
        <v>70</v>
      </c>
      <c r="U44" s="191"/>
      <c r="V44" s="280" t="e">
        <f>SUM(V45,V50,V53,V55,V57)</f>
        <v>#DIV/0!</v>
      </c>
      <c r="W44" s="109"/>
      <c r="X44" s="231"/>
      <c r="Y44" s="232"/>
      <c r="Z44" s="233"/>
    </row>
    <row r="45" spans="1:26" s="20" customFormat="1" ht="24" customHeight="1" x14ac:dyDescent="0.25">
      <c r="A45" s="36">
        <v>2.1</v>
      </c>
      <c r="B45" s="271" t="s">
        <v>62</v>
      </c>
      <c r="C45" s="272"/>
      <c r="D45" s="272"/>
      <c r="E45" s="272"/>
      <c r="F45" s="272"/>
      <c r="G45" s="273"/>
      <c r="H45" s="274"/>
      <c r="I45" s="275"/>
      <c r="J45" s="276"/>
      <c r="K45" s="277">
        <f>K49</f>
        <v>0</v>
      </c>
      <c r="L45" s="278"/>
      <c r="M45" s="279"/>
      <c r="N45" s="277">
        <f>N49</f>
        <v>0</v>
      </c>
      <c r="O45" s="278"/>
      <c r="P45" s="279"/>
      <c r="Q45" s="277">
        <f>Q49</f>
        <v>0</v>
      </c>
      <c r="R45" s="278"/>
      <c r="S45" s="278"/>
      <c r="T45" s="59">
        <f>SUM(T46:T49)</f>
        <v>35</v>
      </c>
      <c r="U45" s="59"/>
      <c r="V45" s="263" t="e">
        <f>SUM(V46:W49)</f>
        <v>#DIV/0!</v>
      </c>
      <c r="W45" s="264"/>
      <c r="X45" s="231"/>
      <c r="Y45" s="232"/>
      <c r="Z45" s="233"/>
    </row>
    <row r="46" spans="1:26" ht="24" customHeight="1" x14ac:dyDescent="0.25">
      <c r="A46" s="144"/>
      <c r="B46" s="215" t="s">
        <v>69</v>
      </c>
      <c r="C46" s="216"/>
      <c r="D46" s="216"/>
      <c r="E46" s="216"/>
      <c r="F46" s="216"/>
      <c r="G46" s="102"/>
      <c r="H46" s="132"/>
      <c r="I46" s="133"/>
      <c r="J46" s="134"/>
      <c r="K46" s="105"/>
      <c r="L46" s="106"/>
      <c r="M46" s="107"/>
      <c r="N46" s="105"/>
      <c r="O46" s="106"/>
      <c r="P46" s="107"/>
      <c r="Q46" s="105"/>
      <c r="R46" s="106"/>
      <c r="S46" s="106"/>
      <c r="T46" s="62">
        <v>15</v>
      </c>
      <c r="U46" s="62"/>
      <c r="V46" s="124" t="e">
        <f>(T46*((K46*0)+(N46*50)+(Q46*100)))/(H46*100)</f>
        <v>#DIV/0!</v>
      </c>
      <c r="W46" s="89"/>
      <c r="X46" s="231"/>
      <c r="Y46" s="232"/>
      <c r="Z46" s="233"/>
    </row>
    <row r="47" spans="1:26" ht="24" customHeight="1" x14ac:dyDescent="0.25">
      <c r="A47" s="145"/>
      <c r="B47" s="215" t="s">
        <v>70</v>
      </c>
      <c r="C47" s="216"/>
      <c r="D47" s="216"/>
      <c r="E47" s="216"/>
      <c r="F47" s="216"/>
      <c r="G47" s="102"/>
      <c r="H47" s="132"/>
      <c r="I47" s="133"/>
      <c r="J47" s="134"/>
      <c r="K47" s="105"/>
      <c r="L47" s="106"/>
      <c r="M47" s="107"/>
      <c r="N47" s="105"/>
      <c r="O47" s="106"/>
      <c r="P47" s="107"/>
      <c r="Q47" s="105"/>
      <c r="R47" s="106"/>
      <c r="S47" s="106"/>
      <c r="T47" s="62">
        <v>10</v>
      </c>
      <c r="U47" s="62"/>
      <c r="V47" s="124" t="e">
        <f>(T47*((K47*0)+(N47*50)+(Q47*100)))/(H47*100)</f>
        <v>#DIV/0!</v>
      </c>
      <c r="W47" s="89"/>
      <c r="X47" s="231"/>
      <c r="Y47" s="232"/>
      <c r="Z47" s="233"/>
    </row>
    <row r="48" spans="1:26" ht="48" customHeight="1" x14ac:dyDescent="0.25">
      <c r="A48" s="145"/>
      <c r="B48" s="215" t="s">
        <v>107</v>
      </c>
      <c r="C48" s="216"/>
      <c r="D48" s="216"/>
      <c r="E48" s="216"/>
      <c r="F48" s="216"/>
      <c r="G48" s="102"/>
      <c r="H48" s="132"/>
      <c r="I48" s="133"/>
      <c r="J48" s="134"/>
      <c r="K48" s="105"/>
      <c r="L48" s="106"/>
      <c r="M48" s="107"/>
      <c r="N48" s="105"/>
      <c r="O48" s="106"/>
      <c r="P48" s="107"/>
      <c r="Q48" s="105"/>
      <c r="R48" s="106"/>
      <c r="S48" s="106"/>
      <c r="T48" s="62">
        <v>5</v>
      </c>
      <c r="U48" s="62"/>
      <c r="V48" s="124" t="e">
        <f>(T48*((K48*0)+(N48*50)+(Q48*100)))/(H48*100)</f>
        <v>#DIV/0!</v>
      </c>
      <c r="W48" s="89"/>
      <c r="X48" s="231"/>
      <c r="Y48" s="232"/>
      <c r="Z48" s="233"/>
    </row>
    <row r="49" spans="1:26" ht="24" customHeight="1" x14ac:dyDescent="0.25">
      <c r="A49" s="146"/>
      <c r="B49" s="215" t="s">
        <v>71</v>
      </c>
      <c r="C49" s="216"/>
      <c r="D49" s="216"/>
      <c r="E49" s="216"/>
      <c r="F49" s="216"/>
      <c r="G49" s="102"/>
      <c r="H49" s="132"/>
      <c r="I49" s="133"/>
      <c r="J49" s="134"/>
      <c r="K49" s="105"/>
      <c r="L49" s="106"/>
      <c r="M49" s="107"/>
      <c r="N49" s="105"/>
      <c r="O49" s="106"/>
      <c r="P49" s="107"/>
      <c r="Q49" s="105"/>
      <c r="R49" s="106"/>
      <c r="S49" s="106"/>
      <c r="T49" s="62">
        <v>5</v>
      </c>
      <c r="U49" s="62"/>
      <c r="V49" s="124" t="e">
        <f>(T49*((K49*0)+(N49*50)+(Q49*100)))/(H49*100)</f>
        <v>#DIV/0!</v>
      </c>
      <c r="W49" s="89"/>
      <c r="X49" s="231"/>
      <c r="Y49" s="232"/>
      <c r="Z49" s="233"/>
    </row>
    <row r="50" spans="1:26" s="20" customFormat="1" ht="24" customHeight="1" x14ac:dyDescent="0.25">
      <c r="A50" s="36">
        <v>2.2000000000000002</v>
      </c>
      <c r="B50" s="271" t="s">
        <v>63</v>
      </c>
      <c r="C50" s="272"/>
      <c r="D50" s="272"/>
      <c r="E50" s="272"/>
      <c r="F50" s="272"/>
      <c r="G50" s="273"/>
      <c r="H50" s="274"/>
      <c r="I50" s="275"/>
      <c r="J50" s="276"/>
      <c r="K50" s="277">
        <f>K52</f>
        <v>0</v>
      </c>
      <c r="L50" s="278"/>
      <c r="M50" s="279"/>
      <c r="N50" s="277">
        <f>N52</f>
        <v>0</v>
      </c>
      <c r="O50" s="278"/>
      <c r="P50" s="279"/>
      <c r="Q50" s="277">
        <f>Q52</f>
        <v>0</v>
      </c>
      <c r="R50" s="278"/>
      <c r="S50" s="278"/>
      <c r="T50" s="59">
        <f>SUM(T51:T52)</f>
        <v>20</v>
      </c>
      <c r="U50" s="59"/>
      <c r="V50" s="263" t="e">
        <f>SUM(V51:W52)</f>
        <v>#DIV/0!</v>
      </c>
      <c r="W50" s="264"/>
      <c r="X50" s="231"/>
      <c r="Y50" s="232"/>
      <c r="Z50" s="233"/>
    </row>
    <row r="51" spans="1:26" ht="72" customHeight="1" x14ac:dyDescent="0.25">
      <c r="A51" s="144"/>
      <c r="B51" s="215" t="s">
        <v>72</v>
      </c>
      <c r="C51" s="216"/>
      <c r="D51" s="216"/>
      <c r="E51" s="216"/>
      <c r="F51" s="216"/>
      <c r="G51" s="102"/>
      <c r="H51" s="132"/>
      <c r="I51" s="133"/>
      <c r="J51" s="134"/>
      <c r="K51" s="105"/>
      <c r="L51" s="106"/>
      <c r="M51" s="107"/>
      <c r="N51" s="105"/>
      <c r="O51" s="106"/>
      <c r="P51" s="107"/>
      <c r="Q51" s="105"/>
      <c r="R51" s="106"/>
      <c r="S51" s="106"/>
      <c r="T51" s="62">
        <v>15</v>
      </c>
      <c r="U51" s="62"/>
      <c r="V51" s="124" t="e">
        <f>(T51*((K51*0)+(N51*50)+(Q51*100)))/(H51*100)</f>
        <v>#DIV/0!</v>
      </c>
      <c r="W51" s="89"/>
      <c r="X51" s="231"/>
      <c r="Y51" s="232"/>
      <c r="Z51" s="233"/>
    </row>
    <row r="52" spans="1:26" ht="48" customHeight="1" x14ac:dyDescent="0.25">
      <c r="A52" s="146"/>
      <c r="B52" s="215" t="s">
        <v>73</v>
      </c>
      <c r="C52" s="216"/>
      <c r="D52" s="216"/>
      <c r="E52" s="216"/>
      <c r="F52" s="216"/>
      <c r="G52" s="102"/>
      <c r="H52" s="132"/>
      <c r="I52" s="133"/>
      <c r="J52" s="134"/>
      <c r="K52" s="105"/>
      <c r="L52" s="106"/>
      <c r="M52" s="107"/>
      <c r="N52" s="105"/>
      <c r="O52" s="106"/>
      <c r="P52" s="107"/>
      <c r="Q52" s="105"/>
      <c r="R52" s="106"/>
      <c r="S52" s="106"/>
      <c r="T52" s="62">
        <v>5</v>
      </c>
      <c r="U52" s="62"/>
      <c r="V52" s="124" t="e">
        <f>(T52*((K52*0)+(N52*50)+(Q52*100)))/(H52*100)</f>
        <v>#DIV/0!</v>
      </c>
      <c r="W52" s="89"/>
      <c r="X52" s="231"/>
      <c r="Y52" s="232"/>
      <c r="Z52" s="233"/>
    </row>
    <row r="53" spans="1:26" s="20" customFormat="1" ht="48" customHeight="1" x14ac:dyDescent="0.25">
      <c r="A53" s="36">
        <v>2.2999999999999998</v>
      </c>
      <c r="B53" s="271" t="s">
        <v>64</v>
      </c>
      <c r="C53" s="272"/>
      <c r="D53" s="272"/>
      <c r="E53" s="272"/>
      <c r="F53" s="272"/>
      <c r="G53" s="273"/>
      <c r="H53" s="274"/>
      <c r="I53" s="275"/>
      <c r="J53" s="276"/>
      <c r="K53" s="277">
        <f>K54</f>
        <v>0</v>
      </c>
      <c r="L53" s="278"/>
      <c r="M53" s="279"/>
      <c r="N53" s="277">
        <f>N54</f>
        <v>0</v>
      </c>
      <c r="O53" s="278"/>
      <c r="P53" s="279"/>
      <c r="Q53" s="277">
        <f>Q54</f>
        <v>0</v>
      </c>
      <c r="R53" s="278"/>
      <c r="S53" s="278"/>
      <c r="T53" s="59">
        <f>SUM(T54)</f>
        <v>10</v>
      </c>
      <c r="U53" s="59"/>
      <c r="V53" s="263" t="e">
        <f>SUM(V54)</f>
        <v>#DIV/0!</v>
      </c>
      <c r="W53" s="264"/>
      <c r="X53" s="231"/>
      <c r="Y53" s="232"/>
      <c r="Z53" s="233"/>
    </row>
    <row r="54" spans="1:26" s="15" customFormat="1" ht="48" customHeight="1" x14ac:dyDescent="0.25">
      <c r="A54" s="39"/>
      <c r="B54" s="215" t="s">
        <v>104</v>
      </c>
      <c r="C54" s="216"/>
      <c r="D54" s="216"/>
      <c r="E54" s="216"/>
      <c r="F54" s="216"/>
      <c r="G54" s="102"/>
      <c r="H54" s="132"/>
      <c r="I54" s="133"/>
      <c r="J54" s="134"/>
      <c r="K54" s="293"/>
      <c r="L54" s="294"/>
      <c r="M54" s="295"/>
      <c r="N54" s="293"/>
      <c r="O54" s="294"/>
      <c r="P54" s="295"/>
      <c r="Q54" s="293"/>
      <c r="R54" s="294"/>
      <c r="S54" s="294"/>
      <c r="T54" s="62">
        <v>10</v>
      </c>
      <c r="U54" s="62"/>
      <c r="V54" s="124" t="e">
        <f>(T54*((K54*0)+(N54*50)+(Q54*100)))/(H54*100)</f>
        <v>#DIV/0!</v>
      </c>
      <c r="W54" s="89"/>
      <c r="X54" s="231"/>
      <c r="Y54" s="232"/>
      <c r="Z54" s="233"/>
    </row>
    <row r="55" spans="1:26" s="20" customFormat="1" ht="48" customHeight="1" x14ac:dyDescent="0.25">
      <c r="A55" s="36">
        <v>2.4</v>
      </c>
      <c r="B55" s="271" t="s">
        <v>65</v>
      </c>
      <c r="C55" s="272"/>
      <c r="D55" s="272"/>
      <c r="E55" s="272"/>
      <c r="F55" s="272"/>
      <c r="G55" s="273"/>
      <c r="H55" s="274"/>
      <c r="I55" s="275"/>
      <c r="J55" s="276"/>
      <c r="K55" s="277">
        <f>K56</f>
        <v>0</v>
      </c>
      <c r="L55" s="278"/>
      <c r="M55" s="279"/>
      <c r="N55" s="277">
        <f>N56</f>
        <v>0</v>
      </c>
      <c r="O55" s="278"/>
      <c r="P55" s="279"/>
      <c r="Q55" s="277">
        <f>Q56</f>
        <v>0</v>
      </c>
      <c r="R55" s="278"/>
      <c r="S55" s="278"/>
      <c r="T55" s="59">
        <f>T56</f>
        <v>3</v>
      </c>
      <c r="U55" s="59"/>
      <c r="V55" s="263" t="e">
        <f>SUM(V56)</f>
        <v>#DIV/0!</v>
      </c>
      <c r="W55" s="264"/>
      <c r="X55" s="231"/>
      <c r="Y55" s="232"/>
      <c r="Z55" s="233"/>
    </row>
    <row r="56" spans="1:26" ht="48" customHeight="1" x14ac:dyDescent="0.25">
      <c r="A56" s="40"/>
      <c r="B56" s="215" t="s">
        <v>105</v>
      </c>
      <c r="C56" s="216"/>
      <c r="D56" s="216"/>
      <c r="E56" s="216"/>
      <c r="F56" s="216"/>
      <c r="G56" s="102"/>
      <c r="H56" s="132"/>
      <c r="I56" s="133"/>
      <c r="J56" s="134"/>
      <c r="K56" s="105"/>
      <c r="L56" s="106"/>
      <c r="M56" s="107"/>
      <c r="N56" s="105"/>
      <c r="O56" s="106"/>
      <c r="P56" s="107"/>
      <c r="Q56" s="105"/>
      <c r="R56" s="106"/>
      <c r="S56" s="106"/>
      <c r="T56" s="62">
        <v>3</v>
      </c>
      <c r="U56" s="62"/>
      <c r="V56" s="124" t="e">
        <f>(T56*((K56*0)+(N56*50)+(Q56*100)))/(H56*100)</f>
        <v>#DIV/0!</v>
      </c>
      <c r="W56" s="89"/>
      <c r="X56" s="231"/>
      <c r="Y56" s="232"/>
      <c r="Z56" s="233"/>
    </row>
    <row r="57" spans="1:26" s="20" customFormat="1" ht="48" customHeight="1" x14ac:dyDescent="0.25">
      <c r="A57" s="36">
        <v>2.5</v>
      </c>
      <c r="B57" s="271" t="s">
        <v>67</v>
      </c>
      <c r="C57" s="272"/>
      <c r="D57" s="272"/>
      <c r="E57" s="272"/>
      <c r="F57" s="272"/>
      <c r="G57" s="273"/>
      <c r="H57" s="274"/>
      <c r="I57" s="275"/>
      <c r="J57" s="276"/>
      <c r="K57" s="277">
        <f>K58</f>
        <v>0</v>
      </c>
      <c r="L57" s="278"/>
      <c r="M57" s="279"/>
      <c r="N57" s="277">
        <f>N58</f>
        <v>0</v>
      </c>
      <c r="O57" s="278"/>
      <c r="P57" s="279"/>
      <c r="Q57" s="277">
        <f>Q58</f>
        <v>0</v>
      </c>
      <c r="R57" s="278"/>
      <c r="S57" s="278"/>
      <c r="T57" s="59">
        <f>T58</f>
        <v>2</v>
      </c>
      <c r="U57" s="59"/>
      <c r="V57" s="263" t="e">
        <f>SUM(V58)</f>
        <v>#DIV/0!</v>
      </c>
      <c r="W57" s="264"/>
      <c r="X57" s="231"/>
      <c r="Y57" s="232"/>
      <c r="Z57" s="233"/>
    </row>
    <row r="58" spans="1:26" ht="48" customHeight="1" x14ac:dyDescent="0.25">
      <c r="A58" s="37"/>
      <c r="B58" s="129" t="s">
        <v>106</v>
      </c>
      <c r="C58" s="129"/>
      <c r="D58" s="129"/>
      <c r="E58" s="129"/>
      <c r="F58" s="129"/>
      <c r="G58" s="129"/>
      <c r="H58" s="130"/>
      <c r="I58" s="130"/>
      <c r="J58" s="130"/>
      <c r="K58" s="105"/>
      <c r="L58" s="106"/>
      <c r="M58" s="107"/>
      <c r="N58" s="105"/>
      <c r="O58" s="106"/>
      <c r="P58" s="107"/>
      <c r="Q58" s="105"/>
      <c r="R58" s="106"/>
      <c r="S58" s="106"/>
      <c r="T58" s="62">
        <v>2</v>
      </c>
      <c r="U58" s="62"/>
      <c r="V58" s="124" t="e">
        <f>(T58*((K58*0)+(N58*50)+(Q58*100)))/(H58*100)</f>
        <v>#DIV/0!</v>
      </c>
      <c r="W58" s="89"/>
      <c r="X58" s="231"/>
      <c r="Y58" s="232"/>
      <c r="Z58" s="233"/>
    </row>
    <row r="59" spans="1:26" ht="24" customHeight="1" x14ac:dyDescent="0.25">
      <c r="A59" s="217" t="s">
        <v>9</v>
      </c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2"/>
      <c r="T59" s="218">
        <f>SUM(T44,T29)</f>
        <v>100</v>
      </c>
      <c r="U59" s="219"/>
      <c r="V59" s="220" t="e">
        <f>SUM(V29,V44)</f>
        <v>#DIV/0!</v>
      </c>
      <c r="W59" s="221"/>
      <c r="X59" s="222"/>
      <c r="Y59" s="223"/>
      <c r="Z59" s="224"/>
    </row>
    <row r="60" spans="1:26" ht="9.9499999999999993" customHeight="1" x14ac:dyDescent="0.25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24" customHeight="1" x14ac:dyDescent="0.25">
      <c r="A61" s="1" t="s">
        <v>58</v>
      </c>
    </row>
    <row r="62" spans="1:26" ht="60" customHeight="1" x14ac:dyDescent="0.25">
      <c r="A62" s="14" t="s">
        <v>6</v>
      </c>
      <c r="B62" s="83" t="s">
        <v>20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69" t="s">
        <v>21</v>
      </c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1"/>
      <c r="Y62" s="72" t="s">
        <v>22</v>
      </c>
      <c r="Z62" s="72"/>
    </row>
    <row r="63" spans="1:26" ht="24" customHeight="1" x14ac:dyDescent="0.25">
      <c r="A63" s="73" t="s">
        <v>23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5"/>
    </row>
    <row r="64" spans="1:26" s="12" customFormat="1" ht="48" customHeight="1" x14ac:dyDescent="0.25">
      <c r="A64" s="17" t="str">
        <f>IF(B64&lt;&gt;"","2.1.1","")</f>
        <v/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53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5"/>
      <c r="Y64" s="77"/>
      <c r="Z64" s="77"/>
    </row>
    <row r="65" spans="1:26" ht="48" customHeight="1" x14ac:dyDescent="0.25">
      <c r="A65" s="17" t="str">
        <f>IF(B65&lt;&gt;"","2.1.2","")</f>
        <v/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53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5"/>
      <c r="Y65" s="77"/>
      <c r="Z65" s="77"/>
    </row>
    <row r="66" spans="1:26" ht="48" customHeight="1" x14ac:dyDescent="0.25">
      <c r="A66" s="17" t="str">
        <f>IF(B66&lt;&gt;"","2.1.3","")</f>
        <v/>
      </c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53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5"/>
      <c r="Y66" s="77"/>
      <c r="Z66" s="77"/>
    </row>
    <row r="67" spans="1:26" ht="48" customHeight="1" x14ac:dyDescent="0.25">
      <c r="A67" s="17" t="str">
        <f>IF(B67&lt;&gt;"","2.1.4","")</f>
        <v/>
      </c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53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5"/>
      <c r="Y67" s="77"/>
      <c r="Z67" s="77"/>
    </row>
    <row r="68" spans="1:26" ht="48" customHeight="1" x14ac:dyDescent="0.25">
      <c r="A68" s="17" t="str">
        <f>IF(B68&lt;&gt;"","2.1.5","")</f>
        <v/>
      </c>
      <c r="B68" s="53"/>
      <c r="C68" s="54"/>
      <c r="D68" s="54"/>
      <c r="E68" s="54"/>
      <c r="F68" s="54"/>
      <c r="G68" s="54"/>
      <c r="H68" s="54"/>
      <c r="I68" s="54"/>
      <c r="J68" s="54"/>
      <c r="K68" s="54"/>
      <c r="L68" s="55"/>
      <c r="M68" s="25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7"/>
      <c r="Y68" s="56"/>
      <c r="Z68" s="57"/>
    </row>
    <row r="69" spans="1:26" ht="24" customHeight="1" x14ac:dyDescent="0.25">
      <c r="A69" s="73" t="s">
        <v>24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/>
    </row>
    <row r="70" spans="1:26" ht="48" customHeight="1" x14ac:dyDescent="0.25">
      <c r="A70" s="17" t="str">
        <f>IF(B70&lt;&gt;"","2.2.1","")</f>
        <v/>
      </c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53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5"/>
      <c r="Y70" s="77"/>
      <c r="Z70" s="77"/>
    </row>
    <row r="71" spans="1:26" ht="48" customHeight="1" x14ac:dyDescent="0.25">
      <c r="A71" s="17" t="str">
        <f>IF(B71&lt;&gt;"","2.2.2","")</f>
        <v/>
      </c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53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5"/>
      <c r="Y71" s="77"/>
      <c r="Z71" s="77"/>
    </row>
    <row r="72" spans="1:26" ht="48" customHeight="1" x14ac:dyDescent="0.25">
      <c r="A72" s="17" t="str">
        <f>IF(B72&lt;&gt;"","2.2.3","")</f>
        <v/>
      </c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53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5"/>
      <c r="Y72" s="77"/>
      <c r="Z72" s="77"/>
    </row>
    <row r="73" spans="1:26" ht="48" customHeight="1" x14ac:dyDescent="0.25">
      <c r="A73" s="17" t="str">
        <f>IF(B73&lt;&gt;"","2.2.4","")</f>
        <v/>
      </c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53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5"/>
      <c r="Y73" s="77"/>
      <c r="Z73" s="77"/>
    </row>
    <row r="74" spans="1:26" ht="48" customHeight="1" x14ac:dyDescent="0.25">
      <c r="A74" s="17" t="str">
        <f>IF(B74&lt;&gt;"","2.2.5","")</f>
        <v/>
      </c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53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5"/>
      <c r="Y74" s="77"/>
      <c r="Z74" s="77"/>
    </row>
    <row r="75" spans="1:26" ht="24" customHeight="1" x14ac:dyDescent="0.25">
      <c r="A75" s="73" t="s">
        <v>25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/>
    </row>
    <row r="76" spans="1:26" ht="48" customHeight="1" x14ac:dyDescent="0.25">
      <c r="A76" s="17" t="str">
        <f>IF(B76&lt;&gt;"","2.3.1","")</f>
        <v/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53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5"/>
      <c r="Y76" s="77"/>
      <c r="Z76" s="77"/>
    </row>
    <row r="77" spans="1:26" ht="48" customHeight="1" x14ac:dyDescent="0.25">
      <c r="A77" s="17" t="str">
        <f>IF(B77&lt;&gt;"","2.3.2","")</f>
        <v/>
      </c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53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5"/>
      <c r="Y77" s="77"/>
      <c r="Z77" s="77"/>
    </row>
    <row r="78" spans="1:26" ht="48" customHeight="1" x14ac:dyDescent="0.25">
      <c r="A78" s="17" t="str">
        <f>IF(B78&lt;&gt;"","2.3.3","")</f>
        <v/>
      </c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53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5"/>
      <c r="Y78" s="77"/>
      <c r="Z78" s="77"/>
    </row>
    <row r="79" spans="1:26" ht="48" customHeight="1" x14ac:dyDescent="0.25">
      <c r="A79" s="17" t="str">
        <f>IF(B79&lt;&gt;"","2.3.4","")</f>
        <v/>
      </c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53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5"/>
      <c r="Y79" s="77"/>
      <c r="Z79" s="77"/>
    </row>
    <row r="80" spans="1:26" ht="48" customHeight="1" x14ac:dyDescent="0.25">
      <c r="A80" s="17" t="str">
        <f>IF(B80&lt;&gt;"","2.3.5","")</f>
        <v/>
      </c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53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5"/>
      <c r="Y80" s="77"/>
      <c r="Z80" s="77"/>
    </row>
    <row r="81" spans="1:26" ht="9.9499999999999993" customHeight="1" x14ac:dyDescent="0.25"/>
    <row r="82" spans="1:26" ht="24" customHeight="1" x14ac:dyDescent="0.25">
      <c r="A82" s="2" t="s">
        <v>59</v>
      </c>
    </row>
    <row r="83" spans="1:26" ht="9.9499999999999993" customHeight="1" x14ac:dyDescent="0.25"/>
    <row r="84" spans="1:26" ht="60" customHeight="1" x14ac:dyDescent="0.25">
      <c r="A84" s="14" t="s">
        <v>6</v>
      </c>
      <c r="B84" s="83" t="s">
        <v>26</v>
      </c>
      <c r="C84" s="83"/>
      <c r="D84" s="83"/>
      <c r="E84" s="83"/>
      <c r="F84" s="83"/>
      <c r="G84" s="83"/>
      <c r="H84" s="83" t="s">
        <v>21</v>
      </c>
      <c r="I84" s="83"/>
      <c r="J84" s="83"/>
      <c r="K84" s="83"/>
      <c r="L84" s="83"/>
      <c r="M84" s="83"/>
      <c r="N84" s="83"/>
      <c r="O84" s="83"/>
      <c r="P84" s="83"/>
      <c r="Q84" s="69" t="s">
        <v>27</v>
      </c>
      <c r="R84" s="70"/>
      <c r="S84" s="70"/>
      <c r="T84" s="70"/>
      <c r="U84" s="70"/>
      <c r="V84" s="70"/>
      <c r="W84" s="70"/>
      <c r="X84" s="71"/>
      <c r="Y84" s="72" t="s">
        <v>22</v>
      </c>
      <c r="Z84" s="72"/>
    </row>
    <row r="85" spans="1:26" ht="72" customHeight="1" x14ac:dyDescent="0.25">
      <c r="A85" s="17" t="str">
        <f>IF(B85&lt;&gt;"","3.1","")</f>
        <v/>
      </c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53"/>
      <c r="R85" s="54"/>
      <c r="S85" s="54"/>
      <c r="T85" s="54"/>
      <c r="U85" s="54"/>
      <c r="V85" s="54"/>
      <c r="W85" s="54"/>
      <c r="X85" s="55"/>
      <c r="Y85" s="77"/>
      <c r="Z85" s="77"/>
    </row>
    <row r="86" spans="1:26" ht="72" customHeight="1" x14ac:dyDescent="0.25">
      <c r="A86" s="17" t="str">
        <f>IF(B86&lt;&gt;"","3.2","")</f>
        <v/>
      </c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53"/>
      <c r="R86" s="54"/>
      <c r="S86" s="54"/>
      <c r="T86" s="54"/>
      <c r="U86" s="54"/>
      <c r="V86" s="54"/>
      <c r="W86" s="54"/>
      <c r="X86" s="55"/>
      <c r="Y86" s="77"/>
      <c r="Z86" s="77"/>
    </row>
    <row r="87" spans="1:26" ht="72" customHeight="1" x14ac:dyDescent="0.25">
      <c r="A87" s="17" t="str">
        <f>IF(B87&lt;&gt;"","3.3","")</f>
        <v/>
      </c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53"/>
      <c r="R87" s="54"/>
      <c r="S87" s="54"/>
      <c r="T87" s="54"/>
      <c r="U87" s="54"/>
      <c r="V87" s="54"/>
      <c r="W87" s="54"/>
      <c r="X87" s="55"/>
      <c r="Y87" s="77"/>
      <c r="Z87" s="77"/>
    </row>
    <row r="88" spans="1:26" ht="72" customHeight="1" x14ac:dyDescent="0.25">
      <c r="A88" s="17" t="str">
        <f>IF(B88&lt;&gt;"","3.4","")</f>
        <v/>
      </c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53"/>
      <c r="R88" s="54"/>
      <c r="S88" s="54"/>
      <c r="T88" s="54"/>
      <c r="U88" s="54"/>
      <c r="V88" s="54"/>
      <c r="W88" s="54"/>
      <c r="X88" s="55"/>
      <c r="Y88" s="77"/>
      <c r="Z88" s="77"/>
    </row>
    <row r="89" spans="1:26" ht="72" customHeight="1" x14ac:dyDescent="0.25">
      <c r="A89" s="17" t="str">
        <f>IF(B89&lt;&gt;"","3.5","")</f>
        <v/>
      </c>
      <c r="B89" s="53"/>
      <c r="C89" s="54"/>
      <c r="D89" s="54"/>
      <c r="E89" s="54"/>
      <c r="F89" s="54"/>
      <c r="G89" s="55"/>
      <c r="H89" s="53"/>
      <c r="I89" s="54"/>
      <c r="J89" s="54"/>
      <c r="K89" s="54"/>
      <c r="L89" s="54"/>
      <c r="M89" s="54"/>
      <c r="N89" s="54"/>
      <c r="O89" s="54"/>
      <c r="P89" s="55"/>
      <c r="Q89" s="53"/>
      <c r="R89" s="54"/>
      <c r="S89" s="54"/>
      <c r="T89" s="54"/>
      <c r="U89" s="54"/>
      <c r="V89" s="54"/>
      <c r="W89" s="54"/>
      <c r="X89" s="55"/>
      <c r="Y89" s="56"/>
      <c r="Z89" s="57"/>
    </row>
    <row r="90" spans="1:26" ht="72" customHeight="1" x14ac:dyDescent="0.25">
      <c r="A90" s="17" t="str">
        <f>IF(B90&lt;&gt;"","3.6","")</f>
        <v/>
      </c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53"/>
      <c r="R90" s="54"/>
      <c r="S90" s="54"/>
      <c r="T90" s="54"/>
      <c r="U90" s="54"/>
      <c r="V90" s="54"/>
      <c r="W90" s="54"/>
      <c r="X90" s="55"/>
      <c r="Y90" s="77"/>
      <c r="Z90" s="77"/>
    </row>
    <row r="91" spans="1:26" ht="9.9499999999999993" customHeight="1" x14ac:dyDescent="0.25">
      <c r="A91" s="2"/>
    </row>
    <row r="92" spans="1:26" ht="24" customHeight="1" x14ac:dyDescent="0.25">
      <c r="A92" s="2" t="s">
        <v>60</v>
      </c>
    </row>
    <row r="93" spans="1:26" ht="9.9499999999999993" customHeight="1" x14ac:dyDescent="0.25">
      <c r="A93" s="2"/>
    </row>
    <row r="94" spans="1:26" ht="48" customHeight="1" x14ac:dyDescent="0.25">
      <c r="B94" s="182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4"/>
    </row>
    <row r="95" spans="1:26" ht="48" customHeight="1" x14ac:dyDescent="0.25">
      <c r="B95" s="185"/>
      <c r="C95" s="186"/>
      <c r="D95" s="186"/>
      <c r="E95" s="186"/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7"/>
    </row>
    <row r="96" spans="1:26" ht="48" customHeight="1" x14ac:dyDescent="0.25">
      <c r="B96" s="185"/>
      <c r="C96" s="186"/>
      <c r="D96" s="186"/>
      <c r="E96" s="186"/>
      <c r="F96" s="186"/>
      <c r="G96" s="186"/>
      <c r="H96" s="186"/>
      <c r="I96" s="186"/>
      <c r="J96" s="186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186"/>
      <c r="Y96" s="187"/>
    </row>
    <row r="97" spans="1:25" ht="48" customHeight="1" x14ac:dyDescent="0.25">
      <c r="B97" s="185"/>
      <c r="C97" s="186"/>
      <c r="D97" s="186"/>
      <c r="E97" s="186"/>
      <c r="F97" s="186"/>
      <c r="G97" s="186"/>
      <c r="H97" s="186"/>
      <c r="I97" s="186"/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7"/>
    </row>
    <row r="98" spans="1:25" ht="48" customHeight="1" x14ac:dyDescent="0.25">
      <c r="B98" s="188"/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90"/>
    </row>
    <row r="99" spans="1:25" ht="9.9499999999999993" customHeight="1" x14ac:dyDescent="0.25">
      <c r="A99" s="2"/>
    </row>
    <row r="100" spans="1:25" ht="24" customHeight="1" x14ac:dyDescent="0.25">
      <c r="A100" s="5" t="s">
        <v>108</v>
      </c>
    </row>
    <row r="101" spans="1:25" ht="9.9499999999999993" customHeight="1" x14ac:dyDescent="0.25"/>
    <row r="102" spans="1:25" ht="21" customHeight="1" x14ac:dyDescent="0.25">
      <c r="B102" s="165"/>
      <c r="C102" s="165"/>
      <c r="D102" s="165"/>
      <c r="E102" s="165"/>
      <c r="F102" s="165"/>
      <c r="G102" s="165"/>
      <c r="H102" s="165"/>
      <c r="J102" s="165"/>
      <c r="K102" s="165"/>
      <c r="L102" s="165"/>
      <c r="M102" s="165"/>
      <c r="N102" s="165"/>
      <c r="O102" s="165"/>
      <c r="P102" s="165"/>
      <c r="Q102" s="165"/>
      <c r="S102" s="166"/>
      <c r="T102" s="167"/>
      <c r="U102" s="167"/>
      <c r="V102" s="167"/>
      <c r="W102" s="167"/>
      <c r="X102" s="167"/>
      <c r="Y102" s="168"/>
    </row>
    <row r="103" spans="1:25" ht="21" customHeight="1" x14ac:dyDescent="0.25">
      <c r="B103" s="165"/>
      <c r="C103" s="165"/>
      <c r="D103" s="165"/>
      <c r="E103" s="165"/>
      <c r="F103" s="165"/>
      <c r="G103" s="165"/>
      <c r="H103" s="165"/>
      <c r="J103" s="165"/>
      <c r="K103" s="165"/>
      <c r="L103" s="165"/>
      <c r="M103" s="165"/>
      <c r="N103" s="165"/>
      <c r="O103" s="165"/>
      <c r="P103" s="165"/>
      <c r="Q103" s="165"/>
      <c r="S103" s="169"/>
      <c r="T103" s="170"/>
      <c r="U103" s="170"/>
      <c r="V103" s="170"/>
      <c r="W103" s="170"/>
      <c r="X103" s="170"/>
      <c r="Y103" s="171"/>
    </row>
    <row r="104" spans="1:25" ht="21" customHeight="1" x14ac:dyDescent="0.25">
      <c r="B104" s="165"/>
      <c r="C104" s="165"/>
      <c r="D104" s="165"/>
      <c r="E104" s="165"/>
      <c r="F104" s="165"/>
      <c r="G104" s="165"/>
      <c r="H104" s="165"/>
      <c r="J104" s="165"/>
      <c r="K104" s="165"/>
      <c r="L104" s="165"/>
      <c r="M104" s="165"/>
      <c r="N104" s="165"/>
      <c r="O104" s="165"/>
      <c r="P104" s="165"/>
      <c r="Q104" s="165"/>
      <c r="S104" s="169"/>
      <c r="T104" s="170"/>
      <c r="U104" s="170"/>
      <c r="V104" s="170"/>
      <c r="W104" s="170"/>
      <c r="X104" s="170"/>
      <c r="Y104" s="171"/>
    </row>
    <row r="105" spans="1:25" ht="21" customHeight="1" x14ac:dyDescent="0.25">
      <c r="B105" s="165"/>
      <c r="C105" s="165"/>
      <c r="D105" s="165"/>
      <c r="E105" s="165"/>
      <c r="F105" s="165"/>
      <c r="G105" s="165"/>
      <c r="H105" s="165"/>
      <c r="J105" s="165"/>
      <c r="K105" s="165"/>
      <c r="L105" s="165"/>
      <c r="M105" s="165"/>
      <c r="N105" s="165"/>
      <c r="O105" s="165"/>
      <c r="P105" s="165"/>
      <c r="Q105" s="165"/>
      <c r="S105" s="169"/>
      <c r="T105" s="170"/>
      <c r="U105" s="170"/>
      <c r="V105" s="170"/>
      <c r="W105" s="170"/>
      <c r="X105" s="170"/>
      <c r="Y105" s="171"/>
    </row>
    <row r="106" spans="1:25" ht="21" customHeight="1" x14ac:dyDescent="0.25">
      <c r="B106" s="165"/>
      <c r="C106" s="165"/>
      <c r="D106" s="165"/>
      <c r="E106" s="165"/>
      <c r="F106" s="165"/>
      <c r="G106" s="165"/>
      <c r="H106" s="165"/>
      <c r="J106" s="165"/>
      <c r="K106" s="165"/>
      <c r="L106" s="165"/>
      <c r="M106" s="165"/>
      <c r="N106" s="165"/>
      <c r="O106" s="165"/>
      <c r="P106" s="165"/>
      <c r="Q106" s="165"/>
      <c r="S106" s="169"/>
      <c r="T106" s="170"/>
      <c r="U106" s="170"/>
      <c r="V106" s="170"/>
      <c r="W106" s="170"/>
      <c r="X106" s="170"/>
      <c r="Y106" s="171"/>
    </row>
    <row r="107" spans="1:25" ht="21" customHeight="1" x14ac:dyDescent="0.25">
      <c r="B107" s="165"/>
      <c r="C107" s="165"/>
      <c r="D107" s="165"/>
      <c r="E107" s="165"/>
      <c r="F107" s="165"/>
      <c r="G107" s="165"/>
      <c r="H107" s="165"/>
      <c r="J107" s="165"/>
      <c r="K107" s="165"/>
      <c r="L107" s="165"/>
      <c r="M107" s="165"/>
      <c r="N107" s="165"/>
      <c r="O107" s="165"/>
      <c r="P107" s="165"/>
      <c r="Q107" s="165"/>
      <c r="S107" s="169"/>
      <c r="T107" s="170"/>
      <c r="U107" s="170"/>
      <c r="V107" s="170"/>
      <c r="W107" s="170"/>
      <c r="X107" s="170"/>
      <c r="Y107" s="171"/>
    </row>
    <row r="108" spans="1:25" ht="21" customHeight="1" x14ac:dyDescent="0.25">
      <c r="B108" s="165"/>
      <c r="C108" s="165"/>
      <c r="D108" s="165"/>
      <c r="E108" s="165"/>
      <c r="F108" s="165"/>
      <c r="G108" s="165"/>
      <c r="H108" s="165"/>
      <c r="J108" s="165"/>
      <c r="K108" s="165"/>
      <c r="L108" s="165"/>
      <c r="M108" s="165"/>
      <c r="N108" s="165"/>
      <c r="O108" s="165"/>
      <c r="P108" s="165"/>
      <c r="Q108" s="165"/>
      <c r="S108" s="169"/>
      <c r="T108" s="170"/>
      <c r="U108" s="170"/>
      <c r="V108" s="170"/>
      <c r="W108" s="170"/>
      <c r="X108" s="170"/>
      <c r="Y108" s="171"/>
    </row>
    <row r="109" spans="1:25" ht="21" customHeight="1" x14ac:dyDescent="0.25">
      <c r="B109" s="165"/>
      <c r="C109" s="165"/>
      <c r="D109" s="165"/>
      <c r="E109" s="165"/>
      <c r="F109" s="165"/>
      <c r="G109" s="165"/>
      <c r="H109" s="165"/>
      <c r="J109" s="165"/>
      <c r="K109" s="165"/>
      <c r="L109" s="165"/>
      <c r="M109" s="165"/>
      <c r="N109" s="165"/>
      <c r="O109" s="165"/>
      <c r="P109" s="165"/>
      <c r="Q109" s="165"/>
      <c r="S109" s="169"/>
      <c r="T109" s="170"/>
      <c r="U109" s="170"/>
      <c r="V109" s="170"/>
      <c r="W109" s="170"/>
      <c r="X109" s="170"/>
      <c r="Y109" s="171"/>
    </row>
    <row r="110" spans="1:25" ht="21" customHeight="1" x14ac:dyDescent="0.25">
      <c r="B110" s="165"/>
      <c r="C110" s="165"/>
      <c r="D110" s="165"/>
      <c r="E110" s="165"/>
      <c r="F110" s="165"/>
      <c r="G110" s="165"/>
      <c r="H110" s="165"/>
      <c r="J110" s="165"/>
      <c r="K110" s="165"/>
      <c r="L110" s="165"/>
      <c r="M110" s="165"/>
      <c r="N110" s="165"/>
      <c r="O110" s="165"/>
      <c r="P110" s="165"/>
      <c r="Q110" s="165"/>
      <c r="S110" s="169"/>
      <c r="T110" s="170"/>
      <c r="U110" s="170"/>
      <c r="V110" s="170"/>
      <c r="W110" s="170"/>
      <c r="X110" s="170"/>
      <c r="Y110" s="171"/>
    </row>
    <row r="111" spans="1:25" ht="21" customHeight="1" x14ac:dyDescent="0.25">
      <c r="B111" s="165"/>
      <c r="C111" s="165"/>
      <c r="D111" s="165"/>
      <c r="E111" s="165"/>
      <c r="F111" s="165"/>
      <c r="G111" s="165"/>
      <c r="H111" s="165"/>
      <c r="J111" s="165"/>
      <c r="K111" s="165"/>
      <c r="L111" s="165"/>
      <c r="M111" s="165"/>
      <c r="N111" s="165"/>
      <c r="O111" s="165"/>
      <c r="P111" s="165"/>
      <c r="Q111" s="165"/>
      <c r="S111" s="172"/>
      <c r="T111" s="173"/>
      <c r="U111" s="173"/>
      <c r="V111" s="173"/>
      <c r="W111" s="173"/>
      <c r="X111" s="173"/>
      <c r="Y111" s="174"/>
    </row>
    <row r="112" spans="1:25" ht="48" customHeight="1" x14ac:dyDescent="0.25">
      <c r="B112" s="181"/>
      <c r="C112" s="181"/>
      <c r="D112" s="181"/>
      <c r="E112" s="181"/>
      <c r="F112" s="181"/>
      <c r="G112" s="181"/>
      <c r="H112" s="181"/>
      <c r="J112" s="175"/>
      <c r="K112" s="176"/>
      <c r="L112" s="176"/>
      <c r="M112" s="176"/>
      <c r="N112" s="176"/>
      <c r="O112" s="176"/>
      <c r="P112" s="176"/>
      <c r="Q112" s="177"/>
      <c r="S112" s="175"/>
      <c r="T112" s="176"/>
      <c r="U112" s="176"/>
      <c r="V112" s="176"/>
      <c r="W112" s="176"/>
      <c r="X112" s="176"/>
      <c r="Y112" s="177"/>
    </row>
    <row r="113" spans="2:25" ht="48" customHeight="1" x14ac:dyDescent="0.25">
      <c r="B113" s="181"/>
      <c r="C113" s="181"/>
      <c r="D113" s="181"/>
      <c r="E113" s="181"/>
      <c r="F113" s="181"/>
      <c r="G113" s="181"/>
      <c r="H113" s="181"/>
      <c r="J113" s="178"/>
      <c r="K113" s="179"/>
      <c r="L113" s="179"/>
      <c r="M113" s="179"/>
      <c r="N113" s="179"/>
      <c r="O113" s="179"/>
      <c r="P113" s="179"/>
      <c r="Q113" s="180"/>
      <c r="S113" s="178"/>
      <c r="T113" s="179"/>
      <c r="U113" s="179"/>
      <c r="V113" s="179"/>
      <c r="W113" s="179"/>
      <c r="X113" s="179"/>
      <c r="Y113" s="180"/>
    </row>
    <row r="115" spans="2:25" ht="21" customHeight="1" x14ac:dyDescent="0.25">
      <c r="B115" s="165"/>
      <c r="C115" s="165"/>
      <c r="D115" s="165"/>
      <c r="E115" s="165"/>
      <c r="F115" s="165"/>
      <c r="G115" s="165"/>
      <c r="H115" s="165"/>
      <c r="J115" s="165"/>
      <c r="K115" s="165"/>
      <c r="L115" s="165"/>
      <c r="M115" s="165"/>
      <c r="N115" s="165"/>
      <c r="O115" s="165"/>
      <c r="P115" s="165"/>
      <c r="Q115" s="165"/>
      <c r="S115" s="166"/>
      <c r="T115" s="167"/>
      <c r="U115" s="167"/>
      <c r="V115" s="167"/>
      <c r="W115" s="167"/>
      <c r="X115" s="167"/>
      <c r="Y115" s="168"/>
    </row>
    <row r="116" spans="2:25" ht="21" customHeight="1" x14ac:dyDescent="0.25">
      <c r="B116" s="165"/>
      <c r="C116" s="165"/>
      <c r="D116" s="165"/>
      <c r="E116" s="165"/>
      <c r="F116" s="165"/>
      <c r="G116" s="165"/>
      <c r="H116" s="165"/>
      <c r="J116" s="165"/>
      <c r="K116" s="165"/>
      <c r="L116" s="165"/>
      <c r="M116" s="165"/>
      <c r="N116" s="165"/>
      <c r="O116" s="165"/>
      <c r="P116" s="165"/>
      <c r="Q116" s="165"/>
      <c r="S116" s="169"/>
      <c r="T116" s="170"/>
      <c r="U116" s="170"/>
      <c r="V116" s="170"/>
      <c r="W116" s="170"/>
      <c r="X116" s="170"/>
      <c r="Y116" s="171"/>
    </row>
    <row r="117" spans="2:25" ht="21" customHeight="1" x14ac:dyDescent="0.25">
      <c r="B117" s="165"/>
      <c r="C117" s="165"/>
      <c r="D117" s="165"/>
      <c r="E117" s="165"/>
      <c r="F117" s="165"/>
      <c r="G117" s="165"/>
      <c r="H117" s="165"/>
      <c r="J117" s="165"/>
      <c r="K117" s="165"/>
      <c r="L117" s="165"/>
      <c r="M117" s="165"/>
      <c r="N117" s="165"/>
      <c r="O117" s="165"/>
      <c r="P117" s="165"/>
      <c r="Q117" s="165"/>
      <c r="S117" s="169"/>
      <c r="T117" s="170"/>
      <c r="U117" s="170"/>
      <c r="V117" s="170"/>
      <c r="W117" s="170"/>
      <c r="X117" s="170"/>
      <c r="Y117" s="171"/>
    </row>
    <row r="118" spans="2:25" ht="24" customHeight="1" x14ac:dyDescent="0.25">
      <c r="B118" s="165"/>
      <c r="C118" s="165"/>
      <c r="D118" s="165"/>
      <c r="E118" s="165"/>
      <c r="F118" s="165"/>
      <c r="G118" s="165"/>
      <c r="H118" s="165"/>
      <c r="J118" s="165"/>
      <c r="K118" s="165"/>
      <c r="L118" s="165"/>
      <c r="M118" s="165"/>
      <c r="N118" s="165"/>
      <c r="O118" s="165"/>
      <c r="P118" s="165"/>
      <c r="Q118" s="165"/>
      <c r="S118" s="169"/>
      <c r="T118" s="170"/>
      <c r="U118" s="170"/>
      <c r="V118" s="170"/>
      <c r="W118" s="170"/>
      <c r="X118" s="170"/>
      <c r="Y118" s="171"/>
    </row>
    <row r="119" spans="2:25" ht="24" customHeight="1" x14ac:dyDescent="0.25">
      <c r="B119" s="165"/>
      <c r="C119" s="165"/>
      <c r="D119" s="165"/>
      <c r="E119" s="165"/>
      <c r="F119" s="165"/>
      <c r="G119" s="165"/>
      <c r="H119" s="165"/>
      <c r="J119" s="165"/>
      <c r="K119" s="165"/>
      <c r="L119" s="165"/>
      <c r="M119" s="165"/>
      <c r="N119" s="165"/>
      <c r="O119" s="165"/>
      <c r="P119" s="165"/>
      <c r="Q119" s="165"/>
      <c r="S119" s="169"/>
      <c r="T119" s="170"/>
      <c r="U119" s="170"/>
      <c r="V119" s="170"/>
      <c r="W119" s="170"/>
      <c r="X119" s="170"/>
      <c r="Y119" s="171"/>
    </row>
    <row r="120" spans="2:25" ht="24" customHeight="1" x14ac:dyDescent="0.25">
      <c r="B120" s="165"/>
      <c r="C120" s="165"/>
      <c r="D120" s="165"/>
      <c r="E120" s="165"/>
      <c r="F120" s="165"/>
      <c r="G120" s="165"/>
      <c r="H120" s="165"/>
      <c r="J120" s="165"/>
      <c r="K120" s="165"/>
      <c r="L120" s="165"/>
      <c r="M120" s="165"/>
      <c r="N120" s="165"/>
      <c r="O120" s="165"/>
      <c r="P120" s="165"/>
      <c r="Q120" s="165"/>
      <c r="S120" s="169"/>
      <c r="T120" s="170"/>
      <c r="U120" s="170"/>
      <c r="V120" s="170"/>
      <c r="W120" s="170"/>
      <c r="X120" s="170"/>
      <c r="Y120" s="171"/>
    </row>
    <row r="121" spans="2:25" x14ac:dyDescent="0.25">
      <c r="B121" s="165"/>
      <c r="C121" s="165"/>
      <c r="D121" s="165"/>
      <c r="E121" s="165"/>
      <c r="F121" s="165"/>
      <c r="G121" s="165"/>
      <c r="H121" s="165"/>
      <c r="J121" s="165"/>
      <c r="K121" s="165"/>
      <c r="L121" s="165"/>
      <c r="M121" s="165"/>
      <c r="N121" s="165"/>
      <c r="O121" s="165"/>
      <c r="P121" s="165"/>
      <c r="Q121" s="165"/>
      <c r="S121" s="169"/>
      <c r="T121" s="170"/>
      <c r="U121" s="170"/>
      <c r="V121" s="170"/>
      <c r="W121" s="170"/>
      <c r="X121" s="170"/>
      <c r="Y121" s="171"/>
    </row>
    <row r="122" spans="2:25" x14ac:dyDescent="0.25">
      <c r="B122" s="165"/>
      <c r="C122" s="165"/>
      <c r="D122" s="165"/>
      <c r="E122" s="165"/>
      <c r="F122" s="165"/>
      <c r="G122" s="165"/>
      <c r="H122" s="165"/>
      <c r="J122" s="165"/>
      <c r="K122" s="165"/>
      <c r="L122" s="165"/>
      <c r="M122" s="165"/>
      <c r="N122" s="165"/>
      <c r="O122" s="165"/>
      <c r="P122" s="165"/>
      <c r="Q122" s="165"/>
      <c r="S122" s="169"/>
      <c r="T122" s="170"/>
      <c r="U122" s="170"/>
      <c r="V122" s="170"/>
      <c r="W122" s="170"/>
      <c r="X122" s="170"/>
      <c r="Y122" s="171"/>
    </row>
    <row r="123" spans="2:25" x14ac:dyDescent="0.25">
      <c r="B123" s="165"/>
      <c r="C123" s="165"/>
      <c r="D123" s="165"/>
      <c r="E123" s="165"/>
      <c r="F123" s="165"/>
      <c r="G123" s="165"/>
      <c r="H123" s="165"/>
      <c r="J123" s="165"/>
      <c r="K123" s="165"/>
      <c r="L123" s="165"/>
      <c r="M123" s="165"/>
      <c r="N123" s="165"/>
      <c r="O123" s="165"/>
      <c r="P123" s="165"/>
      <c r="Q123" s="165"/>
      <c r="S123" s="169"/>
      <c r="T123" s="170"/>
      <c r="U123" s="170"/>
      <c r="V123" s="170"/>
      <c r="W123" s="170"/>
      <c r="X123" s="170"/>
      <c r="Y123" s="171"/>
    </row>
    <row r="124" spans="2:25" x14ac:dyDescent="0.25">
      <c r="B124" s="165"/>
      <c r="C124" s="165"/>
      <c r="D124" s="165"/>
      <c r="E124" s="165"/>
      <c r="F124" s="165"/>
      <c r="G124" s="165"/>
      <c r="H124" s="165"/>
      <c r="J124" s="165"/>
      <c r="K124" s="165"/>
      <c r="L124" s="165"/>
      <c r="M124" s="165"/>
      <c r="N124" s="165"/>
      <c r="O124" s="165"/>
      <c r="P124" s="165"/>
      <c r="Q124" s="165"/>
      <c r="S124" s="172"/>
      <c r="T124" s="173"/>
      <c r="U124" s="173"/>
      <c r="V124" s="173"/>
      <c r="W124" s="173"/>
      <c r="X124" s="173"/>
      <c r="Y124" s="174"/>
    </row>
    <row r="125" spans="2:25" ht="48" customHeight="1" x14ac:dyDescent="0.25">
      <c r="B125" s="77"/>
      <c r="C125" s="77"/>
      <c r="D125" s="77"/>
      <c r="E125" s="77"/>
      <c r="F125" s="77"/>
      <c r="G125" s="77"/>
      <c r="H125" s="77"/>
      <c r="J125" s="175"/>
      <c r="K125" s="176"/>
      <c r="L125" s="176"/>
      <c r="M125" s="176"/>
      <c r="N125" s="176"/>
      <c r="O125" s="176"/>
      <c r="P125" s="176"/>
      <c r="Q125" s="177"/>
      <c r="S125" s="153"/>
      <c r="T125" s="154"/>
      <c r="U125" s="154"/>
      <c r="V125" s="154"/>
      <c r="W125" s="154"/>
      <c r="X125" s="154"/>
      <c r="Y125" s="155"/>
    </row>
    <row r="126" spans="2:25" ht="48" customHeight="1" x14ac:dyDescent="0.25">
      <c r="B126" s="77"/>
      <c r="C126" s="77"/>
      <c r="D126" s="77"/>
      <c r="E126" s="77"/>
      <c r="F126" s="77"/>
      <c r="G126" s="77"/>
      <c r="H126" s="77"/>
      <c r="J126" s="178"/>
      <c r="K126" s="179"/>
      <c r="L126" s="179"/>
      <c r="M126" s="179"/>
      <c r="N126" s="179"/>
      <c r="O126" s="179"/>
      <c r="P126" s="179"/>
      <c r="Q126" s="180"/>
      <c r="S126" s="156"/>
      <c r="T126" s="157"/>
      <c r="U126" s="157"/>
      <c r="V126" s="157"/>
      <c r="W126" s="157"/>
      <c r="X126" s="157"/>
      <c r="Y126" s="158"/>
    </row>
    <row r="128" spans="2:25" x14ac:dyDescent="0.25">
      <c r="B128" s="166"/>
      <c r="C128" s="167"/>
      <c r="D128" s="167"/>
      <c r="E128" s="167"/>
      <c r="F128" s="167"/>
      <c r="G128" s="167"/>
      <c r="H128" s="168"/>
      <c r="J128" s="166"/>
      <c r="K128" s="167"/>
      <c r="L128" s="167"/>
      <c r="M128" s="167"/>
      <c r="N128" s="167"/>
      <c r="O128" s="167"/>
      <c r="P128" s="167"/>
      <c r="Q128" s="168"/>
      <c r="S128" s="166"/>
      <c r="T128" s="167"/>
      <c r="U128" s="167"/>
      <c r="V128" s="167"/>
      <c r="W128" s="167"/>
      <c r="X128" s="167"/>
      <c r="Y128" s="168"/>
    </row>
    <row r="129" spans="2:25" x14ac:dyDescent="0.25">
      <c r="B129" s="169"/>
      <c r="C129" s="170"/>
      <c r="D129" s="170"/>
      <c r="E129" s="170"/>
      <c r="F129" s="170"/>
      <c r="G129" s="170"/>
      <c r="H129" s="171"/>
      <c r="J129" s="169"/>
      <c r="K129" s="170"/>
      <c r="L129" s="170"/>
      <c r="M129" s="170"/>
      <c r="N129" s="170"/>
      <c r="O129" s="170"/>
      <c r="P129" s="170"/>
      <c r="Q129" s="171"/>
      <c r="S129" s="169"/>
      <c r="T129" s="170"/>
      <c r="U129" s="170"/>
      <c r="V129" s="170"/>
      <c r="W129" s="170"/>
      <c r="X129" s="170"/>
      <c r="Y129" s="171"/>
    </row>
    <row r="130" spans="2:25" x14ac:dyDescent="0.25">
      <c r="B130" s="169"/>
      <c r="C130" s="170"/>
      <c r="D130" s="170"/>
      <c r="E130" s="170"/>
      <c r="F130" s="170"/>
      <c r="G130" s="170"/>
      <c r="H130" s="171"/>
      <c r="J130" s="169"/>
      <c r="K130" s="170"/>
      <c r="L130" s="170"/>
      <c r="M130" s="170"/>
      <c r="N130" s="170"/>
      <c r="O130" s="170"/>
      <c r="P130" s="170"/>
      <c r="Q130" s="171"/>
      <c r="S130" s="169"/>
      <c r="T130" s="170"/>
      <c r="U130" s="170"/>
      <c r="V130" s="170"/>
      <c r="W130" s="170"/>
      <c r="X130" s="170"/>
      <c r="Y130" s="171"/>
    </row>
    <row r="131" spans="2:25" x14ac:dyDescent="0.25">
      <c r="B131" s="169"/>
      <c r="C131" s="170"/>
      <c r="D131" s="170"/>
      <c r="E131" s="170"/>
      <c r="F131" s="170"/>
      <c r="G131" s="170"/>
      <c r="H131" s="171"/>
      <c r="J131" s="169"/>
      <c r="K131" s="170"/>
      <c r="L131" s="170"/>
      <c r="M131" s="170"/>
      <c r="N131" s="170"/>
      <c r="O131" s="170"/>
      <c r="P131" s="170"/>
      <c r="Q131" s="171"/>
      <c r="S131" s="169"/>
      <c r="T131" s="170"/>
      <c r="U131" s="170"/>
      <c r="V131" s="170"/>
      <c r="W131" s="170"/>
      <c r="X131" s="170"/>
      <c r="Y131" s="171"/>
    </row>
    <row r="132" spans="2:25" x14ac:dyDescent="0.25">
      <c r="B132" s="169"/>
      <c r="C132" s="170"/>
      <c r="D132" s="170"/>
      <c r="E132" s="170"/>
      <c r="F132" s="170"/>
      <c r="G132" s="170"/>
      <c r="H132" s="171"/>
      <c r="J132" s="169"/>
      <c r="K132" s="170"/>
      <c r="L132" s="170"/>
      <c r="M132" s="170"/>
      <c r="N132" s="170"/>
      <c r="O132" s="170"/>
      <c r="P132" s="170"/>
      <c r="Q132" s="171"/>
      <c r="S132" s="169"/>
      <c r="T132" s="170"/>
      <c r="U132" s="170"/>
      <c r="V132" s="170"/>
      <c r="W132" s="170"/>
      <c r="X132" s="170"/>
      <c r="Y132" s="171"/>
    </row>
    <row r="133" spans="2:25" x14ac:dyDescent="0.25">
      <c r="B133" s="169"/>
      <c r="C133" s="170"/>
      <c r="D133" s="170"/>
      <c r="E133" s="170"/>
      <c r="F133" s="170"/>
      <c r="G133" s="170"/>
      <c r="H133" s="171"/>
      <c r="J133" s="169"/>
      <c r="K133" s="170"/>
      <c r="L133" s="170"/>
      <c r="M133" s="170"/>
      <c r="N133" s="170"/>
      <c r="O133" s="170"/>
      <c r="P133" s="170"/>
      <c r="Q133" s="171"/>
      <c r="S133" s="169"/>
      <c r="T133" s="170"/>
      <c r="U133" s="170"/>
      <c r="V133" s="170"/>
      <c r="W133" s="170"/>
      <c r="X133" s="170"/>
      <c r="Y133" s="171"/>
    </row>
    <row r="134" spans="2:25" x14ac:dyDescent="0.25">
      <c r="B134" s="169"/>
      <c r="C134" s="170"/>
      <c r="D134" s="170"/>
      <c r="E134" s="170"/>
      <c r="F134" s="170"/>
      <c r="G134" s="170"/>
      <c r="H134" s="171"/>
      <c r="J134" s="169"/>
      <c r="K134" s="170"/>
      <c r="L134" s="170"/>
      <c r="M134" s="170"/>
      <c r="N134" s="170"/>
      <c r="O134" s="170"/>
      <c r="P134" s="170"/>
      <c r="Q134" s="171"/>
      <c r="S134" s="169"/>
      <c r="T134" s="170"/>
      <c r="U134" s="170"/>
      <c r="V134" s="170"/>
      <c r="W134" s="170"/>
      <c r="X134" s="170"/>
      <c r="Y134" s="171"/>
    </row>
    <row r="135" spans="2:25" x14ac:dyDescent="0.25">
      <c r="B135" s="169"/>
      <c r="C135" s="170"/>
      <c r="D135" s="170"/>
      <c r="E135" s="170"/>
      <c r="F135" s="170"/>
      <c r="G135" s="170"/>
      <c r="H135" s="171"/>
      <c r="J135" s="169"/>
      <c r="K135" s="170"/>
      <c r="L135" s="170"/>
      <c r="M135" s="170"/>
      <c r="N135" s="170"/>
      <c r="O135" s="170"/>
      <c r="P135" s="170"/>
      <c r="Q135" s="171"/>
      <c r="S135" s="169"/>
      <c r="T135" s="170"/>
      <c r="U135" s="170"/>
      <c r="V135" s="170"/>
      <c r="W135" s="170"/>
      <c r="X135" s="170"/>
      <c r="Y135" s="171"/>
    </row>
    <row r="136" spans="2:25" x14ac:dyDescent="0.25">
      <c r="B136" s="169"/>
      <c r="C136" s="170"/>
      <c r="D136" s="170"/>
      <c r="E136" s="170"/>
      <c r="F136" s="170"/>
      <c r="G136" s="170"/>
      <c r="H136" s="171"/>
      <c r="J136" s="169"/>
      <c r="K136" s="170"/>
      <c r="L136" s="170"/>
      <c r="M136" s="170"/>
      <c r="N136" s="170"/>
      <c r="O136" s="170"/>
      <c r="P136" s="170"/>
      <c r="Q136" s="171"/>
      <c r="S136" s="169"/>
      <c r="T136" s="170"/>
      <c r="U136" s="170"/>
      <c r="V136" s="170"/>
      <c r="W136" s="170"/>
      <c r="X136" s="170"/>
      <c r="Y136" s="171"/>
    </row>
    <row r="137" spans="2:25" x14ac:dyDescent="0.25">
      <c r="B137" s="172"/>
      <c r="C137" s="173"/>
      <c r="D137" s="173"/>
      <c r="E137" s="173"/>
      <c r="F137" s="173"/>
      <c r="G137" s="173"/>
      <c r="H137" s="174"/>
      <c r="J137" s="172"/>
      <c r="K137" s="173"/>
      <c r="L137" s="173"/>
      <c r="M137" s="173"/>
      <c r="N137" s="173"/>
      <c r="O137" s="173"/>
      <c r="P137" s="173"/>
      <c r="Q137" s="174"/>
      <c r="S137" s="172"/>
      <c r="T137" s="173"/>
      <c r="U137" s="173"/>
      <c r="V137" s="173"/>
      <c r="W137" s="173"/>
      <c r="X137" s="173"/>
      <c r="Y137" s="174"/>
    </row>
    <row r="138" spans="2:25" ht="48" customHeight="1" x14ac:dyDescent="0.25">
      <c r="B138" s="153"/>
      <c r="C138" s="154"/>
      <c r="D138" s="154"/>
      <c r="E138" s="154"/>
      <c r="F138" s="154"/>
      <c r="G138" s="154"/>
      <c r="H138" s="155"/>
      <c r="J138" s="159"/>
      <c r="K138" s="160"/>
      <c r="L138" s="160"/>
      <c r="M138" s="160"/>
      <c r="N138" s="160"/>
      <c r="O138" s="160"/>
      <c r="P138" s="160"/>
      <c r="Q138" s="161"/>
      <c r="S138" s="153"/>
      <c r="T138" s="154"/>
      <c r="U138" s="154"/>
      <c r="V138" s="154"/>
      <c r="W138" s="154"/>
      <c r="X138" s="154"/>
      <c r="Y138" s="155"/>
    </row>
    <row r="139" spans="2:25" ht="48" customHeight="1" x14ac:dyDescent="0.25">
      <c r="B139" s="156"/>
      <c r="C139" s="157"/>
      <c r="D139" s="157"/>
      <c r="E139" s="157"/>
      <c r="F139" s="157"/>
      <c r="G139" s="157"/>
      <c r="H139" s="158"/>
      <c r="J139" s="162"/>
      <c r="K139" s="163"/>
      <c r="L139" s="163"/>
      <c r="M139" s="163"/>
      <c r="N139" s="163"/>
      <c r="O139" s="163"/>
      <c r="P139" s="163"/>
      <c r="Q139" s="164"/>
      <c r="S139" s="156"/>
      <c r="T139" s="157"/>
      <c r="U139" s="157"/>
      <c r="V139" s="157"/>
      <c r="W139" s="157"/>
      <c r="X139" s="157"/>
      <c r="Y139" s="158"/>
    </row>
    <row r="142" spans="2:25" x14ac:dyDescent="0.25">
      <c r="E142" s="13" t="s">
        <v>28</v>
      </c>
      <c r="F142" s="150"/>
      <c r="G142" s="150"/>
      <c r="H142" s="150"/>
      <c r="I142" s="150"/>
      <c r="J142" s="150"/>
      <c r="Q142" s="13" t="s">
        <v>29</v>
      </c>
      <c r="R142" s="150"/>
      <c r="S142" s="150"/>
      <c r="T142" s="150"/>
      <c r="U142" s="150"/>
      <c r="V142" s="150"/>
      <c r="W142" s="150"/>
    </row>
    <row r="143" spans="2:25" ht="23.25" x14ac:dyDescent="0.25">
      <c r="E143" s="13" t="s">
        <v>30</v>
      </c>
      <c r="F143" s="151"/>
      <c r="G143" s="151"/>
      <c r="H143" s="151"/>
      <c r="I143" s="151"/>
      <c r="J143" s="151"/>
      <c r="K143" s="2" t="s">
        <v>31</v>
      </c>
      <c r="Q143" s="13" t="s">
        <v>30</v>
      </c>
      <c r="R143" s="150"/>
      <c r="S143" s="150"/>
      <c r="T143" s="150"/>
      <c r="U143" s="150"/>
      <c r="V143" s="150"/>
      <c r="W143" s="150"/>
      <c r="X143" s="2" t="s">
        <v>31</v>
      </c>
    </row>
    <row r="144" spans="2:25" ht="23.25" x14ac:dyDescent="0.25">
      <c r="E144" s="13" t="s">
        <v>32</v>
      </c>
      <c r="F144" s="151"/>
      <c r="G144" s="151"/>
      <c r="H144" s="151"/>
      <c r="I144" s="151"/>
      <c r="J144" s="151"/>
      <c r="Q144" s="152"/>
      <c r="R144" s="152"/>
      <c r="S144" s="152"/>
      <c r="T144" s="152"/>
      <c r="U144" s="152"/>
      <c r="V144" s="152"/>
      <c r="W144" s="152"/>
      <c r="X144" s="152"/>
    </row>
    <row r="145" spans="5:23" ht="23.25" x14ac:dyDescent="0.25">
      <c r="E145" s="13" t="s">
        <v>33</v>
      </c>
      <c r="F145" s="147"/>
      <c r="G145" s="147"/>
      <c r="H145" s="147"/>
      <c r="I145" s="147"/>
      <c r="J145" s="147"/>
      <c r="Q145" s="13" t="s">
        <v>33</v>
      </c>
      <c r="R145" s="148"/>
      <c r="S145" s="148"/>
      <c r="T145" s="148"/>
      <c r="U145" s="148"/>
      <c r="V145" s="148"/>
      <c r="W145" s="148"/>
    </row>
    <row r="146" spans="5:23" ht="23.25" x14ac:dyDescent="0.25">
      <c r="E146" s="13" t="s">
        <v>34</v>
      </c>
      <c r="F146" s="149"/>
      <c r="G146" s="149"/>
      <c r="H146" s="149"/>
      <c r="I146" s="149"/>
      <c r="J146" s="149"/>
    </row>
  </sheetData>
  <protectedRanges>
    <protectedRange sqref="M7 H8 V12 X29 B64:Z68 B70:Z74 B76:Z80 B85:Z90 B94 B102 B112 J102 J112 S102 S112 B115 B125 J115 J125 S115 S125 B128 B138 J128 J138 S128 S138 R142:R143 Q144 R145 F142:F146 K29:S30 K32:S58" name="ช่วง1"/>
  </protectedRanges>
  <mergeCells count="407">
    <mergeCell ref="T40:U40"/>
    <mergeCell ref="V40:W40"/>
    <mergeCell ref="B41:G41"/>
    <mergeCell ref="H41:J41"/>
    <mergeCell ref="K41:M41"/>
    <mergeCell ref="N41:P41"/>
    <mergeCell ref="Q41:S41"/>
    <mergeCell ref="T41:U41"/>
    <mergeCell ref="V41:W41"/>
    <mergeCell ref="B17:J17"/>
    <mergeCell ref="K17:M17"/>
    <mergeCell ref="N17:P17"/>
    <mergeCell ref="Q17:R17"/>
    <mergeCell ref="B40:G40"/>
    <mergeCell ref="H40:J40"/>
    <mergeCell ref="K40:M40"/>
    <mergeCell ref="N40:P40"/>
    <mergeCell ref="Q40:S40"/>
    <mergeCell ref="B38:G38"/>
    <mergeCell ref="H38:J38"/>
    <mergeCell ref="K38:M38"/>
    <mergeCell ref="N38:P38"/>
    <mergeCell ref="Q38:S38"/>
    <mergeCell ref="B35:G35"/>
    <mergeCell ref="H35:J35"/>
    <mergeCell ref="K35:M35"/>
    <mergeCell ref="N35:P35"/>
    <mergeCell ref="Q35:S35"/>
    <mergeCell ref="B33:G33"/>
    <mergeCell ref="H33:J33"/>
    <mergeCell ref="K33:M33"/>
    <mergeCell ref="N33:P33"/>
    <mergeCell ref="S12:U23"/>
    <mergeCell ref="V12:X23"/>
    <mergeCell ref="Y12:Z23"/>
    <mergeCell ref="T57:U57"/>
    <mergeCell ref="X29:Z58"/>
    <mergeCell ref="B57:G57"/>
    <mergeCell ref="B102:H111"/>
    <mergeCell ref="J102:Q111"/>
    <mergeCell ref="S102:Y111"/>
    <mergeCell ref="B89:G89"/>
    <mergeCell ref="H89:P89"/>
    <mergeCell ref="Q89:X89"/>
    <mergeCell ref="Y89:Z89"/>
    <mergeCell ref="B90:G90"/>
    <mergeCell ref="H90:P90"/>
    <mergeCell ref="Q90:X90"/>
    <mergeCell ref="Y90:Z90"/>
    <mergeCell ref="B94:Y98"/>
    <mergeCell ref="A59:S59"/>
    <mergeCell ref="T59:U59"/>
    <mergeCell ref="V59:W59"/>
    <mergeCell ref="X59:Z59"/>
    <mergeCell ref="A60:Z60"/>
    <mergeCell ref="A31:A34"/>
    <mergeCell ref="Y76:Z76"/>
    <mergeCell ref="B112:H113"/>
    <mergeCell ref="J112:Q113"/>
    <mergeCell ref="S112:Y113"/>
    <mergeCell ref="F145:J145"/>
    <mergeCell ref="R145:W145"/>
    <mergeCell ref="F146:J146"/>
    <mergeCell ref="B138:H139"/>
    <mergeCell ref="J138:Q139"/>
    <mergeCell ref="S138:Y139"/>
    <mergeCell ref="F142:J142"/>
    <mergeCell ref="R142:W142"/>
    <mergeCell ref="F143:J143"/>
    <mergeCell ref="R143:W143"/>
    <mergeCell ref="F144:J144"/>
    <mergeCell ref="Q144:X144"/>
    <mergeCell ref="B128:H137"/>
    <mergeCell ref="J128:Q137"/>
    <mergeCell ref="S128:Y137"/>
    <mergeCell ref="B115:H124"/>
    <mergeCell ref="J115:Q124"/>
    <mergeCell ref="S115:Y124"/>
    <mergeCell ref="B125:H126"/>
    <mergeCell ref="J125:Q126"/>
    <mergeCell ref="S125:Y126"/>
    <mergeCell ref="Y77:Z77"/>
    <mergeCell ref="A75:Z75"/>
    <mergeCell ref="B76:L76"/>
    <mergeCell ref="M76:X76"/>
    <mergeCell ref="B77:L77"/>
    <mergeCell ref="M77:X77"/>
    <mergeCell ref="B70:L70"/>
    <mergeCell ref="M70:X70"/>
    <mergeCell ref="Y70:Z70"/>
    <mergeCell ref="Y74:Z74"/>
    <mergeCell ref="B74:L74"/>
    <mergeCell ref="M74:X74"/>
    <mergeCell ref="Y78:Z78"/>
    <mergeCell ref="Y79:Z79"/>
    <mergeCell ref="Y80:Z80"/>
    <mergeCell ref="B78:L78"/>
    <mergeCell ref="M78:X78"/>
    <mergeCell ref="B79:L79"/>
    <mergeCell ref="M79:X79"/>
    <mergeCell ref="B80:L80"/>
    <mergeCell ref="M80:X80"/>
    <mergeCell ref="A69:Z69"/>
    <mergeCell ref="B71:L71"/>
    <mergeCell ref="M71:X71"/>
    <mergeCell ref="Y71:Z71"/>
    <mergeCell ref="B72:L72"/>
    <mergeCell ref="M72:X72"/>
    <mergeCell ref="Y72:Z72"/>
    <mergeCell ref="B73:L73"/>
    <mergeCell ref="M73:X73"/>
    <mergeCell ref="Y73:Z73"/>
    <mergeCell ref="B66:L66"/>
    <mergeCell ref="M66:X66"/>
    <mergeCell ref="Y66:Z66"/>
    <mergeCell ref="B67:L67"/>
    <mergeCell ref="M67:X67"/>
    <mergeCell ref="Y67:Z67"/>
    <mergeCell ref="B68:L68"/>
    <mergeCell ref="Y68:Z68"/>
    <mergeCell ref="B62:L62"/>
    <mergeCell ref="M62:X62"/>
    <mergeCell ref="Y62:Z62"/>
    <mergeCell ref="B64:L64"/>
    <mergeCell ref="M64:X64"/>
    <mergeCell ref="Y64:Z64"/>
    <mergeCell ref="A63:Z63"/>
    <mergeCell ref="B65:L65"/>
    <mergeCell ref="M65:X65"/>
    <mergeCell ref="Y65:Z65"/>
    <mergeCell ref="N57:P57"/>
    <mergeCell ref="Q57:S57"/>
    <mergeCell ref="V57:W57"/>
    <mergeCell ref="H58:J58"/>
    <mergeCell ref="K58:M58"/>
    <mergeCell ref="N58:P58"/>
    <mergeCell ref="Q58:S58"/>
    <mergeCell ref="V58:W58"/>
    <mergeCell ref="B58:G58"/>
    <mergeCell ref="H57:J57"/>
    <mergeCell ref="K57:M57"/>
    <mergeCell ref="T58:U58"/>
    <mergeCell ref="B52:G52"/>
    <mergeCell ref="H52:J52"/>
    <mergeCell ref="K52:M52"/>
    <mergeCell ref="N52:P52"/>
    <mergeCell ref="Q52:S52"/>
    <mergeCell ref="T52:U52"/>
    <mergeCell ref="V52:W52"/>
    <mergeCell ref="T54:U54"/>
    <mergeCell ref="V54:W54"/>
    <mergeCell ref="N54:P54"/>
    <mergeCell ref="Q54:S54"/>
    <mergeCell ref="B53:G53"/>
    <mergeCell ref="H53:J53"/>
    <mergeCell ref="K53:M53"/>
    <mergeCell ref="N53:P53"/>
    <mergeCell ref="Q53:S53"/>
    <mergeCell ref="T53:U53"/>
    <mergeCell ref="V53:W53"/>
    <mergeCell ref="B54:G54"/>
    <mergeCell ref="H54:J54"/>
    <mergeCell ref="K54:M54"/>
    <mergeCell ref="B50:G50"/>
    <mergeCell ref="H50:J50"/>
    <mergeCell ref="K50:M50"/>
    <mergeCell ref="N50:P50"/>
    <mergeCell ref="Q50:S50"/>
    <mergeCell ref="T50:U50"/>
    <mergeCell ref="V50:W50"/>
    <mergeCell ref="B51:G51"/>
    <mergeCell ref="H51:J51"/>
    <mergeCell ref="K51:M51"/>
    <mergeCell ref="N51:P51"/>
    <mergeCell ref="Q51:S51"/>
    <mergeCell ref="T51:U51"/>
    <mergeCell ref="V51:W51"/>
    <mergeCell ref="B47:G47"/>
    <mergeCell ref="H47:J47"/>
    <mergeCell ref="K47:M47"/>
    <mergeCell ref="N47:P47"/>
    <mergeCell ref="Q47:S47"/>
    <mergeCell ref="T47:U47"/>
    <mergeCell ref="V47:W47"/>
    <mergeCell ref="Q49:S49"/>
    <mergeCell ref="T49:U49"/>
    <mergeCell ref="V49:W49"/>
    <mergeCell ref="B48:G48"/>
    <mergeCell ref="H48:J48"/>
    <mergeCell ref="K48:M48"/>
    <mergeCell ref="N48:P48"/>
    <mergeCell ref="Q48:S48"/>
    <mergeCell ref="T48:U48"/>
    <mergeCell ref="V48:W48"/>
    <mergeCell ref="B49:G49"/>
    <mergeCell ref="H49:J49"/>
    <mergeCell ref="K49:M49"/>
    <mergeCell ref="N49:P49"/>
    <mergeCell ref="B45:G45"/>
    <mergeCell ref="H45:J45"/>
    <mergeCell ref="K45:M45"/>
    <mergeCell ref="N45:P45"/>
    <mergeCell ref="Q45:S45"/>
    <mergeCell ref="T45:U45"/>
    <mergeCell ref="V45:W45"/>
    <mergeCell ref="B46:G46"/>
    <mergeCell ref="H46:J46"/>
    <mergeCell ref="K46:M46"/>
    <mergeCell ref="N46:P46"/>
    <mergeCell ref="Q46:S46"/>
    <mergeCell ref="T46:U46"/>
    <mergeCell ref="V46:W46"/>
    <mergeCell ref="B42:G42"/>
    <mergeCell ref="H42:J42"/>
    <mergeCell ref="K42:M42"/>
    <mergeCell ref="N42:P42"/>
    <mergeCell ref="Q42:S42"/>
    <mergeCell ref="T42:U42"/>
    <mergeCell ref="V42:W42"/>
    <mergeCell ref="Q44:S44"/>
    <mergeCell ref="T44:U44"/>
    <mergeCell ref="V44:W44"/>
    <mergeCell ref="B43:G43"/>
    <mergeCell ref="H43:J43"/>
    <mergeCell ref="K43:M43"/>
    <mergeCell ref="N43:P43"/>
    <mergeCell ref="Q43:S43"/>
    <mergeCell ref="T43:U43"/>
    <mergeCell ref="V43:W43"/>
    <mergeCell ref="B44:G44"/>
    <mergeCell ref="H44:J44"/>
    <mergeCell ref="K44:M44"/>
    <mergeCell ref="N44:P44"/>
    <mergeCell ref="T38:U38"/>
    <mergeCell ref="V38:W38"/>
    <mergeCell ref="B39:G39"/>
    <mergeCell ref="H39:J39"/>
    <mergeCell ref="K39:M39"/>
    <mergeCell ref="N39:P39"/>
    <mergeCell ref="Q39:S39"/>
    <mergeCell ref="T39:U39"/>
    <mergeCell ref="V39:W39"/>
    <mergeCell ref="T35:U35"/>
    <mergeCell ref="V35:W35"/>
    <mergeCell ref="T37:U37"/>
    <mergeCell ref="V37:W37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A24:P24"/>
    <mergeCell ref="Q24:R24"/>
    <mergeCell ref="S24:U24"/>
    <mergeCell ref="V24:X24"/>
    <mergeCell ref="Y24:Z24"/>
    <mergeCell ref="A25:Z25"/>
    <mergeCell ref="X28:Z28"/>
    <mergeCell ref="B31:G31"/>
    <mergeCell ref="H31:J31"/>
    <mergeCell ref="K31:M31"/>
    <mergeCell ref="N31:P31"/>
    <mergeCell ref="Q31:S31"/>
    <mergeCell ref="T31:U31"/>
    <mergeCell ref="V31:W31"/>
    <mergeCell ref="N29:P29"/>
    <mergeCell ref="Q29:S29"/>
    <mergeCell ref="T29:U29"/>
    <mergeCell ref="V29:W29"/>
    <mergeCell ref="B30:G30"/>
    <mergeCell ref="H30:J30"/>
    <mergeCell ref="K30:M30"/>
    <mergeCell ref="N30:P30"/>
    <mergeCell ref="Q30:S30"/>
    <mergeCell ref="T30:U30"/>
    <mergeCell ref="Q21:R21"/>
    <mergeCell ref="B22:J22"/>
    <mergeCell ref="K22:M22"/>
    <mergeCell ref="N22:P22"/>
    <mergeCell ref="Q22:R22"/>
    <mergeCell ref="B23:J23"/>
    <mergeCell ref="Q23:R23"/>
    <mergeCell ref="K23:M23"/>
    <mergeCell ref="N23:P23"/>
    <mergeCell ref="Q84:X84"/>
    <mergeCell ref="Y84:Z84"/>
    <mergeCell ref="B85:G85"/>
    <mergeCell ref="H85:P85"/>
    <mergeCell ref="Q85:X85"/>
    <mergeCell ref="Y85:Z85"/>
    <mergeCell ref="B86:G86"/>
    <mergeCell ref="H86:P86"/>
    <mergeCell ref="Q86:X86"/>
    <mergeCell ref="Y86:Z86"/>
    <mergeCell ref="B87:G87"/>
    <mergeCell ref="H87:P87"/>
    <mergeCell ref="Q87:X87"/>
    <mergeCell ref="Y87:Z87"/>
    <mergeCell ref="B88:G88"/>
    <mergeCell ref="H88:P88"/>
    <mergeCell ref="Q88:X88"/>
    <mergeCell ref="Y88:Z88"/>
    <mergeCell ref="B55:G55"/>
    <mergeCell ref="H55:J55"/>
    <mergeCell ref="K55:M55"/>
    <mergeCell ref="N55:P55"/>
    <mergeCell ref="Q55:S55"/>
    <mergeCell ref="T55:U55"/>
    <mergeCell ref="V55:W55"/>
    <mergeCell ref="B56:G56"/>
    <mergeCell ref="H56:J56"/>
    <mergeCell ref="K56:M56"/>
    <mergeCell ref="N56:P56"/>
    <mergeCell ref="Q56:S56"/>
    <mergeCell ref="T56:U56"/>
    <mergeCell ref="V56:W56"/>
    <mergeCell ref="B84:G84"/>
    <mergeCell ref="H84:P84"/>
    <mergeCell ref="K15:M15"/>
    <mergeCell ref="N15:P15"/>
    <mergeCell ref="Q15:R15"/>
    <mergeCell ref="V30:W30"/>
    <mergeCell ref="B29:G29"/>
    <mergeCell ref="H29:J29"/>
    <mergeCell ref="K29:M29"/>
    <mergeCell ref="B32:G32"/>
    <mergeCell ref="H32:J32"/>
    <mergeCell ref="B28:G28"/>
    <mergeCell ref="H28:J28"/>
    <mergeCell ref="K28:M28"/>
    <mergeCell ref="N28:P28"/>
    <mergeCell ref="Q28:S28"/>
    <mergeCell ref="T28:U28"/>
    <mergeCell ref="V28:W28"/>
    <mergeCell ref="K32:M32"/>
    <mergeCell ref="N32:P32"/>
    <mergeCell ref="Q32:S32"/>
    <mergeCell ref="T32:U32"/>
    <mergeCell ref="V32:W32"/>
    <mergeCell ref="B21:J21"/>
    <mergeCell ref="K21:M21"/>
    <mergeCell ref="N21:P21"/>
    <mergeCell ref="B12:J12"/>
    <mergeCell ref="K12:M12"/>
    <mergeCell ref="N12:P12"/>
    <mergeCell ref="Q12:R12"/>
    <mergeCell ref="B18:J18"/>
    <mergeCell ref="K18:M18"/>
    <mergeCell ref="N18:P18"/>
    <mergeCell ref="Q18:R18"/>
    <mergeCell ref="H8:J8"/>
    <mergeCell ref="B10:J11"/>
    <mergeCell ref="K10:R10"/>
    <mergeCell ref="K11:M11"/>
    <mergeCell ref="N11:P11"/>
    <mergeCell ref="Q11:R11"/>
    <mergeCell ref="B16:J16"/>
    <mergeCell ref="K16:M16"/>
    <mergeCell ref="N16:P16"/>
    <mergeCell ref="Q16:R16"/>
    <mergeCell ref="B13:J13"/>
    <mergeCell ref="K13:M13"/>
    <mergeCell ref="N13:P13"/>
    <mergeCell ref="Q13:R13"/>
    <mergeCell ref="B14:J14"/>
    <mergeCell ref="B15:J15"/>
    <mergeCell ref="A36:A37"/>
    <mergeCell ref="A46:A49"/>
    <mergeCell ref="A51:A52"/>
    <mergeCell ref="A1:Z1"/>
    <mergeCell ref="J2:Q2"/>
    <mergeCell ref="A3:Z3"/>
    <mergeCell ref="A4:Z4"/>
    <mergeCell ref="M7:P7"/>
    <mergeCell ref="A10:A11"/>
    <mergeCell ref="K14:M14"/>
    <mergeCell ref="N14:P14"/>
    <mergeCell ref="Q14:R14"/>
    <mergeCell ref="S10:Z10"/>
    <mergeCell ref="S11:U11"/>
    <mergeCell ref="V11:X11"/>
    <mergeCell ref="Y11:Z11"/>
    <mergeCell ref="B19:J19"/>
    <mergeCell ref="K19:M19"/>
    <mergeCell ref="N19:P19"/>
    <mergeCell ref="B20:J20"/>
    <mergeCell ref="K20:M20"/>
    <mergeCell ref="N20:P20"/>
    <mergeCell ref="Q20:R20"/>
    <mergeCell ref="Q19:R19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70:Z74 Y76:Z80 Y64:Y68 Z64:Z67 Y85:Y90 Z85:Z88 Z90" xr:uid="{258AB360-C09B-4BEC-8E8A-4D17FB446461}">
      <formula1>1</formula1>
      <formula2>3</formula2>
    </dataValidation>
    <dataValidation type="decimal" allowBlank="1" showInputMessage="1" showErrorMessage="1" error="กรุณากรอกข้อมูลเป็นตัวเลข" sqref="V12" xr:uid="{A83F1DBA-9366-4B62-8308-94E2277BA4BF}">
      <formula1>0</formula1>
      <formula2>S12</formula2>
    </dataValidation>
    <dataValidation type="whole" operator="greaterThanOrEqual" allowBlank="1" showInputMessage="1" showErrorMessage="1" error="กรุณากรอกข้อมูลเป็นตัวเลข" sqref="K29:S29 L31:P31 R31:S31 R33:S33 O33:P33 L33:M33 K31:K58 Q31:Q58 N32:N58" xr:uid="{382DE021-36F2-4EA6-B887-AEB0951D398F}">
      <formula1>0</formula1>
    </dataValidation>
    <dataValidation type="decimal" operator="greaterThanOrEqual" allowBlank="1" showInputMessage="1" showErrorMessage="1" error="กรุณากรอกข้อมูลเป็นตัวเลข" sqref="K30:S30" xr:uid="{9EF7A87F-4BB5-4AF1-9569-9F6D3A42EE99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B137B599-98E9-455D-BE41-69123625EC3D}">
          <x14:formula1>
            <xm:f>LIST!$G$2:$G$10</xm:f>
          </x14:formula1>
          <xm:sqref>B85:B90 C85:G88 C90:G90</xm:sqref>
        </x14:dataValidation>
        <x14:dataValidation type="list" allowBlank="1" showInputMessage="1" showErrorMessage="1" error="กรุณาเลือกข้อมูลตามที่กำหนดให้" xr:uid="{B25EC843-5000-4FCC-9639-9369D0910A0F}">
          <x14:formula1>
            <xm:f>LIST!$A$2:$A$6</xm:f>
          </x14:formula1>
          <xm:sqref>B64:L68</xm:sqref>
        </x14:dataValidation>
        <x14:dataValidation type="list" allowBlank="1" showInputMessage="1" showErrorMessage="1" error="กรุณาเลือกข้อมูลตามที่กำหนดให้" xr:uid="{A879A82E-3765-44B8-9630-6B17A171D913}">
          <x14:formula1>
            <xm:f>LIST!$C$2:$C$10</xm:f>
          </x14:formula1>
          <xm:sqref>B70:L74</xm:sqref>
        </x14:dataValidation>
        <x14:dataValidation type="list" allowBlank="1" showInputMessage="1" showErrorMessage="1" error="กรุณาเลือกข้อมูลตามที่กำหนดให้" xr:uid="{01558B71-E0ED-4BC5-9AAD-12D027353F93}">
          <x14:formula1>
            <xm:f>LIST!$E$2:$E$9</xm:f>
          </x14:formula1>
          <xm:sqref>B76:L80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B0F0"/>
  </sheetPr>
  <dimension ref="A1:Z146"/>
  <sheetViews>
    <sheetView view="pageBreakPreview" topLeftCell="A79" zoomScaleNormal="85" zoomScaleSheetLayoutView="100" workbookViewId="0">
      <selection activeCell="Q148" sqref="Q148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9" t="s">
        <v>98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62" t="s">
        <v>99</v>
      </c>
      <c r="K2" s="262"/>
      <c r="L2" s="262"/>
      <c r="M2" s="262"/>
      <c r="N2" s="262"/>
      <c r="O2" s="262"/>
      <c r="P2" s="262"/>
      <c r="Q2" s="262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79" t="s">
        <v>76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ht="21" customHeight="1" x14ac:dyDescent="0.25">
      <c r="A4" s="79" t="s">
        <v>68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100</v>
      </c>
      <c r="L7" s="7"/>
      <c r="M7" s="80"/>
      <c r="N7" s="81"/>
      <c r="O7" s="81"/>
      <c r="P7" s="82"/>
    </row>
    <row r="8" spans="1:26" ht="21" customHeight="1" x14ac:dyDescent="0.25">
      <c r="A8" s="6" t="s">
        <v>14</v>
      </c>
      <c r="G8" s="7"/>
      <c r="H8" s="80"/>
      <c r="I8" s="81"/>
      <c r="J8" s="82"/>
    </row>
    <row r="9" spans="1:26" ht="9" customHeight="1" x14ac:dyDescent="0.25"/>
    <row r="10" spans="1:26" s="5" customFormat="1" ht="30" customHeight="1" x14ac:dyDescent="0.25">
      <c r="A10" s="83" t="s">
        <v>6</v>
      </c>
      <c r="B10" s="83" t="s">
        <v>10</v>
      </c>
      <c r="C10" s="83"/>
      <c r="D10" s="83"/>
      <c r="E10" s="83"/>
      <c r="F10" s="83"/>
      <c r="G10" s="83"/>
      <c r="H10" s="83"/>
      <c r="I10" s="83"/>
      <c r="J10" s="83"/>
      <c r="K10" s="83" t="s">
        <v>11</v>
      </c>
      <c r="L10" s="83"/>
      <c r="M10" s="83"/>
      <c r="N10" s="83"/>
      <c r="O10" s="83"/>
      <c r="P10" s="83"/>
      <c r="Q10" s="83"/>
      <c r="R10" s="83"/>
      <c r="S10" s="83" t="s">
        <v>5</v>
      </c>
      <c r="T10" s="83"/>
      <c r="U10" s="83"/>
      <c r="V10" s="83"/>
      <c r="W10" s="83"/>
      <c r="X10" s="83"/>
      <c r="Y10" s="83"/>
      <c r="Z10" s="83"/>
    </row>
    <row r="11" spans="1:26" s="5" customFormat="1" ht="30" customHeight="1" x14ac:dyDescent="0.25">
      <c r="A11" s="84"/>
      <c r="B11" s="83"/>
      <c r="C11" s="83"/>
      <c r="D11" s="83"/>
      <c r="E11" s="83"/>
      <c r="F11" s="83"/>
      <c r="G11" s="83"/>
      <c r="H11" s="83"/>
      <c r="I11" s="83"/>
      <c r="J11" s="83"/>
      <c r="K11" s="83" t="s">
        <v>2</v>
      </c>
      <c r="L11" s="83"/>
      <c r="M11" s="83"/>
      <c r="N11" s="83" t="s">
        <v>3</v>
      </c>
      <c r="O11" s="83"/>
      <c r="P11" s="83"/>
      <c r="Q11" s="83" t="s">
        <v>4</v>
      </c>
      <c r="R11" s="83"/>
      <c r="S11" s="83" t="s">
        <v>2</v>
      </c>
      <c r="T11" s="83"/>
      <c r="U11" s="83"/>
      <c r="V11" s="83" t="s">
        <v>3</v>
      </c>
      <c r="W11" s="83"/>
      <c r="X11" s="83"/>
      <c r="Y11" s="83" t="s">
        <v>4</v>
      </c>
      <c r="Z11" s="83"/>
    </row>
    <row r="12" spans="1:26" s="8" customFormat="1" ht="48" customHeight="1" x14ac:dyDescent="0.25">
      <c r="A12" s="29">
        <v>1</v>
      </c>
      <c r="B12" s="85" t="s">
        <v>101</v>
      </c>
      <c r="C12" s="86"/>
      <c r="D12" s="86"/>
      <c r="E12" s="86"/>
      <c r="F12" s="86"/>
      <c r="G12" s="86"/>
      <c r="H12" s="86"/>
      <c r="I12" s="86"/>
      <c r="J12" s="86"/>
      <c r="K12" s="253"/>
      <c r="L12" s="253"/>
      <c r="M12" s="253"/>
      <c r="N12" s="253"/>
      <c r="O12" s="253"/>
      <c r="P12" s="253"/>
      <c r="Q12" s="254" t="e">
        <f>V29/T29*100</f>
        <v>#DIV/0!</v>
      </c>
      <c r="R12" s="254"/>
      <c r="S12" s="299"/>
      <c r="T12" s="300"/>
      <c r="U12" s="301"/>
      <c r="V12" s="240"/>
      <c r="W12" s="241"/>
      <c r="X12" s="242"/>
      <c r="Y12" s="246" t="e">
        <f>V12/S12*100</f>
        <v>#DIV/0!</v>
      </c>
      <c r="Z12" s="247"/>
    </row>
    <row r="13" spans="1:26" ht="24" customHeight="1" x14ac:dyDescent="0.25">
      <c r="A13" s="30">
        <v>1.1000000000000001</v>
      </c>
      <c r="B13" s="95" t="s">
        <v>102</v>
      </c>
      <c r="C13" s="96"/>
      <c r="D13" s="96"/>
      <c r="E13" s="96"/>
      <c r="F13" s="96"/>
      <c r="G13" s="96"/>
      <c r="H13" s="96"/>
      <c r="I13" s="96"/>
      <c r="J13" s="96"/>
      <c r="K13" s="256"/>
      <c r="L13" s="256"/>
      <c r="M13" s="256"/>
      <c r="N13" s="100"/>
      <c r="O13" s="100"/>
      <c r="P13" s="100"/>
      <c r="Q13" s="101" t="e">
        <f>V30/T30*100</f>
        <v>#DIV/0!</v>
      </c>
      <c r="R13" s="101"/>
      <c r="S13" s="302"/>
      <c r="T13" s="303"/>
      <c r="U13" s="304"/>
      <c r="V13" s="243"/>
      <c r="W13" s="244"/>
      <c r="X13" s="245"/>
      <c r="Y13" s="248"/>
      <c r="Z13" s="249"/>
    </row>
    <row r="14" spans="1:26" ht="24" customHeight="1" x14ac:dyDescent="0.25">
      <c r="A14" s="30">
        <v>1.2</v>
      </c>
      <c r="B14" s="95" t="s">
        <v>63</v>
      </c>
      <c r="C14" s="96"/>
      <c r="D14" s="96"/>
      <c r="E14" s="96"/>
      <c r="F14" s="96"/>
      <c r="G14" s="96"/>
      <c r="H14" s="96"/>
      <c r="I14" s="96"/>
      <c r="J14" s="96"/>
      <c r="K14" s="256"/>
      <c r="L14" s="256"/>
      <c r="M14" s="256"/>
      <c r="N14" s="100"/>
      <c r="O14" s="100"/>
      <c r="P14" s="100"/>
      <c r="Q14" s="89" t="e">
        <f>V35/T35*100</f>
        <v>#DIV/0!</v>
      </c>
      <c r="R14" s="89"/>
      <c r="S14" s="302"/>
      <c r="T14" s="303"/>
      <c r="U14" s="304"/>
      <c r="V14" s="243"/>
      <c r="W14" s="244"/>
      <c r="X14" s="245"/>
      <c r="Y14" s="248"/>
      <c r="Z14" s="249"/>
    </row>
    <row r="15" spans="1:26" ht="24" customHeight="1" x14ac:dyDescent="0.25">
      <c r="A15" s="30">
        <v>1.3</v>
      </c>
      <c r="B15" s="95" t="s">
        <v>64</v>
      </c>
      <c r="C15" s="96"/>
      <c r="D15" s="96"/>
      <c r="E15" s="96"/>
      <c r="F15" s="96"/>
      <c r="G15" s="96"/>
      <c r="H15" s="96"/>
      <c r="I15" s="96"/>
      <c r="J15" s="96"/>
      <c r="K15" s="256"/>
      <c r="L15" s="256"/>
      <c r="M15" s="256"/>
      <c r="N15" s="100"/>
      <c r="O15" s="100"/>
      <c r="P15" s="100"/>
      <c r="Q15" s="89" t="e">
        <f>V38/T38*100</f>
        <v>#DIV/0!</v>
      </c>
      <c r="R15" s="89"/>
      <c r="S15" s="302"/>
      <c r="T15" s="303"/>
      <c r="U15" s="304"/>
      <c r="V15" s="243"/>
      <c r="W15" s="244"/>
      <c r="X15" s="245"/>
      <c r="Y15" s="248"/>
      <c r="Z15" s="249"/>
    </row>
    <row r="16" spans="1:26" ht="24" customHeight="1" x14ac:dyDescent="0.25">
      <c r="A16" s="30">
        <v>1.4</v>
      </c>
      <c r="B16" s="108" t="s">
        <v>65</v>
      </c>
      <c r="C16" s="108"/>
      <c r="D16" s="108"/>
      <c r="E16" s="108"/>
      <c r="F16" s="108"/>
      <c r="G16" s="108"/>
      <c r="H16" s="108"/>
      <c r="I16" s="108"/>
      <c r="J16" s="95"/>
      <c r="K16" s="97"/>
      <c r="L16" s="98"/>
      <c r="M16" s="99"/>
      <c r="N16" s="105"/>
      <c r="O16" s="106"/>
      <c r="P16" s="107"/>
      <c r="Q16" s="89" t="e">
        <f>V40/T40*100</f>
        <v>#DIV/0!</v>
      </c>
      <c r="R16" s="89"/>
      <c r="S16" s="302"/>
      <c r="T16" s="303"/>
      <c r="U16" s="304"/>
      <c r="V16" s="243"/>
      <c r="W16" s="244"/>
      <c r="X16" s="245"/>
      <c r="Y16" s="248"/>
      <c r="Z16" s="249"/>
    </row>
    <row r="17" spans="1:26" ht="24" customHeight="1" x14ac:dyDescent="0.25">
      <c r="A17" s="33">
        <v>1.5</v>
      </c>
      <c r="B17" s="110" t="s">
        <v>67</v>
      </c>
      <c r="C17" s="111"/>
      <c r="D17" s="111"/>
      <c r="E17" s="111"/>
      <c r="F17" s="111"/>
      <c r="G17" s="111"/>
      <c r="H17" s="111"/>
      <c r="I17" s="111"/>
      <c r="J17" s="112"/>
      <c r="K17" s="97"/>
      <c r="L17" s="98"/>
      <c r="M17" s="99"/>
      <c r="N17" s="105"/>
      <c r="O17" s="106"/>
      <c r="P17" s="107"/>
      <c r="Q17" s="89" t="e">
        <f>V42/T42*100</f>
        <v>#DIV/0!</v>
      </c>
      <c r="R17" s="89"/>
      <c r="S17" s="302"/>
      <c r="T17" s="303"/>
      <c r="U17" s="304"/>
      <c r="V17" s="243"/>
      <c r="W17" s="244"/>
      <c r="X17" s="245"/>
      <c r="Y17" s="248"/>
      <c r="Z17" s="249"/>
    </row>
    <row r="18" spans="1:26" s="8" customFormat="1" ht="24" customHeight="1" x14ac:dyDescent="0.25">
      <c r="A18" s="31">
        <v>2</v>
      </c>
      <c r="B18" s="119" t="s">
        <v>66</v>
      </c>
      <c r="C18" s="119"/>
      <c r="D18" s="119"/>
      <c r="E18" s="119"/>
      <c r="F18" s="119"/>
      <c r="G18" s="119"/>
      <c r="H18" s="119"/>
      <c r="I18" s="119"/>
      <c r="J18" s="120"/>
      <c r="K18" s="116"/>
      <c r="L18" s="117"/>
      <c r="M18" s="118"/>
      <c r="N18" s="257"/>
      <c r="O18" s="258"/>
      <c r="P18" s="259"/>
      <c r="Q18" s="255" t="e">
        <f>V44/T44*100</f>
        <v>#DIV/0!</v>
      </c>
      <c r="R18" s="255"/>
      <c r="S18" s="302"/>
      <c r="T18" s="303"/>
      <c r="U18" s="304"/>
      <c r="V18" s="243"/>
      <c r="W18" s="244"/>
      <c r="X18" s="245"/>
      <c r="Y18" s="248"/>
      <c r="Z18" s="249"/>
    </row>
    <row r="19" spans="1:26" s="5" customFormat="1" ht="24" customHeight="1" x14ac:dyDescent="0.25">
      <c r="A19" s="32">
        <v>2.1</v>
      </c>
      <c r="B19" s="108" t="s">
        <v>62</v>
      </c>
      <c r="C19" s="108"/>
      <c r="D19" s="108"/>
      <c r="E19" s="108"/>
      <c r="F19" s="108"/>
      <c r="G19" s="108"/>
      <c r="H19" s="108"/>
      <c r="I19" s="108"/>
      <c r="J19" s="95"/>
      <c r="K19" s="97"/>
      <c r="L19" s="98"/>
      <c r="M19" s="99"/>
      <c r="N19" s="105"/>
      <c r="O19" s="106"/>
      <c r="P19" s="107"/>
      <c r="Q19" s="89" t="e">
        <f>V45/T45*100</f>
        <v>#DIV/0!</v>
      </c>
      <c r="R19" s="89"/>
      <c r="S19" s="302"/>
      <c r="T19" s="303"/>
      <c r="U19" s="304"/>
      <c r="V19" s="243"/>
      <c r="W19" s="244"/>
      <c r="X19" s="245"/>
      <c r="Y19" s="248"/>
      <c r="Z19" s="249"/>
    </row>
    <row r="20" spans="1:26" ht="24" customHeight="1" x14ac:dyDescent="0.25">
      <c r="A20" s="30">
        <v>2.2000000000000002</v>
      </c>
      <c r="B20" s="108" t="s">
        <v>63</v>
      </c>
      <c r="C20" s="108"/>
      <c r="D20" s="108"/>
      <c r="E20" s="108"/>
      <c r="F20" s="108"/>
      <c r="G20" s="108"/>
      <c r="H20" s="108"/>
      <c r="I20" s="108"/>
      <c r="J20" s="95"/>
      <c r="K20" s="97"/>
      <c r="L20" s="98"/>
      <c r="M20" s="99"/>
      <c r="N20" s="105"/>
      <c r="O20" s="106"/>
      <c r="P20" s="107"/>
      <c r="Q20" s="89" t="e">
        <f>V50/T50*100</f>
        <v>#DIV/0!</v>
      </c>
      <c r="R20" s="89"/>
      <c r="S20" s="302"/>
      <c r="T20" s="303"/>
      <c r="U20" s="304"/>
      <c r="V20" s="243"/>
      <c r="W20" s="244"/>
      <c r="X20" s="245"/>
      <c r="Y20" s="248"/>
      <c r="Z20" s="249"/>
    </row>
    <row r="21" spans="1:26" ht="24" customHeight="1" x14ac:dyDescent="0.25">
      <c r="A21" s="30">
        <v>2.2999999999999998</v>
      </c>
      <c r="B21" s="108" t="s">
        <v>64</v>
      </c>
      <c r="C21" s="108"/>
      <c r="D21" s="108"/>
      <c r="E21" s="108"/>
      <c r="F21" s="108"/>
      <c r="G21" s="108"/>
      <c r="H21" s="108"/>
      <c r="I21" s="108"/>
      <c r="J21" s="95"/>
      <c r="K21" s="97"/>
      <c r="L21" s="98"/>
      <c r="M21" s="99"/>
      <c r="N21" s="105"/>
      <c r="O21" s="106"/>
      <c r="P21" s="107"/>
      <c r="Q21" s="89" t="e">
        <f>V53/T53*100</f>
        <v>#DIV/0!</v>
      </c>
      <c r="R21" s="89"/>
      <c r="S21" s="302"/>
      <c r="T21" s="303"/>
      <c r="U21" s="304"/>
      <c r="V21" s="243"/>
      <c r="W21" s="244"/>
      <c r="X21" s="245"/>
      <c r="Y21" s="248"/>
      <c r="Z21" s="249"/>
    </row>
    <row r="22" spans="1:26" ht="24" customHeight="1" x14ac:dyDescent="0.25">
      <c r="A22" s="33">
        <v>2.4</v>
      </c>
      <c r="B22" s="108" t="s">
        <v>65</v>
      </c>
      <c r="C22" s="108"/>
      <c r="D22" s="108"/>
      <c r="E22" s="108"/>
      <c r="F22" s="108"/>
      <c r="G22" s="108"/>
      <c r="H22" s="108"/>
      <c r="I22" s="108"/>
      <c r="J22" s="95"/>
      <c r="K22" s="97"/>
      <c r="L22" s="98"/>
      <c r="M22" s="99"/>
      <c r="N22" s="105"/>
      <c r="O22" s="106"/>
      <c r="P22" s="107"/>
      <c r="Q22" s="89" t="e">
        <f>V55/T55*100</f>
        <v>#DIV/0!</v>
      </c>
      <c r="R22" s="89"/>
      <c r="S22" s="302"/>
      <c r="T22" s="303"/>
      <c r="U22" s="304"/>
      <c r="V22" s="243"/>
      <c r="W22" s="244"/>
      <c r="X22" s="245"/>
      <c r="Y22" s="248"/>
      <c r="Z22" s="249"/>
    </row>
    <row r="23" spans="1:26" ht="24" customHeight="1" x14ac:dyDescent="0.25">
      <c r="A23" s="30">
        <v>2.5</v>
      </c>
      <c r="B23" s="102" t="s">
        <v>67</v>
      </c>
      <c r="C23" s="103"/>
      <c r="D23" s="103"/>
      <c r="E23" s="103"/>
      <c r="F23" s="103"/>
      <c r="G23" s="103"/>
      <c r="H23" s="103"/>
      <c r="I23" s="103"/>
      <c r="J23" s="103"/>
      <c r="K23" s="104"/>
      <c r="L23" s="104"/>
      <c r="M23" s="104"/>
      <c r="N23" s="100"/>
      <c r="O23" s="100"/>
      <c r="P23" s="100"/>
      <c r="Q23" s="89" t="e">
        <f>V57/T57*100</f>
        <v>#DIV/0!</v>
      </c>
      <c r="R23" s="89"/>
      <c r="S23" s="302"/>
      <c r="T23" s="303"/>
      <c r="U23" s="304"/>
      <c r="V23" s="243"/>
      <c r="W23" s="244"/>
      <c r="X23" s="245"/>
      <c r="Y23" s="248"/>
      <c r="Z23" s="249"/>
    </row>
    <row r="24" spans="1:26" ht="24" customHeight="1" x14ac:dyDescent="0.25">
      <c r="A24" s="90" t="s">
        <v>15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2"/>
      <c r="Q24" s="93" t="e">
        <f>V59</f>
        <v>#DIV/0!</v>
      </c>
      <c r="R24" s="93"/>
      <c r="S24" s="94">
        <f>SUM(S12)</f>
        <v>0</v>
      </c>
      <c r="T24" s="94"/>
      <c r="U24" s="94"/>
      <c r="V24" s="94">
        <f>SUM(V12)</f>
        <v>0</v>
      </c>
      <c r="W24" s="94"/>
      <c r="X24" s="94"/>
      <c r="Y24" s="125" t="e">
        <f>V24/S24*100</f>
        <v>#DIV/0!</v>
      </c>
      <c r="Z24" s="125"/>
    </row>
    <row r="25" spans="1:26" s="16" customFormat="1" ht="9.9499999999999993" customHeight="1" x14ac:dyDescent="0.25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</row>
    <row r="26" spans="1:26" ht="24" customHeight="1" x14ac:dyDescent="0.25">
      <c r="A26" s="28" t="s">
        <v>91</v>
      </c>
      <c r="H26" s="9"/>
      <c r="I26" s="10"/>
      <c r="J26" s="10"/>
      <c r="K26" s="10"/>
      <c r="L26" s="10"/>
      <c r="M26" s="10"/>
    </row>
    <row r="27" spans="1:26" ht="9.9499999999999993" customHeight="1" x14ac:dyDescent="0.25">
      <c r="A27" s="2"/>
      <c r="H27" s="11"/>
      <c r="I27" s="11"/>
      <c r="J27" s="11"/>
      <c r="K27" s="11"/>
      <c r="L27" s="11"/>
      <c r="M27" s="11"/>
    </row>
    <row r="28" spans="1:26" ht="72" customHeight="1" x14ac:dyDescent="0.25">
      <c r="A28" s="14" t="s">
        <v>6</v>
      </c>
      <c r="B28" s="83" t="s">
        <v>12</v>
      </c>
      <c r="C28" s="83"/>
      <c r="D28" s="83"/>
      <c r="E28" s="83"/>
      <c r="F28" s="83"/>
      <c r="G28" s="83"/>
      <c r="H28" s="83" t="s">
        <v>16</v>
      </c>
      <c r="I28" s="83"/>
      <c r="J28" s="83"/>
      <c r="K28" s="83" t="s">
        <v>13</v>
      </c>
      <c r="L28" s="83"/>
      <c r="M28" s="83"/>
      <c r="N28" s="83" t="s">
        <v>17</v>
      </c>
      <c r="O28" s="83"/>
      <c r="P28" s="83"/>
      <c r="Q28" s="83" t="s">
        <v>18</v>
      </c>
      <c r="R28" s="83"/>
      <c r="S28" s="83"/>
      <c r="T28" s="126" t="s">
        <v>19</v>
      </c>
      <c r="U28" s="126"/>
      <c r="V28" s="72" t="s">
        <v>7</v>
      </c>
      <c r="W28" s="72"/>
      <c r="X28" s="83" t="s">
        <v>8</v>
      </c>
      <c r="Y28" s="83"/>
      <c r="Z28" s="83"/>
    </row>
    <row r="29" spans="1:26" s="46" customFormat="1" ht="48" customHeight="1" x14ac:dyDescent="0.25">
      <c r="A29" s="34">
        <v>1</v>
      </c>
      <c r="B29" s="265" t="s">
        <v>61</v>
      </c>
      <c r="C29" s="266"/>
      <c r="D29" s="266"/>
      <c r="E29" s="266"/>
      <c r="F29" s="266"/>
      <c r="G29" s="267"/>
      <c r="H29" s="268"/>
      <c r="I29" s="268"/>
      <c r="J29" s="268"/>
      <c r="K29" s="269"/>
      <c r="L29" s="269"/>
      <c r="M29" s="269"/>
      <c r="N29" s="269"/>
      <c r="O29" s="269"/>
      <c r="P29" s="269"/>
      <c r="Q29" s="269"/>
      <c r="R29" s="269"/>
      <c r="S29" s="257"/>
      <c r="T29" s="191">
        <f>T30+T35+T38+T40+T42</f>
        <v>30</v>
      </c>
      <c r="U29" s="191"/>
      <c r="V29" s="280" t="e">
        <f>SUM(V30,V35,V38,V40,V42)</f>
        <v>#DIV/0!</v>
      </c>
      <c r="W29" s="109"/>
      <c r="X29" s="175"/>
      <c r="Y29" s="176"/>
      <c r="Z29" s="177"/>
    </row>
    <row r="30" spans="1:26" s="20" customFormat="1" ht="24" customHeight="1" x14ac:dyDescent="0.25">
      <c r="A30" s="35">
        <v>1.1000000000000001</v>
      </c>
      <c r="B30" s="281" t="s">
        <v>102</v>
      </c>
      <c r="C30" s="281"/>
      <c r="D30" s="281"/>
      <c r="E30" s="281"/>
      <c r="F30" s="281"/>
      <c r="G30" s="282"/>
      <c r="H30" s="283"/>
      <c r="I30" s="283"/>
      <c r="J30" s="283"/>
      <c r="K30" s="284">
        <f>K34</f>
        <v>0</v>
      </c>
      <c r="L30" s="284"/>
      <c r="M30" s="284"/>
      <c r="N30" s="284">
        <f t="shared" ref="N30" si="0">N34</f>
        <v>0</v>
      </c>
      <c r="O30" s="284"/>
      <c r="P30" s="284"/>
      <c r="Q30" s="284">
        <f t="shared" ref="Q30" si="1">Q34</f>
        <v>0</v>
      </c>
      <c r="R30" s="284"/>
      <c r="S30" s="284"/>
      <c r="T30" s="59">
        <f>SUM(T31:T34)</f>
        <v>15</v>
      </c>
      <c r="U30" s="59"/>
      <c r="V30" s="263" t="e">
        <f>SUM(V31:W34)</f>
        <v>#DIV/0!</v>
      </c>
      <c r="W30" s="264"/>
      <c r="X30" s="231"/>
      <c r="Y30" s="232"/>
      <c r="Z30" s="233"/>
    </row>
    <row r="31" spans="1:26" ht="24" customHeight="1" x14ac:dyDescent="0.25">
      <c r="A31" s="141"/>
      <c r="B31" s="199" t="s">
        <v>69</v>
      </c>
      <c r="C31" s="199"/>
      <c r="D31" s="199"/>
      <c r="E31" s="199"/>
      <c r="F31" s="199"/>
      <c r="G31" s="199"/>
      <c r="H31" s="270"/>
      <c r="I31" s="270"/>
      <c r="J31" s="270"/>
      <c r="K31" s="100"/>
      <c r="L31" s="100"/>
      <c r="M31" s="100"/>
      <c r="N31" s="100"/>
      <c r="O31" s="100"/>
      <c r="P31" s="100"/>
      <c r="Q31" s="100"/>
      <c r="R31" s="100"/>
      <c r="S31" s="105"/>
      <c r="T31" s="62">
        <v>7</v>
      </c>
      <c r="U31" s="62"/>
      <c r="V31" s="124" t="e">
        <f>(T31*((K31*0)+(N31*50)+(Q31*100)))/(H31*100)</f>
        <v>#DIV/0!</v>
      </c>
      <c r="W31" s="89"/>
      <c r="X31" s="231"/>
      <c r="Y31" s="232"/>
      <c r="Z31" s="233"/>
    </row>
    <row r="32" spans="1:26" ht="24" customHeight="1" x14ac:dyDescent="0.25">
      <c r="A32" s="142"/>
      <c r="B32" s="65" t="s">
        <v>70</v>
      </c>
      <c r="C32" s="66"/>
      <c r="D32" s="66"/>
      <c r="E32" s="66"/>
      <c r="F32" s="66"/>
      <c r="G32" s="67"/>
      <c r="H32" s="270"/>
      <c r="I32" s="270"/>
      <c r="J32" s="270"/>
      <c r="K32" s="105"/>
      <c r="L32" s="106"/>
      <c r="M32" s="107"/>
      <c r="N32" s="105"/>
      <c r="O32" s="106"/>
      <c r="P32" s="107"/>
      <c r="Q32" s="105"/>
      <c r="R32" s="106"/>
      <c r="S32" s="106"/>
      <c r="T32" s="62">
        <v>3</v>
      </c>
      <c r="U32" s="62"/>
      <c r="V32" s="124" t="e">
        <f>(T32*((K32*0)+(N32*50)+(Q32*100)))/(H32*100)</f>
        <v>#DIV/0!</v>
      </c>
      <c r="W32" s="89"/>
      <c r="X32" s="231"/>
      <c r="Y32" s="232"/>
      <c r="Z32" s="233"/>
    </row>
    <row r="33" spans="1:26" ht="72" customHeight="1" x14ac:dyDescent="0.25">
      <c r="A33" s="142"/>
      <c r="B33" s="131" t="s">
        <v>103</v>
      </c>
      <c r="C33" s="131"/>
      <c r="D33" s="131"/>
      <c r="E33" s="131"/>
      <c r="F33" s="131"/>
      <c r="G33" s="131"/>
      <c r="H33" s="270"/>
      <c r="I33" s="270"/>
      <c r="J33" s="270"/>
      <c r="K33" s="100"/>
      <c r="L33" s="100"/>
      <c r="M33" s="100"/>
      <c r="N33" s="100"/>
      <c r="O33" s="100"/>
      <c r="P33" s="100"/>
      <c r="Q33" s="100"/>
      <c r="R33" s="100"/>
      <c r="S33" s="105"/>
      <c r="T33" s="62">
        <v>3</v>
      </c>
      <c r="U33" s="62"/>
      <c r="V33" s="124" t="e">
        <f>(T33*((K33*0)+(N33*50)+(Q33*100)))/(H33*100)</f>
        <v>#DIV/0!</v>
      </c>
      <c r="W33" s="89"/>
      <c r="X33" s="231"/>
      <c r="Y33" s="232"/>
      <c r="Z33" s="233"/>
    </row>
    <row r="34" spans="1:26" ht="24" customHeight="1" x14ac:dyDescent="0.25">
      <c r="A34" s="143"/>
      <c r="B34" s="65" t="s">
        <v>71</v>
      </c>
      <c r="C34" s="66"/>
      <c r="D34" s="66"/>
      <c r="E34" s="66"/>
      <c r="F34" s="66"/>
      <c r="G34" s="67"/>
      <c r="H34" s="270"/>
      <c r="I34" s="270"/>
      <c r="J34" s="270"/>
      <c r="K34" s="105"/>
      <c r="L34" s="106"/>
      <c r="M34" s="107"/>
      <c r="N34" s="105"/>
      <c r="O34" s="106"/>
      <c r="P34" s="107"/>
      <c r="Q34" s="105"/>
      <c r="R34" s="106"/>
      <c r="S34" s="106"/>
      <c r="T34" s="62">
        <v>2</v>
      </c>
      <c r="U34" s="62"/>
      <c r="V34" s="124" t="e">
        <f>(T34*((K34*0)+(N34*50)+(Q34*100)))/(H34*100)</f>
        <v>#DIV/0!</v>
      </c>
      <c r="W34" s="89"/>
      <c r="X34" s="231"/>
      <c r="Y34" s="232"/>
      <c r="Z34" s="233"/>
    </row>
    <row r="35" spans="1:26" s="20" customFormat="1" ht="24" customHeight="1" x14ac:dyDescent="0.25">
      <c r="A35" s="36">
        <v>1.2</v>
      </c>
      <c r="B35" s="296" t="s">
        <v>63</v>
      </c>
      <c r="C35" s="297"/>
      <c r="D35" s="297"/>
      <c r="E35" s="297"/>
      <c r="F35" s="297"/>
      <c r="G35" s="298"/>
      <c r="H35" s="274"/>
      <c r="I35" s="275"/>
      <c r="J35" s="276"/>
      <c r="K35" s="277">
        <f>K37</f>
        <v>0</v>
      </c>
      <c r="L35" s="278"/>
      <c r="M35" s="279"/>
      <c r="N35" s="277">
        <f t="shared" ref="N35" si="2">N37</f>
        <v>0</v>
      </c>
      <c r="O35" s="278"/>
      <c r="P35" s="279"/>
      <c r="Q35" s="277">
        <f t="shared" ref="Q35" si="3">Q37</f>
        <v>0</v>
      </c>
      <c r="R35" s="278"/>
      <c r="S35" s="279"/>
      <c r="T35" s="59">
        <f>T36+T37</f>
        <v>10</v>
      </c>
      <c r="U35" s="59"/>
      <c r="V35" s="263" t="e">
        <f>SUM(V36,V37)</f>
        <v>#DIV/0!</v>
      </c>
      <c r="W35" s="264"/>
      <c r="X35" s="231"/>
      <c r="Y35" s="232"/>
      <c r="Z35" s="233"/>
    </row>
    <row r="36" spans="1:26" ht="72" customHeight="1" x14ac:dyDescent="0.25">
      <c r="A36" s="141"/>
      <c r="B36" s="135" t="s">
        <v>72</v>
      </c>
      <c r="C36" s="136"/>
      <c r="D36" s="136"/>
      <c r="E36" s="136"/>
      <c r="F36" s="136"/>
      <c r="G36" s="137"/>
      <c r="H36" s="132"/>
      <c r="I36" s="133"/>
      <c r="J36" s="134"/>
      <c r="K36" s="105"/>
      <c r="L36" s="106"/>
      <c r="M36" s="107"/>
      <c r="N36" s="105"/>
      <c r="O36" s="106"/>
      <c r="P36" s="107"/>
      <c r="Q36" s="105"/>
      <c r="R36" s="106"/>
      <c r="S36" s="106"/>
      <c r="T36" s="62">
        <v>5</v>
      </c>
      <c r="U36" s="62"/>
      <c r="V36" s="124" t="e">
        <f>(T36*((K36*0)+(N36*50)+(Q36*100)))/(H36*100)</f>
        <v>#DIV/0!</v>
      </c>
      <c r="W36" s="89"/>
      <c r="X36" s="231"/>
      <c r="Y36" s="232"/>
      <c r="Z36" s="233"/>
    </row>
    <row r="37" spans="1:26" ht="24" customHeight="1" x14ac:dyDescent="0.25">
      <c r="A37" s="143"/>
      <c r="B37" s="65" t="s">
        <v>73</v>
      </c>
      <c r="C37" s="66"/>
      <c r="D37" s="66"/>
      <c r="E37" s="66"/>
      <c r="F37" s="66"/>
      <c r="G37" s="67"/>
      <c r="H37" s="132"/>
      <c r="I37" s="133"/>
      <c r="J37" s="134"/>
      <c r="K37" s="105"/>
      <c r="L37" s="106"/>
      <c r="M37" s="107"/>
      <c r="N37" s="105"/>
      <c r="O37" s="106"/>
      <c r="P37" s="107"/>
      <c r="Q37" s="105"/>
      <c r="R37" s="106"/>
      <c r="S37" s="106"/>
      <c r="T37" s="62">
        <v>5</v>
      </c>
      <c r="U37" s="62"/>
      <c r="V37" s="124" t="e">
        <f>(T37*((K37*0)+(N37*50)+(Q37*100)))/(H37*100)</f>
        <v>#DIV/0!</v>
      </c>
      <c r="W37" s="89"/>
      <c r="X37" s="231"/>
      <c r="Y37" s="232"/>
      <c r="Z37" s="233"/>
    </row>
    <row r="38" spans="1:26" s="20" customFormat="1" ht="48" customHeight="1" x14ac:dyDescent="0.25">
      <c r="A38" s="36">
        <v>1.3</v>
      </c>
      <c r="B38" s="271" t="s">
        <v>64</v>
      </c>
      <c r="C38" s="272"/>
      <c r="D38" s="272"/>
      <c r="E38" s="272"/>
      <c r="F38" s="272"/>
      <c r="G38" s="273"/>
      <c r="H38" s="274"/>
      <c r="I38" s="275"/>
      <c r="J38" s="276"/>
      <c r="K38" s="277">
        <f>K39</f>
        <v>0</v>
      </c>
      <c r="L38" s="278"/>
      <c r="M38" s="279"/>
      <c r="N38" s="277">
        <f t="shared" ref="N38" si="4">N39</f>
        <v>0</v>
      </c>
      <c r="O38" s="278"/>
      <c r="P38" s="279"/>
      <c r="Q38" s="277">
        <f t="shared" ref="Q38" si="5">Q39</f>
        <v>0</v>
      </c>
      <c r="R38" s="278"/>
      <c r="S38" s="279"/>
      <c r="T38" s="59">
        <f>T39</f>
        <v>3</v>
      </c>
      <c r="U38" s="59"/>
      <c r="V38" s="263" t="e">
        <f>SUM(V39)</f>
        <v>#DIV/0!</v>
      </c>
      <c r="W38" s="264"/>
      <c r="X38" s="231"/>
      <c r="Y38" s="232"/>
      <c r="Z38" s="233"/>
    </row>
    <row r="39" spans="1:26" ht="48" customHeight="1" x14ac:dyDescent="0.25">
      <c r="A39" s="37"/>
      <c r="B39" s="135" t="s">
        <v>104</v>
      </c>
      <c r="C39" s="136"/>
      <c r="D39" s="136"/>
      <c r="E39" s="136"/>
      <c r="F39" s="136"/>
      <c r="G39" s="137"/>
      <c r="H39" s="285"/>
      <c r="I39" s="286"/>
      <c r="J39" s="287"/>
      <c r="K39" s="105"/>
      <c r="L39" s="106"/>
      <c r="M39" s="107"/>
      <c r="N39" s="105"/>
      <c r="O39" s="106"/>
      <c r="P39" s="107"/>
      <c r="Q39" s="105"/>
      <c r="R39" s="106"/>
      <c r="S39" s="106"/>
      <c r="T39" s="62">
        <v>3</v>
      </c>
      <c r="U39" s="62"/>
      <c r="V39" s="124" t="e">
        <f>(T39*((K39*0)+(N39*50)+(Q39*100)))/(H39*100)</f>
        <v>#DIV/0!</v>
      </c>
      <c r="W39" s="89"/>
      <c r="X39" s="231"/>
      <c r="Y39" s="232"/>
      <c r="Z39" s="233"/>
    </row>
    <row r="40" spans="1:26" s="20" customFormat="1" ht="48" customHeight="1" x14ac:dyDescent="0.25">
      <c r="A40" s="36">
        <v>1.4</v>
      </c>
      <c r="B40" s="271" t="s">
        <v>65</v>
      </c>
      <c r="C40" s="272"/>
      <c r="D40" s="272"/>
      <c r="E40" s="272"/>
      <c r="F40" s="272"/>
      <c r="G40" s="273"/>
      <c r="H40" s="274"/>
      <c r="I40" s="275"/>
      <c r="J40" s="276"/>
      <c r="K40" s="277">
        <f>K41</f>
        <v>0</v>
      </c>
      <c r="L40" s="278"/>
      <c r="M40" s="279"/>
      <c r="N40" s="277">
        <f>N41</f>
        <v>0</v>
      </c>
      <c r="O40" s="278"/>
      <c r="P40" s="279"/>
      <c r="Q40" s="277">
        <f>Q41</f>
        <v>0</v>
      </c>
      <c r="R40" s="278"/>
      <c r="S40" s="278"/>
      <c r="T40" s="59">
        <f>T41</f>
        <v>1</v>
      </c>
      <c r="U40" s="59"/>
      <c r="V40" s="263" t="e">
        <f>SUM(V41)</f>
        <v>#DIV/0!</v>
      </c>
      <c r="W40" s="264"/>
      <c r="X40" s="231"/>
      <c r="Y40" s="232"/>
      <c r="Z40" s="233"/>
    </row>
    <row r="41" spans="1:26" ht="48" customHeight="1" x14ac:dyDescent="0.25">
      <c r="A41" s="37"/>
      <c r="B41" s="135" t="s">
        <v>105</v>
      </c>
      <c r="C41" s="136"/>
      <c r="D41" s="136"/>
      <c r="E41" s="136"/>
      <c r="F41" s="136"/>
      <c r="G41" s="137"/>
      <c r="H41" s="132"/>
      <c r="I41" s="133"/>
      <c r="J41" s="134"/>
      <c r="K41" s="105"/>
      <c r="L41" s="106"/>
      <c r="M41" s="107"/>
      <c r="N41" s="105"/>
      <c r="O41" s="106"/>
      <c r="P41" s="107"/>
      <c r="Q41" s="105"/>
      <c r="R41" s="106"/>
      <c r="S41" s="106"/>
      <c r="T41" s="62">
        <v>1</v>
      </c>
      <c r="U41" s="62"/>
      <c r="V41" s="124" t="e">
        <f>(T41*((K41*0)+(N41*50)+(Q41*100)))/(H41*100)</f>
        <v>#DIV/0!</v>
      </c>
      <c r="W41" s="89"/>
      <c r="X41" s="231"/>
      <c r="Y41" s="232"/>
      <c r="Z41" s="233"/>
    </row>
    <row r="42" spans="1:26" s="20" customFormat="1" ht="48" customHeight="1" x14ac:dyDescent="0.25">
      <c r="A42" s="36">
        <v>1.5</v>
      </c>
      <c r="B42" s="271" t="s">
        <v>67</v>
      </c>
      <c r="C42" s="272"/>
      <c r="D42" s="272"/>
      <c r="E42" s="272"/>
      <c r="F42" s="272"/>
      <c r="G42" s="273"/>
      <c r="H42" s="274"/>
      <c r="I42" s="275"/>
      <c r="J42" s="276"/>
      <c r="K42" s="277">
        <f>K43</f>
        <v>0</v>
      </c>
      <c r="L42" s="278"/>
      <c r="M42" s="279"/>
      <c r="N42" s="277">
        <f>N43</f>
        <v>0</v>
      </c>
      <c r="O42" s="278"/>
      <c r="P42" s="279"/>
      <c r="Q42" s="277">
        <f>Q43</f>
        <v>0</v>
      </c>
      <c r="R42" s="278"/>
      <c r="S42" s="278"/>
      <c r="T42" s="59">
        <f>T43</f>
        <v>1</v>
      </c>
      <c r="U42" s="59"/>
      <c r="V42" s="263" t="e">
        <f>SUM(V43)</f>
        <v>#DIV/0!</v>
      </c>
      <c r="W42" s="264"/>
      <c r="X42" s="231"/>
      <c r="Y42" s="232"/>
      <c r="Z42" s="233"/>
    </row>
    <row r="43" spans="1:26" ht="48" customHeight="1" x14ac:dyDescent="0.25">
      <c r="A43" s="37"/>
      <c r="B43" s="135" t="s">
        <v>106</v>
      </c>
      <c r="C43" s="136"/>
      <c r="D43" s="136"/>
      <c r="E43" s="136"/>
      <c r="F43" s="136"/>
      <c r="G43" s="137"/>
      <c r="H43" s="132"/>
      <c r="I43" s="133"/>
      <c r="J43" s="134"/>
      <c r="K43" s="105"/>
      <c r="L43" s="106"/>
      <c r="M43" s="107"/>
      <c r="N43" s="105"/>
      <c r="O43" s="106"/>
      <c r="P43" s="107"/>
      <c r="Q43" s="105"/>
      <c r="R43" s="106"/>
      <c r="S43" s="106"/>
      <c r="T43" s="62">
        <v>1</v>
      </c>
      <c r="U43" s="62"/>
      <c r="V43" s="124" t="e">
        <f>(T43*((K43*0)+(N43*50)+(Q43*100)))/(H43*100)</f>
        <v>#DIV/0!</v>
      </c>
      <c r="W43" s="89"/>
      <c r="X43" s="231"/>
      <c r="Y43" s="232"/>
      <c r="Z43" s="233"/>
    </row>
    <row r="44" spans="1:26" s="46" customFormat="1" ht="24" customHeight="1" x14ac:dyDescent="0.25">
      <c r="A44" s="38">
        <v>2</v>
      </c>
      <c r="B44" s="288" t="s">
        <v>66</v>
      </c>
      <c r="C44" s="289"/>
      <c r="D44" s="289"/>
      <c r="E44" s="289"/>
      <c r="F44" s="289"/>
      <c r="G44" s="85"/>
      <c r="H44" s="290"/>
      <c r="I44" s="291"/>
      <c r="J44" s="292"/>
      <c r="K44" s="257"/>
      <c r="L44" s="258"/>
      <c r="M44" s="259"/>
      <c r="N44" s="257"/>
      <c r="O44" s="258"/>
      <c r="P44" s="259"/>
      <c r="Q44" s="257"/>
      <c r="R44" s="258"/>
      <c r="S44" s="258"/>
      <c r="T44" s="191">
        <f>T45+T50+T53+T55+T57</f>
        <v>70</v>
      </c>
      <c r="U44" s="191"/>
      <c r="V44" s="280" t="e">
        <f>SUM(V45,V50,V53,V55,V57)</f>
        <v>#DIV/0!</v>
      </c>
      <c r="W44" s="109"/>
      <c r="X44" s="231"/>
      <c r="Y44" s="232"/>
      <c r="Z44" s="233"/>
    </row>
    <row r="45" spans="1:26" s="20" customFormat="1" ht="24" customHeight="1" x14ac:dyDescent="0.25">
      <c r="A45" s="36">
        <v>2.1</v>
      </c>
      <c r="B45" s="271" t="s">
        <v>62</v>
      </c>
      <c r="C45" s="272"/>
      <c r="D45" s="272"/>
      <c r="E45" s="272"/>
      <c r="F45" s="272"/>
      <c r="G45" s="273"/>
      <c r="H45" s="274"/>
      <c r="I45" s="275"/>
      <c r="J45" s="276"/>
      <c r="K45" s="277">
        <f>K49</f>
        <v>0</v>
      </c>
      <c r="L45" s="278"/>
      <c r="M45" s="279"/>
      <c r="N45" s="277">
        <f>N49</f>
        <v>0</v>
      </c>
      <c r="O45" s="278"/>
      <c r="P45" s="279"/>
      <c r="Q45" s="277">
        <f>Q49</f>
        <v>0</v>
      </c>
      <c r="R45" s="278"/>
      <c r="S45" s="278"/>
      <c r="T45" s="59">
        <f>SUM(T46:T49)</f>
        <v>35</v>
      </c>
      <c r="U45" s="59"/>
      <c r="V45" s="263" t="e">
        <f>SUM(V46:W49)</f>
        <v>#DIV/0!</v>
      </c>
      <c r="W45" s="264"/>
      <c r="X45" s="231"/>
      <c r="Y45" s="232"/>
      <c r="Z45" s="233"/>
    </row>
    <row r="46" spans="1:26" s="19" customFormat="1" ht="24" customHeight="1" x14ac:dyDescent="0.25">
      <c r="A46" s="144"/>
      <c r="B46" s="215" t="s">
        <v>69</v>
      </c>
      <c r="C46" s="216"/>
      <c r="D46" s="216"/>
      <c r="E46" s="216"/>
      <c r="F46" s="216"/>
      <c r="G46" s="102"/>
      <c r="H46" s="132"/>
      <c r="I46" s="133"/>
      <c r="J46" s="134"/>
      <c r="K46" s="105"/>
      <c r="L46" s="106"/>
      <c r="M46" s="107"/>
      <c r="N46" s="105"/>
      <c r="O46" s="106"/>
      <c r="P46" s="107"/>
      <c r="Q46" s="105"/>
      <c r="R46" s="106"/>
      <c r="S46" s="106"/>
      <c r="T46" s="62">
        <v>15</v>
      </c>
      <c r="U46" s="62"/>
      <c r="V46" s="124" t="e">
        <f>(T46*((K46*0)+(N46*50)+(Q46*100)))/(H46*100)</f>
        <v>#DIV/0!</v>
      </c>
      <c r="W46" s="89"/>
      <c r="X46" s="231"/>
      <c r="Y46" s="232"/>
      <c r="Z46" s="233"/>
    </row>
    <row r="47" spans="1:26" s="19" customFormat="1" ht="24" customHeight="1" x14ac:dyDescent="0.25">
      <c r="A47" s="145"/>
      <c r="B47" s="215" t="s">
        <v>70</v>
      </c>
      <c r="C47" s="216"/>
      <c r="D47" s="216"/>
      <c r="E47" s="216"/>
      <c r="F47" s="216"/>
      <c r="G47" s="102"/>
      <c r="H47" s="132"/>
      <c r="I47" s="133"/>
      <c r="J47" s="134"/>
      <c r="K47" s="105"/>
      <c r="L47" s="106"/>
      <c r="M47" s="107"/>
      <c r="N47" s="105"/>
      <c r="O47" s="106"/>
      <c r="P47" s="107"/>
      <c r="Q47" s="105"/>
      <c r="R47" s="106"/>
      <c r="S47" s="106"/>
      <c r="T47" s="62">
        <v>10</v>
      </c>
      <c r="U47" s="62"/>
      <c r="V47" s="124" t="e">
        <f>(T47*((K47*0)+(N47*50)+(Q47*100)))/(H47*100)</f>
        <v>#DIV/0!</v>
      </c>
      <c r="W47" s="89"/>
      <c r="X47" s="231"/>
      <c r="Y47" s="232"/>
      <c r="Z47" s="233"/>
    </row>
    <row r="48" spans="1:26" s="19" customFormat="1" ht="48" customHeight="1" x14ac:dyDescent="0.25">
      <c r="A48" s="145"/>
      <c r="B48" s="215" t="s">
        <v>107</v>
      </c>
      <c r="C48" s="216"/>
      <c r="D48" s="216"/>
      <c r="E48" s="216"/>
      <c r="F48" s="216"/>
      <c r="G48" s="102"/>
      <c r="H48" s="132"/>
      <c r="I48" s="133"/>
      <c r="J48" s="134"/>
      <c r="K48" s="105"/>
      <c r="L48" s="106"/>
      <c r="M48" s="107"/>
      <c r="N48" s="105"/>
      <c r="O48" s="106"/>
      <c r="P48" s="107"/>
      <c r="Q48" s="105"/>
      <c r="R48" s="106"/>
      <c r="S48" s="106"/>
      <c r="T48" s="62">
        <v>5</v>
      </c>
      <c r="U48" s="62"/>
      <c r="V48" s="124" t="e">
        <f>(T48*((K48*0)+(N48*50)+(Q48*100)))/(H48*100)</f>
        <v>#DIV/0!</v>
      </c>
      <c r="W48" s="89"/>
      <c r="X48" s="231"/>
      <c r="Y48" s="232"/>
      <c r="Z48" s="233"/>
    </row>
    <row r="49" spans="1:26" s="20" customFormat="1" ht="24" customHeight="1" x14ac:dyDescent="0.25">
      <c r="A49" s="146"/>
      <c r="B49" s="215" t="s">
        <v>71</v>
      </c>
      <c r="C49" s="216"/>
      <c r="D49" s="216"/>
      <c r="E49" s="216"/>
      <c r="F49" s="216"/>
      <c r="G49" s="102"/>
      <c r="H49" s="132"/>
      <c r="I49" s="133"/>
      <c r="J49" s="134"/>
      <c r="K49" s="105"/>
      <c r="L49" s="106"/>
      <c r="M49" s="107"/>
      <c r="N49" s="105"/>
      <c r="O49" s="106"/>
      <c r="P49" s="107"/>
      <c r="Q49" s="105"/>
      <c r="R49" s="106"/>
      <c r="S49" s="106"/>
      <c r="T49" s="62">
        <v>5</v>
      </c>
      <c r="U49" s="62"/>
      <c r="V49" s="124" t="e">
        <f>(T49*((K49*0)+(N49*50)+(Q49*100)))/(H49*100)</f>
        <v>#DIV/0!</v>
      </c>
      <c r="W49" s="89"/>
      <c r="X49" s="231"/>
      <c r="Y49" s="232"/>
      <c r="Z49" s="233"/>
    </row>
    <row r="50" spans="1:26" s="47" customFormat="1" ht="24" customHeight="1" x14ac:dyDescent="0.25">
      <c r="A50" s="36">
        <v>2.2000000000000002</v>
      </c>
      <c r="B50" s="271" t="s">
        <v>63</v>
      </c>
      <c r="C50" s="272"/>
      <c r="D50" s="272"/>
      <c r="E50" s="272"/>
      <c r="F50" s="272"/>
      <c r="G50" s="273"/>
      <c r="H50" s="274"/>
      <c r="I50" s="275"/>
      <c r="J50" s="276"/>
      <c r="K50" s="277">
        <f>K52</f>
        <v>0</v>
      </c>
      <c r="L50" s="278"/>
      <c r="M50" s="279"/>
      <c r="N50" s="277">
        <f>N52</f>
        <v>0</v>
      </c>
      <c r="O50" s="278"/>
      <c r="P50" s="279"/>
      <c r="Q50" s="277">
        <f>Q52</f>
        <v>0</v>
      </c>
      <c r="R50" s="278"/>
      <c r="S50" s="278"/>
      <c r="T50" s="59">
        <f>SUM(T51:T52)</f>
        <v>20</v>
      </c>
      <c r="U50" s="59"/>
      <c r="V50" s="263" t="e">
        <f>SUM(V51:W52)</f>
        <v>#DIV/0!</v>
      </c>
      <c r="W50" s="264"/>
      <c r="X50" s="231"/>
      <c r="Y50" s="232"/>
      <c r="Z50" s="233"/>
    </row>
    <row r="51" spans="1:26" s="19" customFormat="1" ht="72" customHeight="1" x14ac:dyDescent="0.25">
      <c r="A51" s="144"/>
      <c r="B51" s="215" t="s">
        <v>72</v>
      </c>
      <c r="C51" s="216"/>
      <c r="D51" s="216"/>
      <c r="E51" s="216"/>
      <c r="F51" s="216"/>
      <c r="G51" s="102"/>
      <c r="H51" s="132"/>
      <c r="I51" s="133"/>
      <c r="J51" s="134"/>
      <c r="K51" s="105"/>
      <c r="L51" s="106"/>
      <c r="M51" s="107"/>
      <c r="N51" s="105"/>
      <c r="O51" s="106"/>
      <c r="P51" s="107"/>
      <c r="Q51" s="105"/>
      <c r="R51" s="106"/>
      <c r="S51" s="106"/>
      <c r="T51" s="62">
        <v>15</v>
      </c>
      <c r="U51" s="62"/>
      <c r="V51" s="124" t="e">
        <f>(T51*((K51*0)+(N51*50)+(Q51*100)))/(H51*100)</f>
        <v>#DIV/0!</v>
      </c>
      <c r="W51" s="89"/>
      <c r="X51" s="231"/>
      <c r="Y51" s="232"/>
      <c r="Z51" s="233"/>
    </row>
    <row r="52" spans="1:26" s="20" customFormat="1" ht="48" customHeight="1" x14ac:dyDescent="0.25">
      <c r="A52" s="146"/>
      <c r="B52" s="215" t="s">
        <v>73</v>
      </c>
      <c r="C52" s="216"/>
      <c r="D52" s="216"/>
      <c r="E52" s="216"/>
      <c r="F52" s="216"/>
      <c r="G52" s="102"/>
      <c r="H52" s="132"/>
      <c r="I52" s="133"/>
      <c r="J52" s="134"/>
      <c r="K52" s="105"/>
      <c r="L52" s="106"/>
      <c r="M52" s="107"/>
      <c r="N52" s="105"/>
      <c r="O52" s="106"/>
      <c r="P52" s="107"/>
      <c r="Q52" s="105"/>
      <c r="R52" s="106"/>
      <c r="S52" s="106"/>
      <c r="T52" s="62">
        <v>5</v>
      </c>
      <c r="U52" s="62"/>
      <c r="V52" s="124" t="e">
        <f>(T52*((K52*0)+(N52*50)+(Q52*100)))/(H52*100)</f>
        <v>#DIV/0!</v>
      </c>
      <c r="W52" s="89"/>
      <c r="X52" s="231"/>
      <c r="Y52" s="232"/>
      <c r="Z52" s="233"/>
    </row>
    <row r="53" spans="1:26" s="20" customFormat="1" ht="48" customHeight="1" x14ac:dyDescent="0.25">
      <c r="A53" s="36">
        <v>2.2999999999999998</v>
      </c>
      <c r="B53" s="271" t="s">
        <v>64</v>
      </c>
      <c r="C53" s="272"/>
      <c r="D53" s="272"/>
      <c r="E53" s="272"/>
      <c r="F53" s="272"/>
      <c r="G53" s="273"/>
      <c r="H53" s="274"/>
      <c r="I53" s="275"/>
      <c r="J53" s="276"/>
      <c r="K53" s="277">
        <f>K54</f>
        <v>0</v>
      </c>
      <c r="L53" s="278"/>
      <c r="M53" s="279"/>
      <c r="N53" s="277">
        <f>N54</f>
        <v>0</v>
      </c>
      <c r="O53" s="278"/>
      <c r="P53" s="279"/>
      <c r="Q53" s="277">
        <f>Q54</f>
        <v>0</v>
      </c>
      <c r="R53" s="278"/>
      <c r="S53" s="278"/>
      <c r="T53" s="59">
        <f>SUM(T54)</f>
        <v>10</v>
      </c>
      <c r="U53" s="59"/>
      <c r="V53" s="263" t="e">
        <f>SUM(V54)</f>
        <v>#DIV/0!</v>
      </c>
      <c r="W53" s="264"/>
      <c r="X53" s="231"/>
      <c r="Y53" s="232"/>
      <c r="Z53" s="233"/>
    </row>
    <row r="54" spans="1:26" s="20" customFormat="1" ht="48" customHeight="1" x14ac:dyDescent="0.25">
      <c r="A54" s="39"/>
      <c r="B54" s="215" t="s">
        <v>104</v>
      </c>
      <c r="C54" s="216"/>
      <c r="D54" s="216"/>
      <c r="E54" s="216"/>
      <c r="F54" s="216"/>
      <c r="G54" s="102"/>
      <c r="H54" s="132"/>
      <c r="I54" s="133"/>
      <c r="J54" s="134"/>
      <c r="K54" s="293"/>
      <c r="L54" s="294"/>
      <c r="M54" s="295"/>
      <c r="N54" s="293"/>
      <c r="O54" s="294"/>
      <c r="P54" s="295"/>
      <c r="Q54" s="293"/>
      <c r="R54" s="294"/>
      <c r="S54" s="294"/>
      <c r="T54" s="62">
        <v>10</v>
      </c>
      <c r="U54" s="62"/>
      <c r="V54" s="124" t="e">
        <f>(T54*((K54*0)+(N54*50)+(Q54*100)))/(H54*100)</f>
        <v>#DIV/0!</v>
      </c>
      <c r="W54" s="89"/>
      <c r="X54" s="231"/>
      <c r="Y54" s="232"/>
      <c r="Z54" s="233"/>
    </row>
    <row r="55" spans="1:26" s="20" customFormat="1" ht="48" customHeight="1" x14ac:dyDescent="0.25">
      <c r="A55" s="36">
        <v>2.4</v>
      </c>
      <c r="B55" s="271" t="s">
        <v>65</v>
      </c>
      <c r="C55" s="272"/>
      <c r="D55" s="272"/>
      <c r="E55" s="272"/>
      <c r="F55" s="272"/>
      <c r="G55" s="273"/>
      <c r="H55" s="274"/>
      <c r="I55" s="275"/>
      <c r="J55" s="276"/>
      <c r="K55" s="277">
        <f>K56</f>
        <v>0</v>
      </c>
      <c r="L55" s="278"/>
      <c r="M55" s="279"/>
      <c r="N55" s="277">
        <f>N56</f>
        <v>0</v>
      </c>
      <c r="O55" s="278"/>
      <c r="P55" s="279"/>
      <c r="Q55" s="277">
        <f>Q56</f>
        <v>0</v>
      </c>
      <c r="R55" s="278"/>
      <c r="S55" s="278"/>
      <c r="T55" s="59">
        <f>T56</f>
        <v>3</v>
      </c>
      <c r="U55" s="59"/>
      <c r="V55" s="263" t="e">
        <f>SUM(V56)</f>
        <v>#DIV/0!</v>
      </c>
      <c r="W55" s="264"/>
      <c r="X55" s="231"/>
      <c r="Y55" s="232"/>
      <c r="Z55" s="233"/>
    </row>
    <row r="56" spans="1:26" ht="48" customHeight="1" x14ac:dyDescent="0.25">
      <c r="A56" s="40"/>
      <c r="B56" s="215" t="s">
        <v>105</v>
      </c>
      <c r="C56" s="216"/>
      <c r="D56" s="216"/>
      <c r="E56" s="216"/>
      <c r="F56" s="216"/>
      <c r="G56" s="102"/>
      <c r="H56" s="132"/>
      <c r="I56" s="133"/>
      <c r="J56" s="134"/>
      <c r="K56" s="105"/>
      <c r="L56" s="106"/>
      <c r="M56" s="107"/>
      <c r="N56" s="105"/>
      <c r="O56" s="106"/>
      <c r="P56" s="107"/>
      <c r="Q56" s="105"/>
      <c r="R56" s="106"/>
      <c r="S56" s="106"/>
      <c r="T56" s="62">
        <v>3</v>
      </c>
      <c r="U56" s="62"/>
      <c r="V56" s="124" t="e">
        <f>(T56*((K56*0)+(N56*50)+(Q56*100)))/(H56*100)</f>
        <v>#DIV/0!</v>
      </c>
      <c r="W56" s="89"/>
      <c r="X56" s="231"/>
      <c r="Y56" s="232"/>
      <c r="Z56" s="233"/>
    </row>
    <row r="57" spans="1:26" s="20" customFormat="1" ht="48" customHeight="1" x14ac:dyDescent="0.25">
      <c r="A57" s="36">
        <v>2.5</v>
      </c>
      <c r="B57" s="271" t="s">
        <v>67</v>
      </c>
      <c r="C57" s="272"/>
      <c r="D57" s="272"/>
      <c r="E57" s="272"/>
      <c r="F57" s="272"/>
      <c r="G57" s="273"/>
      <c r="H57" s="274"/>
      <c r="I57" s="275"/>
      <c r="J57" s="276"/>
      <c r="K57" s="277">
        <f>K58</f>
        <v>0</v>
      </c>
      <c r="L57" s="278"/>
      <c r="M57" s="279"/>
      <c r="N57" s="277">
        <f>N58</f>
        <v>0</v>
      </c>
      <c r="O57" s="278"/>
      <c r="P57" s="279"/>
      <c r="Q57" s="277">
        <f>Q58</f>
        <v>0</v>
      </c>
      <c r="R57" s="278"/>
      <c r="S57" s="278"/>
      <c r="T57" s="59">
        <f>T58</f>
        <v>2</v>
      </c>
      <c r="U57" s="59"/>
      <c r="V57" s="263" t="e">
        <f>SUM(V58)</f>
        <v>#DIV/0!</v>
      </c>
      <c r="W57" s="264"/>
      <c r="X57" s="231"/>
      <c r="Y57" s="232"/>
      <c r="Z57" s="233"/>
    </row>
    <row r="58" spans="1:26" s="19" customFormat="1" ht="48" customHeight="1" x14ac:dyDescent="0.25">
      <c r="A58" s="37"/>
      <c r="B58" s="129" t="s">
        <v>106</v>
      </c>
      <c r="C58" s="129"/>
      <c r="D58" s="129"/>
      <c r="E58" s="129"/>
      <c r="F58" s="129"/>
      <c r="G58" s="129"/>
      <c r="H58" s="130"/>
      <c r="I58" s="130"/>
      <c r="J58" s="130"/>
      <c r="K58" s="105"/>
      <c r="L58" s="106"/>
      <c r="M58" s="107"/>
      <c r="N58" s="105"/>
      <c r="O58" s="106"/>
      <c r="P58" s="107"/>
      <c r="Q58" s="105"/>
      <c r="R58" s="106"/>
      <c r="S58" s="106"/>
      <c r="T58" s="62">
        <v>2</v>
      </c>
      <c r="U58" s="62"/>
      <c r="V58" s="124" t="e">
        <f>(T58*((K58*0)+(N58*50)+(Q58*100)))/(H58*100)</f>
        <v>#DIV/0!</v>
      </c>
      <c r="W58" s="89"/>
      <c r="X58" s="231"/>
      <c r="Y58" s="232"/>
      <c r="Z58" s="233"/>
    </row>
    <row r="59" spans="1:26" ht="24" customHeight="1" x14ac:dyDescent="0.25">
      <c r="A59" s="217" t="s">
        <v>9</v>
      </c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2"/>
      <c r="T59" s="218">
        <f>SUM(T44,T29)</f>
        <v>100</v>
      </c>
      <c r="U59" s="219"/>
      <c r="V59" s="220" t="e">
        <f>SUM(V29,V44)</f>
        <v>#DIV/0!</v>
      </c>
      <c r="W59" s="221"/>
      <c r="X59" s="222"/>
      <c r="Y59" s="223"/>
      <c r="Z59" s="224"/>
    </row>
    <row r="60" spans="1:26" ht="9.9499999999999993" customHeight="1" x14ac:dyDescent="0.25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24" customHeight="1" x14ac:dyDescent="0.25">
      <c r="A61" s="1" t="s">
        <v>58</v>
      </c>
    </row>
    <row r="62" spans="1:26" ht="60" customHeight="1" x14ac:dyDescent="0.25">
      <c r="A62" s="14" t="s">
        <v>6</v>
      </c>
      <c r="B62" s="83" t="s">
        <v>20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69" t="s">
        <v>21</v>
      </c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1"/>
      <c r="Y62" s="72" t="s">
        <v>22</v>
      </c>
      <c r="Z62" s="72"/>
    </row>
    <row r="63" spans="1:26" ht="24" customHeight="1" x14ac:dyDescent="0.25">
      <c r="A63" s="73" t="s">
        <v>23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5"/>
    </row>
    <row r="64" spans="1:26" ht="48" customHeight="1" x14ac:dyDescent="0.25">
      <c r="A64" s="17" t="str">
        <f>IF(B64&lt;&gt;"","2.1.1","")</f>
        <v/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53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5"/>
      <c r="Y64" s="77"/>
      <c r="Z64" s="77"/>
    </row>
    <row r="65" spans="1:26" ht="48" customHeight="1" x14ac:dyDescent="0.25">
      <c r="A65" s="17" t="str">
        <f>IF(B65&lt;&gt;"","2.1.2","")</f>
        <v/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53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5"/>
      <c r="Y65" s="77"/>
      <c r="Z65" s="77"/>
    </row>
    <row r="66" spans="1:26" ht="48" customHeight="1" x14ac:dyDescent="0.25">
      <c r="A66" s="17" t="str">
        <f>IF(B66&lt;&gt;"","2.1.3","")</f>
        <v/>
      </c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53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5"/>
      <c r="Y66" s="77"/>
      <c r="Z66" s="77"/>
    </row>
    <row r="67" spans="1:26" ht="48" customHeight="1" x14ac:dyDescent="0.25">
      <c r="A67" s="17" t="str">
        <f>IF(B67&lt;&gt;"","2.1.4","")</f>
        <v/>
      </c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53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5"/>
      <c r="Y67" s="77"/>
      <c r="Z67" s="77"/>
    </row>
    <row r="68" spans="1:26" ht="48" customHeight="1" x14ac:dyDescent="0.25">
      <c r="A68" s="17" t="str">
        <f>IF(B68&lt;&gt;"","2.1.5","")</f>
        <v/>
      </c>
      <c r="B68" s="53"/>
      <c r="C68" s="54"/>
      <c r="D68" s="54"/>
      <c r="E68" s="54"/>
      <c r="F68" s="54"/>
      <c r="G68" s="54"/>
      <c r="H68" s="54"/>
      <c r="I68" s="54"/>
      <c r="J68" s="54"/>
      <c r="K68" s="54"/>
      <c r="L68" s="55"/>
      <c r="M68" s="25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7"/>
      <c r="Y68" s="56"/>
      <c r="Z68" s="57"/>
    </row>
    <row r="69" spans="1:26" ht="42" customHeight="1" x14ac:dyDescent="0.25">
      <c r="A69" s="73" t="s">
        <v>24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/>
    </row>
    <row r="70" spans="1:26" ht="48" customHeight="1" x14ac:dyDescent="0.25">
      <c r="A70" s="17" t="str">
        <f>IF(B70&lt;&gt;"","2.2.1","")</f>
        <v/>
      </c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53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5"/>
      <c r="Y70" s="77"/>
      <c r="Z70" s="77"/>
    </row>
    <row r="71" spans="1:26" ht="48" customHeight="1" x14ac:dyDescent="0.25">
      <c r="A71" s="17" t="str">
        <f>IF(B71&lt;&gt;"","2.2.2","")</f>
        <v/>
      </c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53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5"/>
      <c r="Y71" s="77"/>
      <c r="Z71" s="77"/>
    </row>
    <row r="72" spans="1:26" ht="48" customHeight="1" x14ac:dyDescent="0.25">
      <c r="A72" s="17" t="str">
        <f>IF(B72&lt;&gt;"","2.2.3","")</f>
        <v/>
      </c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53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5"/>
      <c r="Y72" s="77"/>
      <c r="Z72" s="77"/>
    </row>
    <row r="73" spans="1:26" ht="48" customHeight="1" x14ac:dyDescent="0.25">
      <c r="A73" s="17" t="str">
        <f>IF(B73&lt;&gt;"","2.2.4","")</f>
        <v/>
      </c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53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5"/>
      <c r="Y73" s="77"/>
      <c r="Z73" s="77"/>
    </row>
    <row r="74" spans="1:26" ht="48" customHeight="1" x14ac:dyDescent="0.25">
      <c r="A74" s="17" t="str">
        <f>IF(B74&lt;&gt;"","2.2.5","")</f>
        <v/>
      </c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53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5"/>
      <c r="Y74" s="77"/>
      <c r="Z74" s="77"/>
    </row>
    <row r="75" spans="1:26" ht="42" customHeight="1" x14ac:dyDescent="0.25">
      <c r="A75" s="73" t="s">
        <v>25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/>
    </row>
    <row r="76" spans="1:26" ht="48" customHeight="1" x14ac:dyDescent="0.25">
      <c r="A76" s="17" t="str">
        <f>IF(B76&lt;&gt;"","2.3.1","")</f>
        <v/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53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5"/>
      <c r="Y76" s="77"/>
      <c r="Z76" s="77"/>
    </row>
    <row r="77" spans="1:26" ht="48" customHeight="1" x14ac:dyDescent="0.25">
      <c r="A77" s="17" t="str">
        <f>IF(B77&lt;&gt;"","2.3.2","")</f>
        <v/>
      </c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53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5"/>
      <c r="Y77" s="77"/>
      <c r="Z77" s="77"/>
    </row>
    <row r="78" spans="1:26" ht="48" customHeight="1" x14ac:dyDescent="0.25">
      <c r="A78" s="17" t="str">
        <f>IF(B78&lt;&gt;"","2.3.3","")</f>
        <v/>
      </c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53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5"/>
      <c r="Y78" s="77"/>
      <c r="Z78" s="77"/>
    </row>
    <row r="79" spans="1:26" ht="48" customHeight="1" x14ac:dyDescent="0.25">
      <c r="A79" s="17" t="str">
        <f>IF(B79&lt;&gt;"","2.3.4","")</f>
        <v/>
      </c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53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5"/>
      <c r="Y79" s="77"/>
      <c r="Z79" s="77"/>
    </row>
    <row r="80" spans="1:26" ht="48" customHeight="1" x14ac:dyDescent="0.25">
      <c r="A80" s="17" t="str">
        <f>IF(B80&lt;&gt;"","2.3.5","")</f>
        <v/>
      </c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53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5"/>
      <c r="Y80" s="77"/>
      <c r="Z80" s="77"/>
    </row>
    <row r="81" spans="1:26" ht="9.9499999999999993" customHeight="1" x14ac:dyDescent="0.25"/>
    <row r="82" spans="1:26" ht="72" customHeight="1" x14ac:dyDescent="0.25">
      <c r="A82" s="2" t="s">
        <v>59</v>
      </c>
    </row>
    <row r="83" spans="1:26" ht="9.9499999999999993" customHeight="1" x14ac:dyDescent="0.25"/>
    <row r="84" spans="1:26" ht="60" customHeight="1" x14ac:dyDescent="0.25">
      <c r="A84" s="14" t="s">
        <v>6</v>
      </c>
      <c r="B84" s="83" t="s">
        <v>26</v>
      </c>
      <c r="C84" s="83"/>
      <c r="D84" s="83"/>
      <c r="E84" s="83"/>
      <c r="F84" s="83"/>
      <c r="G84" s="83"/>
      <c r="H84" s="83" t="s">
        <v>21</v>
      </c>
      <c r="I84" s="83"/>
      <c r="J84" s="83"/>
      <c r="K84" s="83"/>
      <c r="L84" s="83"/>
      <c r="M84" s="83"/>
      <c r="N84" s="83"/>
      <c r="O84" s="83"/>
      <c r="P84" s="83"/>
      <c r="Q84" s="69" t="s">
        <v>27</v>
      </c>
      <c r="R84" s="70"/>
      <c r="S84" s="70"/>
      <c r="T84" s="70"/>
      <c r="U84" s="70"/>
      <c r="V84" s="70"/>
      <c r="W84" s="70"/>
      <c r="X84" s="71"/>
      <c r="Y84" s="72" t="s">
        <v>22</v>
      </c>
      <c r="Z84" s="72"/>
    </row>
    <row r="85" spans="1:26" ht="72" customHeight="1" x14ac:dyDescent="0.25">
      <c r="A85" s="17" t="str">
        <f>IF(B85&lt;&gt;"","3.1","")</f>
        <v/>
      </c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53"/>
      <c r="R85" s="54"/>
      <c r="S85" s="54"/>
      <c r="T85" s="54"/>
      <c r="U85" s="54"/>
      <c r="V85" s="54"/>
      <c r="W85" s="54"/>
      <c r="X85" s="55"/>
      <c r="Y85" s="77"/>
      <c r="Z85" s="77"/>
    </row>
    <row r="86" spans="1:26" ht="72" customHeight="1" x14ac:dyDescent="0.25">
      <c r="A86" s="17" t="str">
        <f>IF(B86&lt;&gt;"","3.2","")</f>
        <v/>
      </c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53"/>
      <c r="R86" s="54"/>
      <c r="S86" s="54"/>
      <c r="T86" s="54"/>
      <c r="U86" s="54"/>
      <c r="V86" s="54"/>
      <c r="W86" s="54"/>
      <c r="X86" s="55"/>
      <c r="Y86" s="77"/>
      <c r="Z86" s="77"/>
    </row>
    <row r="87" spans="1:26" ht="72" customHeight="1" x14ac:dyDescent="0.25">
      <c r="A87" s="17" t="str">
        <f>IF(B87&lt;&gt;"","3.3","")</f>
        <v/>
      </c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53"/>
      <c r="R87" s="54"/>
      <c r="S87" s="54"/>
      <c r="T87" s="54"/>
      <c r="U87" s="54"/>
      <c r="V87" s="54"/>
      <c r="W87" s="54"/>
      <c r="X87" s="55"/>
      <c r="Y87" s="77"/>
      <c r="Z87" s="77"/>
    </row>
    <row r="88" spans="1:26" ht="72" customHeight="1" x14ac:dyDescent="0.25">
      <c r="A88" s="17" t="str">
        <f>IF(B88&lt;&gt;"","3.4","")</f>
        <v/>
      </c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53"/>
      <c r="R88" s="54"/>
      <c r="S88" s="54"/>
      <c r="T88" s="54"/>
      <c r="U88" s="54"/>
      <c r="V88" s="54"/>
      <c r="W88" s="54"/>
      <c r="X88" s="55"/>
      <c r="Y88" s="77"/>
      <c r="Z88" s="77"/>
    </row>
    <row r="89" spans="1:26" ht="72" customHeight="1" x14ac:dyDescent="0.25">
      <c r="A89" s="17" t="str">
        <f>IF(B89&lt;&gt;"","3.5","")</f>
        <v/>
      </c>
      <c r="B89" s="53"/>
      <c r="C89" s="54"/>
      <c r="D89" s="54"/>
      <c r="E89" s="54"/>
      <c r="F89" s="54"/>
      <c r="G89" s="55"/>
      <c r="H89" s="53"/>
      <c r="I89" s="54"/>
      <c r="J89" s="54"/>
      <c r="K89" s="54"/>
      <c r="L89" s="54"/>
      <c r="M89" s="54"/>
      <c r="N89" s="54"/>
      <c r="O89" s="54"/>
      <c r="P89" s="55"/>
      <c r="Q89" s="53"/>
      <c r="R89" s="54"/>
      <c r="S89" s="54"/>
      <c r="T89" s="54"/>
      <c r="U89" s="54"/>
      <c r="V89" s="54"/>
      <c r="W89" s="54"/>
      <c r="X89" s="55"/>
      <c r="Y89" s="56"/>
      <c r="Z89" s="57"/>
    </row>
    <row r="90" spans="1:26" ht="72" customHeight="1" x14ac:dyDescent="0.25">
      <c r="A90" s="17" t="str">
        <f>IF(B90&lt;&gt;"","3.6","")</f>
        <v/>
      </c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53"/>
      <c r="R90" s="54"/>
      <c r="S90" s="54"/>
      <c r="T90" s="54"/>
      <c r="U90" s="54"/>
      <c r="V90" s="54"/>
      <c r="W90" s="54"/>
      <c r="X90" s="55"/>
      <c r="Y90" s="77"/>
      <c r="Z90" s="77"/>
    </row>
    <row r="91" spans="1:26" ht="9.9499999999999993" customHeight="1" x14ac:dyDescent="0.25">
      <c r="A91" s="2"/>
    </row>
    <row r="92" spans="1:26" ht="24" customHeight="1" x14ac:dyDescent="0.25">
      <c r="A92" s="2" t="s">
        <v>60</v>
      </c>
    </row>
    <row r="93" spans="1:26" ht="9.9499999999999993" customHeight="1" x14ac:dyDescent="0.25">
      <c r="A93" s="2"/>
    </row>
    <row r="94" spans="1:26" ht="48" customHeight="1" x14ac:dyDescent="0.25">
      <c r="B94" s="182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4"/>
    </row>
    <row r="95" spans="1:26" ht="48" customHeight="1" x14ac:dyDescent="0.25">
      <c r="B95" s="185"/>
      <c r="C95" s="186"/>
      <c r="D95" s="186"/>
      <c r="E95" s="186"/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7"/>
    </row>
    <row r="96" spans="1:26" ht="48" customHeight="1" x14ac:dyDescent="0.25">
      <c r="B96" s="185"/>
      <c r="C96" s="186"/>
      <c r="D96" s="186"/>
      <c r="E96" s="186"/>
      <c r="F96" s="186"/>
      <c r="G96" s="186"/>
      <c r="H96" s="186"/>
      <c r="I96" s="186"/>
      <c r="J96" s="186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186"/>
      <c r="Y96" s="187"/>
    </row>
    <row r="97" spans="1:25" ht="48" customHeight="1" x14ac:dyDescent="0.25">
      <c r="B97" s="185"/>
      <c r="C97" s="186"/>
      <c r="D97" s="186"/>
      <c r="E97" s="186"/>
      <c r="F97" s="186"/>
      <c r="G97" s="186"/>
      <c r="H97" s="186"/>
      <c r="I97" s="186"/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7"/>
    </row>
    <row r="98" spans="1:25" ht="48" customHeight="1" x14ac:dyDescent="0.25">
      <c r="B98" s="188"/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90"/>
    </row>
    <row r="99" spans="1:25" ht="9.9499999999999993" customHeight="1" x14ac:dyDescent="0.25">
      <c r="A99" s="2"/>
    </row>
    <row r="100" spans="1:25" ht="24" customHeight="1" x14ac:dyDescent="0.25">
      <c r="A100" s="5" t="s">
        <v>108</v>
      </c>
    </row>
    <row r="101" spans="1:25" ht="9.9499999999999993" customHeight="1" x14ac:dyDescent="0.25"/>
    <row r="102" spans="1:25" ht="21" customHeight="1" x14ac:dyDescent="0.25">
      <c r="B102" s="165"/>
      <c r="C102" s="165"/>
      <c r="D102" s="165"/>
      <c r="E102" s="165"/>
      <c r="F102" s="165"/>
      <c r="G102" s="165"/>
      <c r="H102" s="165"/>
      <c r="J102" s="165"/>
      <c r="K102" s="165"/>
      <c r="L102" s="165"/>
      <c r="M102" s="165"/>
      <c r="N102" s="165"/>
      <c r="O102" s="165"/>
      <c r="P102" s="165"/>
      <c r="Q102" s="165"/>
      <c r="S102" s="166"/>
      <c r="T102" s="167"/>
      <c r="U102" s="167"/>
      <c r="V102" s="167"/>
      <c r="W102" s="167"/>
      <c r="X102" s="167"/>
      <c r="Y102" s="168"/>
    </row>
    <row r="103" spans="1:25" ht="21" customHeight="1" x14ac:dyDescent="0.25">
      <c r="B103" s="165"/>
      <c r="C103" s="165"/>
      <c r="D103" s="165"/>
      <c r="E103" s="165"/>
      <c r="F103" s="165"/>
      <c r="G103" s="165"/>
      <c r="H103" s="165"/>
      <c r="J103" s="165"/>
      <c r="K103" s="165"/>
      <c r="L103" s="165"/>
      <c r="M103" s="165"/>
      <c r="N103" s="165"/>
      <c r="O103" s="165"/>
      <c r="P103" s="165"/>
      <c r="Q103" s="165"/>
      <c r="S103" s="169"/>
      <c r="T103" s="170"/>
      <c r="U103" s="170"/>
      <c r="V103" s="170"/>
      <c r="W103" s="170"/>
      <c r="X103" s="170"/>
      <c r="Y103" s="171"/>
    </row>
    <row r="104" spans="1:25" ht="21" customHeight="1" x14ac:dyDescent="0.25">
      <c r="B104" s="165"/>
      <c r="C104" s="165"/>
      <c r="D104" s="165"/>
      <c r="E104" s="165"/>
      <c r="F104" s="165"/>
      <c r="G104" s="165"/>
      <c r="H104" s="165"/>
      <c r="J104" s="165"/>
      <c r="K104" s="165"/>
      <c r="L104" s="165"/>
      <c r="M104" s="165"/>
      <c r="N104" s="165"/>
      <c r="O104" s="165"/>
      <c r="P104" s="165"/>
      <c r="Q104" s="165"/>
      <c r="S104" s="169"/>
      <c r="T104" s="170"/>
      <c r="U104" s="170"/>
      <c r="V104" s="170"/>
      <c r="W104" s="170"/>
      <c r="X104" s="170"/>
      <c r="Y104" s="171"/>
    </row>
    <row r="105" spans="1:25" ht="21" customHeight="1" x14ac:dyDescent="0.25">
      <c r="B105" s="165"/>
      <c r="C105" s="165"/>
      <c r="D105" s="165"/>
      <c r="E105" s="165"/>
      <c r="F105" s="165"/>
      <c r="G105" s="165"/>
      <c r="H105" s="165"/>
      <c r="J105" s="165"/>
      <c r="K105" s="165"/>
      <c r="L105" s="165"/>
      <c r="M105" s="165"/>
      <c r="N105" s="165"/>
      <c r="O105" s="165"/>
      <c r="P105" s="165"/>
      <c r="Q105" s="165"/>
      <c r="S105" s="169"/>
      <c r="T105" s="170"/>
      <c r="U105" s="170"/>
      <c r="V105" s="170"/>
      <c r="W105" s="170"/>
      <c r="X105" s="170"/>
      <c r="Y105" s="171"/>
    </row>
    <row r="106" spans="1:25" ht="21" customHeight="1" x14ac:dyDescent="0.25">
      <c r="B106" s="165"/>
      <c r="C106" s="165"/>
      <c r="D106" s="165"/>
      <c r="E106" s="165"/>
      <c r="F106" s="165"/>
      <c r="G106" s="165"/>
      <c r="H106" s="165"/>
      <c r="J106" s="165"/>
      <c r="K106" s="165"/>
      <c r="L106" s="165"/>
      <c r="M106" s="165"/>
      <c r="N106" s="165"/>
      <c r="O106" s="165"/>
      <c r="P106" s="165"/>
      <c r="Q106" s="165"/>
      <c r="S106" s="169"/>
      <c r="T106" s="170"/>
      <c r="U106" s="170"/>
      <c r="V106" s="170"/>
      <c r="W106" s="170"/>
      <c r="X106" s="170"/>
      <c r="Y106" s="171"/>
    </row>
    <row r="107" spans="1:25" ht="21" customHeight="1" x14ac:dyDescent="0.25">
      <c r="B107" s="165"/>
      <c r="C107" s="165"/>
      <c r="D107" s="165"/>
      <c r="E107" s="165"/>
      <c r="F107" s="165"/>
      <c r="G107" s="165"/>
      <c r="H107" s="165"/>
      <c r="J107" s="165"/>
      <c r="K107" s="165"/>
      <c r="L107" s="165"/>
      <c r="M107" s="165"/>
      <c r="N107" s="165"/>
      <c r="O107" s="165"/>
      <c r="P107" s="165"/>
      <c r="Q107" s="165"/>
      <c r="S107" s="169"/>
      <c r="T107" s="170"/>
      <c r="U107" s="170"/>
      <c r="V107" s="170"/>
      <c r="W107" s="170"/>
      <c r="X107" s="170"/>
      <c r="Y107" s="171"/>
    </row>
    <row r="108" spans="1:25" ht="21" customHeight="1" x14ac:dyDescent="0.25">
      <c r="B108" s="165"/>
      <c r="C108" s="165"/>
      <c r="D108" s="165"/>
      <c r="E108" s="165"/>
      <c r="F108" s="165"/>
      <c r="G108" s="165"/>
      <c r="H108" s="165"/>
      <c r="J108" s="165"/>
      <c r="K108" s="165"/>
      <c r="L108" s="165"/>
      <c r="M108" s="165"/>
      <c r="N108" s="165"/>
      <c r="O108" s="165"/>
      <c r="P108" s="165"/>
      <c r="Q108" s="165"/>
      <c r="S108" s="169"/>
      <c r="T108" s="170"/>
      <c r="U108" s="170"/>
      <c r="V108" s="170"/>
      <c r="W108" s="170"/>
      <c r="X108" s="170"/>
      <c r="Y108" s="171"/>
    </row>
    <row r="109" spans="1:25" ht="21" customHeight="1" x14ac:dyDescent="0.25">
      <c r="B109" s="165"/>
      <c r="C109" s="165"/>
      <c r="D109" s="165"/>
      <c r="E109" s="165"/>
      <c r="F109" s="165"/>
      <c r="G109" s="165"/>
      <c r="H109" s="165"/>
      <c r="J109" s="165"/>
      <c r="K109" s="165"/>
      <c r="L109" s="165"/>
      <c r="M109" s="165"/>
      <c r="N109" s="165"/>
      <c r="O109" s="165"/>
      <c r="P109" s="165"/>
      <c r="Q109" s="165"/>
      <c r="S109" s="169"/>
      <c r="T109" s="170"/>
      <c r="U109" s="170"/>
      <c r="V109" s="170"/>
      <c r="W109" s="170"/>
      <c r="X109" s="170"/>
      <c r="Y109" s="171"/>
    </row>
    <row r="110" spans="1:25" ht="21" customHeight="1" x14ac:dyDescent="0.25">
      <c r="B110" s="165"/>
      <c r="C110" s="165"/>
      <c r="D110" s="165"/>
      <c r="E110" s="165"/>
      <c r="F110" s="165"/>
      <c r="G110" s="165"/>
      <c r="H110" s="165"/>
      <c r="J110" s="165"/>
      <c r="K110" s="165"/>
      <c r="L110" s="165"/>
      <c r="M110" s="165"/>
      <c r="N110" s="165"/>
      <c r="O110" s="165"/>
      <c r="P110" s="165"/>
      <c r="Q110" s="165"/>
      <c r="S110" s="169"/>
      <c r="T110" s="170"/>
      <c r="U110" s="170"/>
      <c r="V110" s="170"/>
      <c r="W110" s="170"/>
      <c r="X110" s="170"/>
      <c r="Y110" s="171"/>
    </row>
    <row r="111" spans="1:25" ht="21" customHeight="1" x14ac:dyDescent="0.25">
      <c r="B111" s="165"/>
      <c r="C111" s="165"/>
      <c r="D111" s="165"/>
      <c r="E111" s="165"/>
      <c r="F111" s="165"/>
      <c r="G111" s="165"/>
      <c r="H111" s="165"/>
      <c r="J111" s="165"/>
      <c r="K111" s="165"/>
      <c r="L111" s="165"/>
      <c r="M111" s="165"/>
      <c r="N111" s="165"/>
      <c r="O111" s="165"/>
      <c r="P111" s="165"/>
      <c r="Q111" s="165"/>
      <c r="S111" s="172"/>
      <c r="T111" s="173"/>
      <c r="U111" s="173"/>
      <c r="V111" s="173"/>
      <c r="W111" s="173"/>
      <c r="X111" s="173"/>
      <c r="Y111" s="174"/>
    </row>
    <row r="112" spans="1:25" ht="48" customHeight="1" x14ac:dyDescent="0.25">
      <c r="B112" s="181"/>
      <c r="C112" s="181"/>
      <c r="D112" s="181"/>
      <c r="E112" s="181"/>
      <c r="F112" s="181"/>
      <c r="G112" s="181"/>
      <c r="H112" s="181"/>
      <c r="J112" s="175"/>
      <c r="K112" s="176"/>
      <c r="L112" s="176"/>
      <c r="M112" s="176"/>
      <c r="N112" s="176"/>
      <c r="O112" s="176"/>
      <c r="P112" s="176"/>
      <c r="Q112" s="177"/>
      <c r="S112" s="175"/>
      <c r="T112" s="176"/>
      <c r="U112" s="176"/>
      <c r="V112" s="176"/>
      <c r="W112" s="176"/>
      <c r="X112" s="176"/>
      <c r="Y112" s="177"/>
    </row>
    <row r="113" spans="2:25" ht="48" customHeight="1" x14ac:dyDescent="0.25">
      <c r="B113" s="181"/>
      <c r="C113" s="181"/>
      <c r="D113" s="181"/>
      <c r="E113" s="181"/>
      <c r="F113" s="181"/>
      <c r="G113" s="181"/>
      <c r="H113" s="181"/>
      <c r="J113" s="178"/>
      <c r="K113" s="179"/>
      <c r="L113" s="179"/>
      <c r="M113" s="179"/>
      <c r="N113" s="179"/>
      <c r="O113" s="179"/>
      <c r="P113" s="179"/>
      <c r="Q113" s="180"/>
      <c r="S113" s="178"/>
      <c r="T113" s="179"/>
      <c r="U113" s="179"/>
      <c r="V113" s="179"/>
      <c r="W113" s="179"/>
      <c r="X113" s="179"/>
      <c r="Y113" s="180"/>
    </row>
    <row r="115" spans="2:25" x14ac:dyDescent="0.25">
      <c r="B115" s="165"/>
      <c r="C115" s="165"/>
      <c r="D115" s="165"/>
      <c r="E115" s="165"/>
      <c r="F115" s="165"/>
      <c r="G115" s="165"/>
      <c r="H115" s="165"/>
      <c r="J115" s="165"/>
      <c r="K115" s="165"/>
      <c r="L115" s="165"/>
      <c r="M115" s="165"/>
      <c r="N115" s="165"/>
      <c r="O115" s="165"/>
      <c r="P115" s="165"/>
      <c r="Q115" s="165"/>
      <c r="S115" s="166"/>
      <c r="T115" s="167"/>
      <c r="U115" s="167"/>
      <c r="V115" s="167"/>
      <c r="W115" s="167"/>
      <c r="X115" s="167"/>
      <c r="Y115" s="168"/>
    </row>
    <row r="116" spans="2:25" x14ac:dyDescent="0.25">
      <c r="B116" s="165"/>
      <c r="C116" s="165"/>
      <c r="D116" s="165"/>
      <c r="E116" s="165"/>
      <c r="F116" s="165"/>
      <c r="G116" s="165"/>
      <c r="H116" s="165"/>
      <c r="J116" s="165"/>
      <c r="K116" s="165"/>
      <c r="L116" s="165"/>
      <c r="M116" s="165"/>
      <c r="N116" s="165"/>
      <c r="O116" s="165"/>
      <c r="P116" s="165"/>
      <c r="Q116" s="165"/>
      <c r="S116" s="169"/>
      <c r="T116" s="170"/>
      <c r="U116" s="170"/>
      <c r="V116" s="170"/>
      <c r="W116" s="170"/>
      <c r="X116" s="170"/>
      <c r="Y116" s="171"/>
    </row>
    <row r="117" spans="2:25" x14ac:dyDescent="0.25">
      <c r="B117" s="165"/>
      <c r="C117" s="165"/>
      <c r="D117" s="165"/>
      <c r="E117" s="165"/>
      <c r="F117" s="165"/>
      <c r="G117" s="165"/>
      <c r="H117" s="165"/>
      <c r="J117" s="165"/>
      <c r="K117" s="165"/>
      <c r="L117" s="165"/>
      <c r="M117" s="165"/>
      <c r="N117" s="165"/>
      <c r="O117" s="165"/>
      <c r="P117" s="165"/>
      <c r="Q117" s="165"/>
      <c r="S117" s="169"/>
      <c r="T117" s="170"/>
      <c r="U117" s="170"/>
      <c r="V117" s="170"/>
      <c r="W117" s="170"/>
      <c r="X117" s="170"/>
      <c r="Y117" s="171"/>
    </row>
    <row r="118" spans="2:25" x14ac:dyDescent="0.25">
      <c r="B118" s="165"/>
      <c r="C118" s="165"/>
      <c r="D118" s="165"/>
      <c r="E118" s="165"/>
      <c r="F118" s="165"/>
      <c r="G118" s="165"/>
      <c r="H118" s="165"/>
      <c r="J118" s="165"/>
      <c r="K118" s="165"/>
      <c r="L118" s="165"/>
      <c r="M118" s="165"/>
      <c r="N118" s="165"/>
      <c r="O118" s="165"/>
      <c r="P118" s="165"/>
      <c r="Q118" s="165"/>
      <c r="S118" s="169"/>
      <c r="T118" s="170"/>
      <c r="U118" s="170"/>
      <c r="V118" s="170"/>
      <c r="W118" s="170"/>
      <c r="X118" s="170"/>
      <c r="Y118" s="171"/>
    </row>
    <row r="119" spans="2:25" x14ac:dyDescent="0.25">
      <c r="B119" s="165"/>
      <c r="C119" s="165"/>
      <c r="D119" s="165"/>
      <c r="E119" s="165"/>
      <c r="F119" s="165"/>
      <c r="G119" s="165"/>
      <c r="H119" s="165"/>
      <c r="J119" s="165"/>
      <c r="K119" s="165"/>
      <c r="L119" s="165"/>
      <c r="M119" s="165"/>
      <c r="N119" s="165"/>
      <c r="O119" s="165"/>
      <c r="P119" s="165"/>
      <c r="Q119" s="165"/>
      <c r="S119" s="169"/>
      <c r="T119" s="170"/>
      <c r="U119" s="170"/>
      <c r="V119" s="170"/>
      <c r="W119" s="170"/>
      <c r="X119" s="170"/>
      <c r="Y119" s="171"/>
    </row>
    <row r="120" spans="2:25" x14ac:dyDescent="0.25">
      <c r="B120" s="165"/>
      <c r="C120" s="165"/>
      <c r="D120" s="165"/>
      <c r="E120" s="165"/>
      <c r="F120" s="165"/>
      <c r="G120" s="165"/>
      <c r="H120" s="165"/>
      <c r="J120" s="165"/>
      <c r="K120" s="165"/>
      <c r="L120" s="165"/>
      <c r="M120" s="165"/>
      <c r="N120" s="165"/>
      <c r="O120" s="165"/>
      <c r="P120" s="165"/>
      <c r="Q120" s="165"/>
      <c r="S120" s="169"/>
      <c r="T120" s="170"/>
      <c r="U120" s="170"/>
      <c r="V120" s="170"/>
      <c r="W120" s="170"/>
      <c r="X120" s="170"/>
      <c r="Y120" s="171"/>
    </row>
    <row r="121" spans="2:25" x14ac:dyDescent="0.25">
      <c r="B121" s="165"/>
      <c r="C121" s="165"/>
      <c r="D121" s="165"/>
      <c r="E121" s="165"/>
      <c r="F121" s="165"/>
      <c r="G121" s="165"/>
      <c r="H121" s="165"/>
      <c r="J121" s="165"/>
      <c r="K121" s="165"/>
      <c r="L121" s="165"/>
      <c r="M121" s="165"/>
      <c r="N121" s="165"/>
      <c r="O121" s="165"/>
      <c r="P121" s="165"/>
      <c r="Q121" s="165"/>
      <c r="S121" s="169"/>
      <c r="T121" s="170"/>
      <c r="U121" s="170"/>
      <c r="V121" s="170"/>
      <c r="W121" s="170"/>
      <c r="X121" s="170"/>
      <c r="Y121" s="171"/>
    </row>
    <row r="122" spans="2:25" x14ac:dyDescent="0.25">
      <c r="B122" s="165"/>
      <c r="C122" s="165"/>
      <c r="D122" s="165"/>
      <c r="E122" s="165"/>
      <c r="F122" s="165"/>
      <c r="G122" s="165"/>
      <c r="H122" s="165"/>
      <c r="J122" s="165"/>
      <c r="K122" s="165"/>
      <c r="L122" s="165"/>
      <c r="M122" s="165"/>
      <c r="N122" s="165"/>
      <c r="O122" s="165"/>
      <c r="P122" s="165"/>
      <c r="Q122" s="165"/>
      <c r="S122" s="169"/>
      <c r="T122" s="170"/>
      <c r="U122" s="170"/>
      <c r="V122" s="170"/>
      <c r="W122" s="170"/>
      <c r="X122" s="170"/>
      <c r="Y122" s="171"/>
    </row>
    <row r="123" spans="2:25" x14ac:dyDescent="0.25">
      <c r="B123" s="165"/>
      <c r="C123" s="165"/>
      <c r="D123" s="165"/>
      <c r="E123" s="165"/>
      <c r="F123" s="165"/>
      <c r="G123" s="165"/>
      <c r="H123" s="165"/>
      <c r="J123" s="165"/>
      <c r="K123" s="165"/>
      <c r="L123" s="165"/>
      <c r="M123" s="165"/>
      <c r="N123" s="165"/>
      <c r="O123" s="165"/>
      <c r="P123" s="165"/>
      <c r="Q123" s="165"/>
      <c r="S123" s="169"/>
      <c r="T123" s="170"/>
      <c r="U123" s="170"/>
      <c r="V123" s="170"/>
      <c r="W123" s="170"/>
      <c r="X123" s="170"/>
      <c r="Y123" s="171"/>
    </row>
    <row r="124" spans="2:25" x14ac:dyDescent="0.25">
      <c r="B124" s="165"/>
      <c r="C124" s="165"/>
      <c r="D124" s="165"/>
      <c r="E124" s="165"/>
      <c r="F124" s="165"/>
      <c r="G124" s="165"/>
      <c r="H124" s="165"/>
      <c r="J124" s="165"/>
      <c r="K124" s="165"/>
      <c r="L124" s="165"/>
      <c r="M124" s="165"/>
      <c r="N124" s="165"/>
      <c r="O124" s="165"/>
      <c r="P124" s="165"/>
      <c r="Q124" s="165"/>
      <c r="S124" s="172"/>
      <c r="T124" s="173"/>
      <c r="U124" s="173"/>
      <c r="V124" s="173"/>
      <c r="W124" s="173"/>
      <c r="X124" s="173"/>
      <c r="Y124" s="174"/>
    </row>
    <row r="125" spans="2:25" ht="48" customHeight="1" x14ac:dyDescent="0.25">
      <c r="B125" s="77"/>
      <c r="C125" s="77"/>
      <c r="D125" s="77"/>
      <c r="E125" s="77"/>
      <c r="F125" s="77"/>
      <c r="G125" s="77"/>
      <c r="H125" s="77"/>
      <c r="J125" s="175"/>
      <c r="K125" s="176"/>
      <c r="L125" s="176"/>
      <c r="M125" s="176"/>
      <c r="N125" s="176"/>
      <c r="O125" s="176"/>
      <c r="P125" s="176"/>
      <c r="Q125" s="177"/>
      <c r="S125" s="153"/>
      <c r="T125" s="154"/>
      <c r="U125" s="154"/>
      <c r="V125" s="154"/>
      <c r="W125" s="154"/>
      <c r="X125" s="154"/>
      <c r="Y125" s="155"/>
    </row>
    <row r="126" spans="2:25" ht="48" customHeight="1" x14ac:dyDescent="0.25">
      <c r="B126" s="77"/>
      <c r="C126" s="77"/>
      <c r="D126" s="77"/>
      <c r="E126" s="77"/>
      <c r="F126" s="77"/>
      <c r="G126" s="77"/>
      <c r="H126" s="77"/>
      <c r="J126" s="178"/>
      <c r="K126" s="179"/>
      <c r="L126" s="179"/>
      <c r="M126" s="179"/>
      <c r="N126" s="179"/>
      <c r="O126" s="179"/>
      <c r="P126" s="179"/>
      <c r="Q126" s="180"/>
      <c r="S126" s="156"/>
      <c r="T126" s="157"/>
      <c r="U126" s="157"/>
      <c r="V126" s="157"/>
      <c r="W126" s="157"/>
      <c r="X126" s="157"/>
      <c r="Y126" s="158"/>
    </row>
    <row r="128" spans="2:25" x14ac:dyDescent="0.25">
      <c r="B128" s="166"/>
      <c r="C128" s="167"/>
      <c r="D128" s="167"/>
      <c r="E128" s="167"/>
      <c r="F128" s="167"/>
      <c r="G128" s="167"/>
      <c r="H128" s="168"/>
      <c r="J128" s="166"/>
      <c r="K128" s="167"/>
      <c r="L128" s="167"/>
      <c r="M128" s="167"/>
      <c r="N128" s="167"/>
      <c r="O128" s="167"/>
      <c r="P128" s="167"/>
      <c r="Q128" s="168"/>
      <c r="S128" s="166"/>
      <c r="T128" s="167"/>
      <c r="U128" s="167"/>
      <c r="V128" s="167"/>
      <c r="W128" s="167"/>
      <c r="X128" s="167"/>
      <c r="Y128" s="168"/>
    </row>
    <row r="129" spans="2:25" x14ac:dyDescent="0.25">
      <c r="B129" s="169"/>
      <c r="C129" s="170"/>
      <c r="D129" s="170"/>
      <c r="E129" s="170"/>
      <c r="F129" s="170"/>
      <c r="G129" s="170"/>
      <c r="H129" s="171"/>
      <c r="J129" s="169"/>
      <c r="K129" s="170"/>
      <c r="L129" s="170"/>
      <c r="M129" s="170"/>
      <c r="N129" s="170"/>
      <c r="O129" s="170"/>
      <c r="P129" s="170"/>
      <c r="Q129" s="171"/>
      <c r="S129" s="169"/>
      <c r="T129" s="170"/>
      <c r="U129" s="170"/>
      <c r="V129" s="170"/>
      <c r="W129" s="170"/>
      <c r="X129" s="170"/>
      <c r="Y129" s="171"/>
    </row>
    <row r="130" spans="2:25" x14ac:dyDescent="0.25">
      <c r="B130" s="169"/>
      <c r="C130" s="170"/>
      <c r="D130" s="170"/>
      <c r="E130" s="170"/>
      <c r="F130" s="170"/>
      <c r="G130" s="170"/>
      <c r="H130" s="171"/>
      <c r="J130" s="169"/>
      <c r="K130" s="170"/>
      <c r="L130" s="170"/>
      <c r="M130" s="170"/>
      <c r="N130" s="170"/>
      <c r="O130" s="170"/>
      <c r="P130" s="170"/>
      <c r="Q130" s="171"/>
      <c r="S130" s="169"/>
      <c r="T130" s="170"/>
      <c r="U130" s="170"/>
      <c r="V130" s="170"/>
      <c r="W130" s="170"/>
      <c r="X130" s="170"/>
      <c r="Y130" s="171"/>
    </row>
    <row r="131" spans="2:25" x14ac:dyDescent="0.25">
      <c r="B131" s="169"/>
      <c r="C131" s="170"/>
      <c r="D131" s="170"/>
      <c r="E131" s="170"/>
      <c r="F131" s="170"/>
      <c r="G131" s="170"/>
      <c r="H131" s="171"/>
      <c r="J131" s="169"/>
      <c r="K131" s="170"/>
      <c r="L131" s="170"/>
      <c r="M131" s="170"/>
      <c r="N131" s="170"/>
      <c r="O131" s="170"/>
      <c r="P131" s="170"/>
      <c r="Q131" s="171"/>
      <c r="S131" s="169"/>
      <c r="T131" s="170"/>
      <c r="U131" s="170"/>
      <c r="V131" s="170"/>
      <c r="W131" s="170"/>
      <c r="X131" s="170"/>
      <c r="Y131" s="171"/>
    </row>
    <row r="132" spans="2:25" x14ac:dyDescent="0.25">
      <c r="B132" s="169"/>
      <c r="C132" s="170"/>
      <c r="D132" s="170"/>
      <c r="E132" s="170"/>
      <c r="F132" s="170"/>
      <c r="G132" s="170"/>
      <c r="H132" s="171"/>
      <c r="J132" s="169"/>
      <c r="K132" s="170"/>
      <c r="L132" s="170"/>
      <c r="M132" s="170"/>
      <c r="N132" s="170"/>
      <c r="O132" s="170"/>
      <c r="P132" s="170"/>
      <c r="Q132" s="171"/>
      <c r="S132" s="169"/>
      <c r="T132" s="170"/>
      <c r="U132" s="170"/>
      <c r="V132" s="170"/>
      <c r="W132" s="170"/>
      <c r="X132" s="170"/>
      <c r="Y132" s="171"/>
    </row>
    <row r="133" spans="2:25" x14ac:dyDescent="0.25">
      <c r="B133" s="169"/>
      <c r="C133" s="170"/>
      <c r="D133" s="170"/>
      <c r="E133" s="170"/>
      <c r="F133" s="170"/>
      <c r="G133" s="170"/>
      <c r="H133" s="171"/>
      <c r="J133" s="169"/>
      <c r="K133" s="170"/>
      <c r="L133" s="170"/>
      <c r="M133" s="170"/>
      <c r="N133" s="170"/>
      <c r="O133" s="170"/>
      <c r="P133" s="170"/>
      <c r="Q133" s="171"/>
      <c r="S133" s="169"/>
      <c r="T133" s="170"/>
      <c r="U133" s="170"/>
      <c r="V133" s="170"/>
      <c r="W133" s="170"/>
      <c r="X133" s="170"/>
      <c r="Y133" s="171"/>
    </row>
    <row r="134" spans="2:25" x14ac:dyDescent="0.25">
      <c r="B134" s="169"/>
      <c r="C134" s="170"/>
      <c r="D134" s="170"/>
      <c r="E134" s="170"/>
      <c r="F134" s="170"/>
      <c r="G134" s="170"/>
      <c r="H134" s="171"/>
      <c r="J134" s="169"/>
      <c r="K134" s="170"/>
      <c r="L134" s="170"/>
      <c r="M134" s="170"/>
      <c r="N134" s="170"/>
      <c r="O134" s="170"/>
      <c r="P134" s="170"/>
      <c r="Q134" s="171"/>
      <c r="S134" s="169"/>
      <c r="T134" s="170"/>
      <c r="U134" s="170"/>
      <c r="V134" s="170"/>
      <c r="W134" s="170"/>
      <c r="X134" s="170"/>
      <c r="Y134" s="171"/>
    </row>
    <row r="135" spans="2:25" x14ac:dyDescent="0.25">
      <c r="B135" s="169"/>
      <c r="C135" s="170"/>
      <c r="D135" s="170"/>
      <c r="E135" s="170"/>
      <c r="F135" s="170"/>
      <c r="G135" s="170"/>
      <c r="H135" s="171"/>
      <c r="J135" s="169"/>
      <c r="K135" s="170"/>
      <c r="L135" s="170"/>
      <c r="M135" s="170"/>
      <c r="N135" s="170"/>
      <c r="O135" s="170"/>
      <c r="P135" s="170"/>
      <c r="Q135" s="171"/>
      <c r="S135" s="169"/>
      <c r="T135" s="170"/>
      <c r="U135" s="170"/>
      <c r="V135" s="170"/>
      <c r="W135" s="170"/>
      <c r="X135" s="170"/>
      <c r="Y135" s="171"/>
    </row>
    <row r="136" spans="2:25" x14ac:dyDescent="0.25">
      <c r="B136" s="169"/>
      <c r="C136" s="170"/>
      <c r="D136" s="170"/>
      <c r="E136" s="170"/>
      <c r="F136" s="170"/>
      <c r="G136" s="170"/>
      <c r="H136" s="171"/>
      <c r="J136" s="169"/>
      <c r="K136" s="170"/>
      <c r="L136" s="170"/>
      <c r="M136" s="170"/>
      <c r="N136" s="170"/>
      <c r="O136" s="170"/>
      <c r="P136" s="170"/>
      <c r="Q136" s="171"/>
      <c r="S136" s="169"/>
      <c r="T136" s="170"/>
      <c r="U136" s="170"/>
      <c r="V136" s="170"/>
      <c r="W136" s="170"/>
      <c r="X136" s="170"/>
      <c r="Y136" s="171"/>
    </row>
    <row r="137" spans="2:25" x14ac:dyDescent="0.25">
      <c r="B137" s="172"/>
      <c r="C137" s="173"/>
      <c r="D137" s="173"/>
      <c r="E137" s="173"/>
      <c r="F137" s="173"/>
      <c r="G137" s="173"/>
      <c r="H137" s="174"/>
      <c r="J137" s="172"/>
      <c r="K137" s="173"/>
      <c r="L137" s="173"/>
      <c r="M137" s="173"/>
      <c r="N137" s="173"/>
      <c r="O137" s="173"/>
      <c r="P137" s="173"/>
      <c r="Q137" s="174"/>
      <c r="S137" s="172"/>
      <c r="T137" s="173"/>
      <c r="U137" s="173"/>
      <c r="V137" s="173"/>
      <c r="W137" s="173"/>
      <c r="X137" s="173"/>
      <c r="Y137" s="174"/>
    </row>
    <row r="138" spans="2:25" ht="48" customHeight="1" x14ac:dyDescent="0.25">
      <c r="B138" s="153"/>
      <c r="C138" s="154"/>
      <c r="D138" s="154"/>
      <c r="E138" s="154"/>
      <c r="F138" s="154"/>
      <c r="G138" s="154"/>
      <c r="H138" s="155"/>
      <c r="J138" s="159"/>
      <c r="K138" s="160"/>
      <c r="L138" s="160"/>
      <c r="M138" s="160"/>
      <c r="N138" s="160"/>
      <c r="O138" s="160"/>
      <c r="P138" s="160"/>
      <c r="Q138" s="161"/>
      <c r="S138" s="153"/>
      <c r="T138" s="154"/>
      <c r="U138" s="154"/>
      <c r="V138" s="154"/>
      <c r="W138" s="154"/>
      <c r="X138" s="154"/>
      <c r="Y138" s="155"/>
    </row>
    <row r="139" spans="2:25" ht="48" customHeight="1" x14ac:dyDescent="0.25">
      <c r="B139" s="156"/>
      <c r="C139" s="157"/>
      <c r="D139" s="157"/>
      <c r="E139" s="157"/>
      <c r="F139" s="157"/>
      <c r="G139" s="157"/>
      <c r="H139" s="158"/>
      <c r="J139" s="162"/>
      <c r="K139" s="163"/>
      <c r="L139" s="163"/>
      <c r="M139" s="163"/>
      <c r="N139" s="163"/>
      <c r="O139" s="163"/>
      <c r="P139" s="163"/>
      <c r="Q139" s="164"/>
      <c r="S139" s="156"/>
      <c r="T139" s="157"/>
      <c r="U139" s="157"/>
      <c r="V139" s="157"/>
      <c r="W139" s="157"/>
      <c r="X139" s="157"/>
      <c r="Y139" s="158"/>
    </row>
    <row r="142" spans="2:25" x14ac:dyDescent="0.25">
      <c r="E142" s="13" t="s">
        <v>28</v>
      </c>
      <c r="F142" s="150"/>
      <c r="G142" s="150"/>
      <c r="H142" s="150"/>
      <c r="I142" s="150"/>
      <c r="J142" s="150"/>
      <c r="Q142" s="13" t="s">
        <v>29</v>
      </c>
      <c r="R142" s="150"/>
      <c r="S142" s="150"/>
      <c r="T142" s="150"/>
      <c r="U142" s="150"/>
      <c r="V142" s="150"/>
      <c r="W142" s="150"/>
    </row>
    <row r="143" spans="2:25" ht="23.25" x14ac:dyDescent="0.25">
      <c r="E143" s="13" t="s">
        <v>30</v>
      </c>
      <c r="F143" s="151"/>
      <c r="G143" s="151"/>
      <c r="H143" s="151"/>
      <c r="I143" s="151"/>
      <c r="J143" s="151"/>
      <c r="K143" s="2" t="s">
        <v>31</v>
      </c>
      <c r="Q143" s="13" t="s">
        <v>30</v>
      </c>
      <c r="R143" s="150"/>
      <c r="S143" s="150"/>
      <c r="T143" s="150"/>
      <c r="U143" s="150"/>
      <c r="V143" s="150"/>
      <c r="W143" s="150"/>
      <c r="X143" s="2" t="s">
        <v>31</v>
      </c>
    </row>
    <row r="144" spans="2:25" ht="23.25" x14ac:dyDescent="0.25">
      <c r="E144" s="13" t="s">
        <v>32</v>
      </c>
      <c r="F144" s="151"/>
      <c r="G144" s="151"/>
      <c r="H144" s="151"/>
      <c r="I144" s="151"/>
      <c r="J144" s="151"/>
      <c r="Q144" s="152"/>
      <c r="R144" s="152"/>
      <c r="S144" s="152"/>
      <c r="T144" s="152"/>
      <c r="U144" s="152"/>
      <c r="V144" s="152"/>
      <c r="W144" s="152"/>
      <c r="X144" s="152"/>
    </row>
    <row r="145" spans="5:23" ht="23.25" x14ac:dyDescent="0.25">
      <c r="E145" s="13" t="s">
        <v>33</v>
      </c>
      <c r="F145" s="147"/>
      <c r="G145" s="147"/>
      <c r="H145" s="147"/>
      <c r="I145" s="147"/>
      <c r="J145" s="147"/>
      <c r="Q145" s="13" t="s">
        <v>33</v>
      </c>
      <c r="R145" s="148"/>
      <c r="S145" s="148"/>
      <c r="T145" s="148"/>
      <c r="U145" s="148"/>
      <c r="V145" s="148"/>
      <c r="W145" s="148"/>
    </row>
    <row r="146" spans="5:23" ht="23.25" x14ac:dyDescent="0.25">
      <c r="E146" s="13" t="s">
        <v>34</v>
      </c>
      <c r="F146" s="149"/>
      <c r="G146" s="149"/>
      <c r="H146" s="149"/>
      <c r="I146" s="149"/>
      <c r="J146" s="149"/>
    </row>
  </sheetData>
  <protectedRanges>
    <protectedRange sqref="M7 H8 V12 X29 B64:Z68 B70:Z74 B76:Z80 B85:Z90 B94 B102 B112 J102 J112 S102 S112 B115 B125 J115 J125 S115 S125 B128 B138 J128 J138 S128 S138 R142:R143 Q144 R145 F142:F146 K29:S30 K32:S58" name="ช่วง1"/>
  </protectedRanges>
  <mergeCells count="407">
    <mergeCell ref="F144:J144"/>
    <mergeCell ref="Q144:X144"/>
    <mergeCell ref="F145:J145"/>
    <mergeCell ref="R145:W145"/>
    <mergeCell ref="F146:J146"/>
    <mergeCell ref="B17:J17"/>
    <mergeCell ref="K17:M17"/>
    <mergeCell ref="N17:P17"/>
    <mergeCell ref="Q17:R17"/>
    <mergeCell ref="B40:G40"/>
    <mergeCell ref="H40:J40"/>
    <mergeCell ref="K40:M40"/>
    <mergeCell ref="N40:P40"/>
    <mergeCell ref="Q40:S40"/>
    <mergeCell ref="T40:U40"/>
    <mergeCell ref="V40:W40"/>
    <mergeCell ref="B41:G41"/>
    <mergeCell ref="H41:J41"/>
    <mergeCell ref="K41:M41"/>
    <mergeCell ref="N41:P41"/>
    <mergeCell ref="Q41:S41"/>
    <mergeCell ref="T41:U41"/>
    <mergeCell ref="V41:W41"/>
    <mergeCell ref="B125:H126"/>
    <mergeCell ref="S138:Y139"/>
    <mergeCell ref="B80:L80"/>
    <mergeCell ref="M80:X80"/>
    <mergeCell ref="Y80:Z80"/>
    <mergeCell ref="B88:G88"/>
    <mergeCell ref="H88:P88"/>
    <mergeCell ref="Q88:X88"/>
    <mergeCell ref="Y88:Z88"/>
    <mergeCell ref="B89:G89"/>
    <mergeCell ref="H89:P89"/>
    <mergeCell ref="Q89:X89"/>
    <mergeCell ref="Y89:Z89"/>
    <mergeCell ref="B102:H111"/>
    <mergeCell ref="J102:Q111"/>
    <mergeCell ref="S102:Y111"/>
    <mergeCell ref="B112:H113"/>
    <mergeCell ref="J112:Q113"/>
    <mergeCell ref="S112:Y113"/>
    <mergeCell ref="B115:H124"/>
    <mergeCell ref="J115:Q124"/>
    <mergeCell ref="S115:Y124"/>
    <mergeCell ref="Y84:Z84"/>
    <mergeCell ref="B85:G85"/>
    <mergeCell ref="A75:Z75"/>
    <mergeCell ref="B78:L78"/>
    <mergeCell ref="M78:X78"/>
    <mergeCell ref="Y78:Z78"/>
    <mergeCell ref="B79:L79"/>
    <mergeCell ref="M79:X79"/>
    <mergeCell ref="Y79:Z79"/>
    <mergeCell ref="Y77:Z77"/>
    <mergeCell ref="B77:L77"/>
    <mergeCell ref="M77:X77"/>
    <mergeCell ref="X28:Z28"/>
    <mergeCell ref="X29:Z58"/>
    <mergeCell ref="A31:A34"/>
    <mergeCell ref="A36:A37"/>
    <mergeCell ref="A46:A49"/>
    <mergeCell ref="A51:A52"/>
    <mergeCell ref="A24:P24"/>
    <mergeCell ref="Q24:R24"/>
    <mergeCell ref="S24:U24"/>
    <mergeCell ref="V24:X24"/>
    <mergeCell ref="Y24:Z24"/>
    <mergeCell ref="A25:Z25"/>
    <mergeCell ref="B49:G49"/>
    <mergeCell ref="H49:J49"/>
    <mergeCell ref="K49:M49"/>
    <mergeCell ref="N49:P49"/>
    <mergeCell ref="Q49:S49"/>
    <mergeCell ref="T49:U49"/>
    <mergeCell ref="V49:W49"/>
    <mergeCell ref="B50:G50"/>
    <mergeCell ref="H50:J50"/>
    <mergeCell ref="K50:M50"/>
    <mergeCell ref="N50:P50"/>
    <mergeCell ref="Q50:S50"/>
    <mergeCell ref="F142:J142"/>
    <mergeCell ref="R142:W142"/>
    <mergeCell ref="F143:J143"/>
    <mergeCell ref="R143:W143"/>
    <mergeCell ref="B86:G86"/>
    <mergeCell ref="H86:P86"/>
    <mergeCell ref="Q86:X86"/>
    <mergeCell ref="Y86:Z86"/>
    <mergeCell ref="B87:G87"/>
    <mergeCell ref="H87:P87"/>
    <mergeCell ref="Q87:X87"/>
    <mergeCell ref="Y87:Z87"/>
    <mergeCell ref="B90:G90"/>
    <mergeCell ref="H90:P90"/>
    <mergeCell ref="Q90:X90"/>
    <mergeCell ref="Y90:Z90"/>
    <mergeCell ref="B94:Y98"/>
    <mergeCell ref="J125:Q126"/>
    <mergeCell ref="S125:Y126"/>
    <mergeCell ref="B128:H137"/>
    <mergeCell ref="J128:Q137"/>
    <mergeCell ref="S128:Y137"/>
    <mergeCell ref="B138:H139"/>
    <mergeCell ref="J138:Q139"/>
    <mergeCell ref="A60:Z60"/>
    <mergeCell ref="B62:L62"/>
    <mergeCell ref="M62:X62"/>
    <mergeCell ref="Y62:Z62"/>
    <mergeCell ref="A59:S59"/>
    <mergeCell ref="T59:U59"/>
    <mergeCell ref="V59:W59"/>
    <mergeCell ref="X59:Z59"/>
    <mergeCell ref="Y76:Z76"/>
    <mergeCell ref="B76:L76"/>
    <mergeCell ref="M76:X76"/>
    <mergeCell ref="Y73:Z73"/>
    <mergeCell ref="Y74:Z74"/>
    <mergeCell ref="B73:L73"/>
    <mergeCell ref="M73:X73"/>
    <mergeCell ref="B74:L74"/>
    <mergeCell ref="M74:X74"/>
    <mergeCell ref="B67:L67"/>
    <mergeCell ref="M67:X67"/>
    <mergeCell ref="Y67:Z67"/>
    <mergeCell ref="Y71:Z71"/>
    <mergeCell ref="B71:L71"/>
    <mergeCell ref="M71:X71"/>
    <mergeCell ref="B68:L68"/>
    <mergeCell ref="Y68:Z68"/>
    <mergeCell ref="B70:L70"/>
    <mergeCell ref="M70:X70"/>
    <mergeCell ref="Y70:Z70"/>
    <mergeCell ref="A69:Z69"/>
    <mergeCell ref="B72:L72"/>
    <mergeCell ref="B65:L65"/>
    <mergeCell ref="Y65:Z65"/>
    <mergeCell ref="B64:L64"/>
    <mergeCell ref="M64:X64"/>
    <mergeCell ref="Y64:Z64"/>
    <mergeCell ref="M72:X72"/>
    <mergeCell ref="Y72:Z72"/>
    <mergeCell ref="A63:Z63"/>
    <mergeCell ref="M65:X65"/>
    <mergeCell ref="B66:L66"/>
    <mergeCell ref="M66:X66"/>
    <mergeCell ref="Y66:Z66"/>
    <mergeCell ref="B51:G51"/>
    <mergeCell ref="H51:J51"/>
    <mergeCell ref="K51:M51"/>
    <mergeCell ref="N51:P51"/>
    <mergeCell ref="Q51:S51"/>
    <mergeCell ref="T51:U51"/>
    <mergeCell ref="V51:W51"/>
    <mergeCell ref="T53:U53"/>
    <mergeCell ref="V53:W53"/>
    <mergeCell ref="N53:P53"/>
    <mergeCell ref="Q53:S53"/>
    <mergeCell ref="T52:U52"/>
    <mergeCell ref="V52:W52"/>
    <mergeCell ref="B53:G53"/>
    <mergeCell ref="H53:J53"/>
    <mergeCell ref="K53:M53"/>
    <mergeCell ref="B58:G58"/>
    <mergeCell ref="B57:G57"/>
    <mergeCell ref="H55:J55"/>
    <mergeCell ref="T50:U50"/>
    <mergeCell ref="V50:W50"/>
    <mergeCell ref="B46:G46"/>
    <mergeCell ref="H46:J46"/>
    <mergeCell ref="K46:M46"/>
    <mergeCell ref="N46:P46"/>
    <mergeCell ref="Q46:S46"/>
    <mergeCell ref="T46:U46"/>
    <mergeCell ref="V46:W46"/>
    <mergeCell ref="Q48:S48"/>
    <mergeCell ref="T48:U48"/>
    <mergeCell ref="V48:W48"/>
    <mergeCell ref="B47:G47"/>
    <mergeCell ref="H47:J47"/>
    <mergeCell ref="K47:M47"/>
    <mergeCell ref="N47:P47"/>
    <mergeCell ref="Q47:S47"/>
    <mergeCell ref="T47:U47"/>
    <mergeCell ref="V47:W47"/>
    <mergeCell ref="B48:G48"/>
    <mergeCell ref="H48:J48"/>
    <mergeCell ref="K48:M48"/>
    <mergeCell ref="N48:P48"/>
    <mergeCell ref="T38:U38"/>
    <mergeCell ref="V38:W38"/>
    <mergeCell ref="B39:G39"/>
    <mergeCell ref="H39:J39"/>
    <mergeCell ref="K39:M39"/>
    <mergeCell ref="N39:P39"/>
    <mergeCell ref="Q39:S39"/>
    <mergeCell ref="T39:U39"/>
    <mergeCell ref="V39:W39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T32:U32"/>
    <mergeCell ref="V32:W32"/>
    <mergeCell ref="B33:G33"/>
    <mergeCell ref="H33:J33"/>
    <mergeCell ref="K33:M33"/>
    <mergeCell ref="N33:P33"/>
    <mergeCell ref="Q33:S33"/>
    <mergeCell ref="T33:U33"/>
    <mergeCell ref="V33:W33"/>
    <mergeCell ref="B32:G32"/>
    <mergeCell ref="H32:J32"/>
    <mergeCell ref="K32:M32"/>
    <mergeCell ref="N32:P32"/>
    <mergeCell ref="T31:U31"/>
    <mergeCell ref="V31:W31"/>
    <mergeCell ref="T29:U29"/>
    <mergeCell ref="V29:W29"/>
    <mergeCell ref="T30:U30"/>
    <mergeCell ref="V30:W30"/>
    <mergeCell ref="T28:U28"/>
    <mergeCell ref="V28:W28"/>
    <mergeCell ref="B84:G84"/>
    <mergeCell ref="H84:P84"/>
    <mergeCell ref="Q84:X84"/>
    <mergeCell ref="T54:U54"/>
    <mergeCell ref="V54:W54"/>
    <mergeCell ref="V56:W56"/>
    <mergeCell ref="T42:U42"/>
    <mergeCell ref="V42:W42"/>
    <mergeCell ref="B43:G43"/>
    <mergeCell ref="H43:J43"/>
    <mergeCell ref="K43:M43"/>
    <mergeCell ref="N43:P43"/>
    <mergeCell ref="Q43:S43"/>
    <mergeCell ref="T43:U43"/>
    <mergeCell ref="V43:W43"/>
    <mergeCell ref="B44:G44"/>
    <mergeCell ref="H85:P85"/>
    <mergeCell ref="Q85:X85"/>
    <mergeCell ref="Y85:Z85"/>
    <mergeCell ref="T55:U55"/>
    <mergeCell ref="Q58:S58"/>
    <mergeCell ref="T58:U58"/>
    <mergeCell ref="V58:W58"/>
    <mergeCell ref="T57:U57"/>
    <mergeCell ref="H58:J58"/>
    <mergeCell ref="K58:M58"/>
    <mergeCell ref="N58:P58"/>
    <mergeCell ref="V55:W55"/>
    <mergeCell ref="H56:J56"/>
    <mergeCell ref="K56:M56"/>
    <mergeCell ref="N56:P56"/>
    <mergeCell ref="Q56:S56"/>
    <mergeCell ref="H57:J57"/>
    <mergeCell ref="K57:M57"/>
    <mergeCell ref="N57:P57"/>
    <mergeCell ref="Q57:S57"/>
    <mergeCell ref="V57:W57"/>
    <mergeCell ref="T56:U56"/>
    <mergeCell ref="K55:M55"/>
    <mergeCell ref="N55:P55"/>
    <mergeCell ref="T44:U44"/>
    <mergeCell ref="V44:W44"/>
    <mergeCell ref="B45:G45"/>
    <mergeCell ref="H45:J45"/>
    <mergeCell ref="K45:M45"/>
    <mergeCell ref="N45:P45"/>
    <mergeCell ref="Q45:S45"/>
    <mergeCell ref="T45:U45"/>
    <mergeCell ref="V45:W45"/>
    <mergeCell ref="B21:J21"/>
    <mergeCell ref="K21:M21"/>
    <mergeCell ref="Q19:R19"/>
    <mergeCell ref="B16:J16"/>
    <mergeCell ref="N18:P18"/>
    <mergeCell ref="Q18:R18"/>
    <mergeCell ref="K16:M16"/>
    <mergeCell ref="H44:J44"/>
    <mergeCell ref="K44:M44"/>
    <mergeCell ref="N44:P44"/>
    <mergeCell ref="Q44:S44"/>
    <mergeCell ref="B36:G36"/>
    <mergeCell ref="H36:J36"/>
    <mergeCell ref="K36:M36"/>
    <mergeCell ref="N36:P36"/>
    <mergeCell ref="Q36:S36"/>
    <mergeCell ref="B38:G38"/>
    <mergeCell ref="H38:J38"/>
    <mergeCell ref="K38:M38"/>
    <mergeCell ref="N38:P38"/>
    <mergeCell ref="Q38:S38"/>
    <mergeCell ref="V12:X23"/>
    <mergeCell ref="Y12:Z23"/>
    <mergeCell ref="B54:G54"/>
    <mergeCell ref="H54:J54"/>
    <mergeCell ref="K54:M54"/>
    <mergeCell ref="N54:P54"/>
    <mergeCell ref="Q54:S54"/>
    <mergeCell ref="B15:J15"/>
    <mergeCell ref="K15:M15"/>
    <mergeCell ref="B29:G29"/>
    <mergeCell ref="H29:J29"/>
    <mergeCell ref="K29:M29"/>
    <mergeCell ref="N29:P29"/>
    <mergeCell ref="Q29:S29"/>
    <mergeCell ref="N15:P15"/>
    <mergeCell ref="Q15:R15"/>
    <mergeCell ref="N21:P21"/>
    <mergeCell ref="N14:P14"/>
    <mergeCell ref="Q14:R14"/>
    <mergeCell ref="B12:J12"/>
    <mergeCell ref="K12:M12"/>
    <mergeCell ref="N12:P12"/>
    <mergeCell ref="Q12:R12"/>
    <mergeCell ref="N22:P22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B42:G42"/>
    <mergeCell ref="H42:J42"/>
    <mergeCell ref="K42:M42"/>
    <mergeCell ref="N42:P42"/>
    <mergeCell ref="Q42:S42"/>
    <mergeCell ref="B56:G56"/>
    <mergeCell ref="B52:G52"/>
    <mergeCell ref="H52:J52"/>
    <mergeCell ref="K52:M52"/>
    <mergeCell ref="N52:P52"/>
    <mergeCell ref="Q52:S52"/>
    <mergeCell ref="B55:G55"/>
    <mergeCell ref="Q28:S28"/>
    <mergeCell ref="Q55:S55"/>
    <mergeCell ref="B30:G30"/>
    <mergeCell ref="H30:J30"/>
    <mergeCell ref="K30:M30"/>
    <mergeCell ref="N30:P30"/>
    <mergeCell ref="Q30:S30"/>
    <mergeCell ref="B18:J18"/>
    <mergeCell ref="K18:M18"/>
    <mergeCell ref="B31:G31"/>
    <mergeCell ref="H31:J31"/>
    <mergeCell ref="K31:M31"/>
    <mergeCell ref="N31:P31"/>
    <mergeCell ref="Q31:S31"/>
    <mergeCell ref="Q32:S32"/>
    <mergeCell ref="B34:G34"/>
    <mergeCell ref="H34:J34"/>
    <mergeCell ref="K34:M34"/>
    <mergeCell ref="N34:P34"/>
    <mergeCell ref="Q34:S34"/>
    <mergeCell ref="B28:G28"/>
    <mergeCell ref="H28:J28"/>
    <mergeCell ref="K28:M28"/>
    <mergeCell ref="N28:P28"/>
    <mergeCell ref="B23:J23"/>
    <mergeCell ref="Q23:R23"/>
    <mergeCell ref="K23:M23"/>
    <mergeCell ref="K22:M22"/>
    <mergeCell ref="S12:U23"/>
    <mergeCell ref="Q22:R22"/>
    <mergeCell ref="N23:P23"/>
    <mergeCell ref="B13:J13"/>
    <mergeCell ref="K13:M13"/>
    <mergeCell ref="N13:P13"/>
    <mergeCell ref="Q13:R13"/>
    <mergeCell ref="B14:J14"/>
    <mergeCell ref="N16:P16"/>
    <mergeCell ref="Q16:R16"/>
    <mergeCell ref="K14:M14"/>
    <mergeCell ref="Q21:R21"/>
    <mergeCell ref="B22:J22"/>
    <mergeCell ref="B19:J19"/>
    <mergeCell ref="K19:M19"/>
    <mergeCell ref="N19:P19"/>
    <mergeCell ref="B20:J20"/>
    <mergeCell ref="K20:M20"/>
    <mergeCell ref="N20:P20"/>
    <mergeCell ref="Q20:R2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70:Z74 Y76:Z80 Y64:Y68 Z64:Z67 Y85:Y90 Z85:Z88 Z90" xr:uid="{D1FB97F2-6E4A-4BC6-94FC-9FBE0EE4CEFC}">
      <formula1>1</formula1>
      <formula2>3</formula2>
    </dataValidation>
    <dataValidation type="decimal" allowBlank="1" showInputMessage="1" showErrorMessage="1" error="กรุณากรอกข้อมูลเป็นตัวเลข" sqref="V12" xr:uid="{9796C568-9196-4AB3-8BF3-382B68778B1E}">
      <formula1>0</formula1>
      <formula2>S12</formula2>
    </dataValidation>
    <dataValidation type="whole" operator="greaterThanOrEqual" allowBlank="1" showInputMessage="1" showErrorMessage="1" error="กรุณากรอกข้อมูลเป็นตัวเลข" sqref="K29:S29 L31:P31 R31:S31 R33:S33 O33:P33 L33:M33 K31:K58 Q31:Q58 N32:N58" xr:uid="{9C9FCB21-BB0B-4722-A35E-82ED69E5C21E}">
      <formula1>0</formula1>
    </dataValidation>
    <dataValidation type="decimal" operator="greaterThanOrEqual" allowBlank="1" showInputMessage="1" showErrorMessage="1" error="กรุณากรอกข้อมูลเป็นตัวเลข" sqref="K30:S30" xr:uid="{76FC1FE9-6C60-497F-9ADF-57FE3D665F62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44725F9-CE4C-403C-9FFE-D999D7F28B40}">
          <x14:formula1>
            <xm:f>LIST!$G$2:$G$10</xm:f>
          </x14:formula1>
          <xm:sqref>B85:B90 C85:G88 C90:G90</xm:sqref>
        </x14:dataValidation>
        <x14:dataValidation type="list" allowBlank="1" showInputMessage="1" showErrorMessage="1" error="กรุณาเลือกข้อมูลตามที่กำหนดให้" xr:uid="{0CA6BA42-98F1-46E9-9064-16FEDB318037}">
          <x14:formula1>
            <xm:f>LIST!$A$2:$A$6</xm:f>
          </x14:formula1>
          <xm:sqref>B64:L68</xm:sqref>
        </x14:dataValidation>
        <x14:dataValidation type="list" allowBlank="1" showInputMessage="1" showErrorMessage="1" error="กรุณาเลือกข้อมูลตามที่กำหนดให้" xr:uid="{8067E9BD-F955-42A2-BE96-33896C640BD3}">
          <x14:formula1>
            <xm:f>LIST!$C$2:$C$10</xm:f>
          </x14:formula1>
          <xm:sqref>B70:L74</xm:sqref>
        </x14:dataValidation>
        <x14:dataValidation type="list" allowBlank="1" showInputMessage="1" showErrorMessage="1" error="กรุณาเลือกข้อมูลตามที่กำหนดให้" xr:uid="{DFAD67C7-BB11-4246-9389-CD413CD5E442}">
          <x14:formula1>
            <xm:f>LIST!$E$2:$E$9</xm:f>
          </x14:formula1>
          <xm:sqref>B76:L80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00B0F0"/>
  </sheetPr>
  <dimension ref="A1:Z146"/>
  <sheetViews>
    <sheetView view="pageBreakPreview" topLeftCell="B44" zoomScaleNormal="85" zoomScaleSheetLayoutView="100" workbookViewId="0">
      <selection activeCell="Q148" sqref="Q148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9" t="s">
        <v>98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62" t="s">
        <v>99</v>
      </c>
      <c r="K2" s="262"/>
      <c r="L2" s="262"/>
      <c r="M2" s="262"/>
      <c r="N2" s="262"/>
      <c r="O2" s="262"/>
      <c r="P2" s="262"/>
      <c r="Q2" s="262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79" t="s">
        <v>77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ht="21" customHeight="1" x14ac:dyDescent="0.25">
      <c r="A4" s="79" t="s">
        <v>68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100</v>
      </c>
      <c r="L7" s="7"/>
      <c r="M7" s="80"/>
      <c r="N7" s="81"/>
      <c r="O7" s="81"/>
      <c r="P7" s="82"/>
    </row>
    <row r="8" spans="1:26" ht="21" customHeight="1" x14ac:dyDescent="0.25">
      <c r="A8" s="6" t="s">
        <v>14</v>
      </c>
      <c r="G8" s="7"/>
      <c r="H8" s="80"/>
      <c r="I8" s="81"/>
      <c r="J8" s="82"/>
    </row>
    <row r="9" spans="1:26" ht="9" customHeight="1" x14ac:dyDescent="0.25"/>
    <row r="10" spans="1:26" s="5" customFormat="1" ht="30" customHeight="1" x14ac:dyDescent="0.25">
      <c r="A10" s="83" t="s">
        <v>6</v>
      </c>
      <c r="B10" s="83" t="s">
        <v>10</v>
      </c>
      <c r="C10" s="83"/>
      <c r="D10" s="83"/>
      <c r="E10" s="83"/>
      <c r="F10" s="83"/>
      <c r="G10" s="83"/>
      <c r="H10" s="83"/>
      <c r="I10" s="83"/>
      <c r="J10" s="83"/>
      <c r="K10" s="83" t="s">
        <v>11</v>
      </c>
      <c r="L10" s="83"/>
      <c r="M10" s="83"/>
      <c r="N10" s="83"/>
      <c r="O10" s="83"/>
      <c r="P10" s="83"/>
      <c r="Q10" s="83"/>
      <c r="R10" s="83"/>
      <c r="S10" s="83" t="s">
        <v>5</v>
      </c>
      <c r="T10" s="83"/>
      <c r="U10" s="83"/>
      <c r="V10" s="83"/>
      <c r="W10" s="83"/>
      <c r="X10" s="83"/>
      <c r="Y10" s="83"/>
      <c r="Z10" s="83"/>
    </row>
    <row r="11" spans="1:26" s="5" customFormat="1" ht="30" customHeight="1" x14ac:dyDescent="0.25">
      <c r="A11" s="84"/>
      <c r="B11" s="83"/>
      <c r="C11" s="83"/>
      <c r="D11" s="83"/>
      <c r="E11" s="83"/>
      <c r="F11" s="83"/>
      <c r="G11" s="83"/>
      <c r="H11" s="83"/>
      <c r="I11" s="83"/>
      <c r="J11" s="83"/>
      <c r="K11" s="83" t="s">
        <v>2</v>
      </c>
      <c r="L11" s="83"/>
      <c r="M11" s="83"/>
      <c r="N11" s="83" t="s">
        <v>3</v>
      </c>
      <c r="O11" s="83"/>
      <c r="P11" s="83"/>
      <c r="Q11" s="83" t="s">
        <v>4</v>
      </c>
      <c r="R11" s="83"/>
      <c r="S11" s="83" t="s">
        <v>2</v>
      </c>
      <c r="T11" s="83"/>
      <c r="U11" s="83"/>
      <c r="V11" s="83" t="s">
        <v>3</v>
      </c>
      <c r="W11" s="83"/>
      <c r="X11" s="83"/>
      <c r="Y11" s="83" t="s">
        <v>4</v>
      </c>
      <c r="Z11" s="83"/>
    </row>
    <row r="12" spans="1:26" s="21" customFormat="1" ht="48" customHeight="1" x14ac:dyDescent="0.25">
      <c r="A12" s="29">
        <v>1</v>
      </c>
      <c r="B12" s="85" t="s">
        <v>101</v>
      </c>
      <c r="C12" s="86"/>
      <c r="D12" s="86"/>
      <c r="E12" s="86"/>
      <c r="F12" s="86"/>
      <c r="G12" s="86"/>
      <c r="H12" s="86"/>
      <c r="I12" s="86"/>
      <c r="J12" s="86"/>
      <c r="K12" s="253"/>
      <c r="L12" s="253"/>
      <c r="M12" s="253"/>
      <c r="N12" s="253"/>
      <c r="O12" s="253"/>
      <c r="P12" s="253"/>
      <c r="Q12" s="254" t="e">
        <f>V29/T29*100</f>
        <v>#DIV/0!</v>
      </c>
      <c r="R12" s="254"/>
      <c r="S12" s="299"/>
      <c r="T12" s="300"/>
      <c r="U12" s="301"/>
      <c r="V12" s="240"/>
      <c r="W12" s="241"/>
      <c r="X12" s="242"/>
      <c r="Y12" s="246" t="e">
        <f>V12/S12*100</f>
        <v>#DIV/0!</v>
      </c>
      <c r="Z12" s="247"/>
    </row>
    <row r="13" spans="1:26" ht="24" customHeight="1" x14ac:dyDescent="0.25">
      <c r="A13" s="30">
        <v>1.1000000000000001</v>
      </c>
      <c r="B13" s="95" t="s">
        <v>102</v>
      </c>
      <c r="C13" s="96"/>
      <c r="D13" s="96"/>
      <c r="E13" s="96"/>
      <c r="F13" s="96"/>
      <c r="G13" s="96"/>
      <c r="H13" s="96"/>
      <c r="I13" s="96"/>
      <c r="J13" s="96"/>
      <c r="K13" s="256"/>
      <c r="L13" s="256"/>
      <c r="M13" s="256"/>
      <c r="N13" s="100"/>
      <c r="O13" s="100"/>
      <c r="P13" s="100"/>
      <c r="Q13" s="101" t="e">
        <f>V30/T30*100</f>
        <v>#DIV/0!</v>
      </c>
      <c r="R13" s="101"/>
      <c r="S13" s="302"/>
      <c r="T13" s="303"/>
      <c r="U13" s="304"/>
      <c r="V13" s="243"/>
      <c r="W13" s="244"/>
      <c r="X13" s="245"/>
      <c r="Y13" s="248"/>
      <c r="Z13" s="249"/>
    </row>
    <row r="14" spans="1:26" ht="24" customHeight="1" x14ac:dyDescent="0.25">
      <c r="A14" s="30">
        <v>1.2</v>
      </c>
      <c r="B14" s="95" t="s">
        <v>63</v>
      </c>
      <c r="C14" s="96"/>
      <c r="D14" s="96"/>
      <c r="E14" s="96"/>
      <c r="F14" s="96"/>
      <c r="G14" s="96"/>
      <c r="H14" s="96"/>
      <c r="I14" s="96"/>
      <c r="J14" s="96"/>
      <c r="K14" s="256"/>
      <c r="L14" s="256"/>
      <c r="M14" s="256"/>
      <c r="N14" s="100"/>
      <c r="O14" s="100"/>
      <c r="P14" s="100"/>
      <c r="Q14" s="89" t="e">
        <f>V35/T35*100</f>
        <v>#DIV/0!</v>
      </c>
      <c r="R14" s="89"/>
      <c r="S14" s="302"/>
      <c r="T14" s="303"/>
      <c r="U14" s="304"/>
      <c r="V14" s="243"/>
      <c r="W14" s="244"/>
      <c r="X14" s="245"/>
      <c r="Y14" s="248"/>
      <c r="Z14" s="249"/>
    </row>
    <row r="15" spans="1:26" ht="24" customHeight="1" x14ac:dyDescent="0.25">
      <c r="A15" s="30">
        <v>1.3</v>
      </c>
      <c r="B15" s="95" t="s">
        <v>64</v>
      </c>
      <c r="C15" s="96"/>
      <c r="D15" s="96"/>
      <c r="E15" s="96"/>
      <c r="F15" s="96"/>
      <c r="G15" s="96"/>
      <c r="H15" s="96"/>
      <c r="I15" s="96"/>
      <c r="J15" s="96"/>
      <c r="K15" s="256"/>
      <c r="L15" s="256"/>
      <c r="M15" s="256"/>
      <c r="N15" s="100"/>
      <c r="O15" s="100"/>
      <c r="P15" s="100"/>
      <c r="Q15" s="89" t="e">
        <f>V38/T38*100</f>
        <v>#DIV/0!</v>
      </c>
      <c r="R15" s="89"/>
      <c r="S15" s="302"/>
      <c r="T15" s="303"/>
      <c r="U15" s="304"/>
      <c r="V15" s="243"/>
      <c r="W15" s="244"/>
      <c r="X15" s="245"/>
      <c r="Y15" s="248"/>
      <c r="Z15" s="249"/>
    </row>
    <row r="16" spans="1:26" ht="24" customHeight="1" x14ac:dyDescent="0.25">
      <c r="A16" s="30">
        <v>1.4</v>
      </c>
      <c r="B16" s="108" t="s">
        <v>65</v>
      </c>
      <c r="C16" s="108"/>
      <c r="D16" s="108"/>
      <c r="E16" s="108"/>
      <c r="F16" s="108"/>
      <c r="G16" s="108"/>
      <c r="H16" s="108"/>
      <c r="I16" s="108"/>
      <c r="J16" s="95"/>
      <c r="K16" s="97"/>
      <c r="L16" s="98"/>
      <c r="M16" s="99"/>
      <c r="N16" s="105"/>
      <c r="O16" s="106"/>
      <c r="P16" s="107"/>
      <c r="Q16" s="89" t="e">
        <f>V40/T40*100</f>
        <v>#DIV/0!</v>
      </c>
      <c r="R16" s="89"/>
      <c r="S16" s="302"/>
      <c r="T16" s="303"/>
      <c r="U16" s="304"/>
      <c r="V16" s="243"/>
      <c r="W16" s="244"/>
      <c r="X16" s="245"/>
      <c r="Y16" s="248"/>
      <c r="Z16" s="249"/>
    </row>
    <row r="17" spans="1:26" ht="24" customHeight="1" x14ac:dyDescent="0.25">
      <c r="A17" s="33">
        <v>1.5</v>
      </c>
      <c r="B17" s="110" t="s">
        <v>67</v>
      </c>
      <c r="C17" s="111"/>
      <c r="D17" s="111"/>
      <c r="E17" s="111"/>
      <c r="F17" s="111"/>
      <c r="G17" s="111"/>
      <c r="H17" s="111"/>
      <c r="I17" s="111"/>
      <c r="J17" s="112"/>
      <c r="K17" s="97"/>
      <c r="L17" s="98"/>
      <c r="M17" s="99"/>
      <c r="N17" s="105"/>
      <c r="O17" s="106"/>
      <c r="P17" s="107"/>
      <c r="Q17" s="89" t="e">
        <f>V42/T42*100</f>
        <v>#DIV/0!</v>
      </c>
      <c r="R17" s="89"/>
      <c r="S17" s="302"/>
      <c r="T17" s="303"/>
      <c r="U17" s="304"/>
      <c r="V17" s="243"/>
      <c r="W17" s="244"/>
      <c r="X17" s="245"/>
      <c r="Y17" s="248"/>
      <c r="Z17" s="249"/>
    </row>
    <row r="18" spans="1:26" s="21" customFormat="1" ht="24" customHeight="1" x14ac:dyDescent="0.25">
      <c r="A18" s="31">
        <v>2</v>
      </c>
      <c r="B18" s="119" t="s">
        <v>66</v>
      </c>
      <c r="C18" s="119"/>
      <c r="D18" s="119"/>
      <c r="E18" s="119"/>
      <c r="F18" s="119"/>
      <c r="G18" s="119"/>
      <c r="H18" s="119"/>
      <c r="I18" s="119"/>
      <c r="J18" s="120"/>
      <c r="K18" s="116"/>
      <c r="L18" s="117"/>
      <c r="M18" s="118"/>
      <c r="N18" s="257"/>
      <c r="O18" s="258"/>
      <c r="P18" s="259"/>
      <c r="Q18" s="255" t="e">
        <f>V44/T44*100</f>
        <v>#DIV/0!</v>
      </c>
      <c r="R18" s="255"/>
      <c r="S18" s="302"/>
      <c r="T18" s="303"/>
      <c r="U18" s="304"/>
      <c r="V18" s="243"/>
      <c r="W18" s="244"/>
      <c r="X18" s="245"/>
      <c r="Y18" s="248"/>
      <c r="Z18" s="249"/>
    </row>
    <row r="19" spans="1:26" s="5" customFormat="1" ht="24" customHeight="1" x14ac:dyDescent="0.25">
      <c r="A19" s="32">
        <v>2.1</v>
      </c>
      <c r="B19" s="108" t="s">
        <v>62</v>
      </c>
      <c r="C19" s="108"/>
      <c r="D19" s="108"/>
      <c r="E19" s="108"/>
      <c r="F19" s="108"/>
      <c r="G19" s="108"/>
      <c r="H19" s="108"/>
      <c r="I19" s="108"/>
      <c r="J19" s="95"/>
      <c r="K19" s="97"/>
      <c r="L19" s="98"/>
      <c r="M19" s="99"/>
      <c r="N19" s="105"/>
      <c r="O19" s="106"/>
      <c r="P19" s="107"/>
      <c r="Q19" s="89" t="e">
        <f>V45/T45*100</f>
        <v>#DIV/0!</v>
      </c>
      <c r="R19" s="89"/>
      <c r="S19" s="302"/>
      <c r="T19" s="303"/>
      <c r="U19" s="304"/>
      <c r="V19" s="243"/>
      <c r="W19" s="244"/>
      <c r="X19" s="245"/>
      <c r="Y19" s="248"/>
      <c r="Z19" s="249"/>
    </row>
    <row r="20" spans="1:26" ht="24" customHeight="1" x14ac:dyDescent="0.25">
      <c r="A20" s="30">
        <v>2.2000000000000002</v>
      </c>
      <c r="B20" s="108" t="s">
        <v>63</v>
      </c>
      <c r="C20" s="108"/>
      <c r="D20" s="108"/>
      <c r="E20" s="108"/>
      <c r="F20" s="108"/>
      <c r="G20" s="108"/>
      <c r="H20" s="108"/>
      <c r="I20" s="108"/>
      <c r="J20" s="95"/>
      <c r="K20" s="97"/>
      <c r="L20" s="98"/>
      <c r="M20" s="99"/>
      <c r="N20" s="105"/>
      <c r="O20" s="106"/>
      <c r="P20" s="107"/>
      <c r="Q20" s="89" t="e">
        <f>V50/T50*100</f>
        <v>#DIV/0!</v>
      </c>
      <c r="R20" s="89"/>
      <c r="S20" s="302"/>
      <c r="T20" s="303"/>
      <c r="U20" s="304"/>
      <c r="V20" s="243"/>
      <c r="W20" s="244"/>
      <c r="X20" s="245"/>
      <c r="Y20" s="248"/>
      <c r="Z20" s="249"/>
    </row>
    <row r="21" spans="1:26" ht="24" customHeight="1" x14ac:dyDescent="0.25">
      <c r="A21" s="30">
        <v>2.2999999999999998</v>
      </c>
      <c r="B21" s="108" t="s">
        <v>64</v>
      </c>
      <c r="C21" s="108"/>
      <c r="D21" s="108"/>
      <c r="E21" s="108"/>
      <c r="F21" s="108"/>
      <c r="G21" s="108"/>
      <c r="H21" s="108"/>
      <c r="I21" s="108"/>
      <c r="J21" s="95"/>
      <c r="K21" s="97"/>
      <c r="L21" s="98"/>
      <c r="M21" s="99"/>
      <c r="N21" s="105"/>
      <c r="O21" s="106"/>
      <c r="P21" s="107"/>
      <c r="Q21" s="89" t="e">
        <f>V53/T53*100</f>
        <v>#DIV/0!</v>
      </c>
      <c r="R21" s="89"/>
      <c r="S21" s="302"/>
      <c r="T21" s="303"/>
      <c r="U21" s="304"/>
      <c r="V21" s="243"/>
      <c r="W21" s="244"/>
      <c r="X21" s="245"/>
      <c r="Y21" s="248"/>
      <c r="Z21" s="249"/>
    </row>
    <row r="22" spans="1:26" ht="24" customHeight="1" x14ac:dyDescent="0.25">
      <c r="A22" s="33">
        <v>2.4</v>
      </c>
      <c r="B22" s="108" t="s">
        <v>65</v>
      </c>
      <c r="C22" s="108"/>
      <c r="D22" s="108"/>
      <c r="E22" s="108"/>
      <c r="F22" s="108"/>
      <c r="G22" s="108"/>
      <c r="H22" s="108"/>
      <c r="I22" s="108"/>
      <c r="J22" s="95"/>
      <c r="K22" s="97"/>
      <c r="L22" s="98"/>
      <c r="M22" s="99"/>
      <c r="N22" s="105"/>
      <c r="O22" s="106"/>
      <c r="P22" s="107"/>
      <c r="Q22" s="89" t="e">
        <f>V55/T55*100</f>
        <v>#DIV/0!</v>
      </c>
      <c r="R22" s="89"/>
      <c r="S22" s="302"/>
      <c r="T22" s="303"/>
      <c r="U22" s="304"/>
      <c r="V22" s="243"/>
      <c r="W22" s="244"/>
      <c r="X22" s="245"/>
      <c r="Y22" s="248"/>
      <c r="Z22" s="249"/>
    </row>
    <row r="23" spans="1:26" ht="24" customHeight="1" x14ac:dyDescent="0.25">
      <c r="A23" s="30">
        <v>2.5</v>
      </c>
      <c r="B23" s="102" t="s">
        <v>67</v>
      </c>
      <c r="C23" s="103"/>
      <c r="D23" s="103"/>
      <c r="E23" s="103"/>
      <c r="F23" s="103"/>
      <c r="G23" s="103"/>
      <c r="H23" s="103"/>
      <c r="I23" s="103"/>
      <c r="J23" s="103"/>
      <c r="K23" s="104"/>
      <c r="L23" s="104"/>
      <c r="M23" s="104"/>
      <c r="N23" s="100"/>
      <c r="O23" s="100"/>
      <c r="P23" s="100"/>
      <c r="Q23" s="89" t="e">
        <f>V57/T57*100</f>
        <v>#DIV/0!</v>
      </c>
      <c r="R23" s="89"/>
      <c r="S23" s="302"/>
      <c r="T23" s="303"/>
      <c r="U23" s="304"/>
      <c r="V23" s="243"/>
      <c r="W23" s="244"/>
      <c r="X23" s="245"/>
      <c r="Y23" s="248"/>
      <c r="Z23" s="249"/>
    </row>
    <row r="24" spans="1:26" ht="24" customHeight="1" x14ac:dyDescent="0.25">
      <c r="A24" s="90" t="s">
        <v>15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2"/>
      <c r="Q24" s="93" t="e">
        <f>V59</f>
        <v>#DIV/0!</v>
      </c>
      <c r="R24" s="93"/>
      <c r="S24" s="94">
        <f>SUM(S12)</f>
        <v>0</v>
      </c>
      <c r="T24" s="94"/>
      <c r="U24" s="94"/>
      <c r="V24" s="94">
        <f>SUM(V12)</f>
        <v>0</v>
      </c>
      <c r="W24" s="94"/>
      <c r="X24" s="94"/>
      <c r="Y24" s="125" t="e">
        <f>V24/S24*100</f>
        <v>#DIV/0!</v>
      </c>
      <c r="Z24" s="125"/>
    </row>
    <row r="25" spans="1:26" ht="9.9499999999999993" customHeight="1" x14ac:dyDescent="0.25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</row>
    <row r="26" spans="1:26" s="16" customFormat="1" ht="24" customHeight="1" x14ac:dyDescent="0.25">
      <c r="A26" s="28" t="s">
        <v>91</v>
      </c>
      <c r="B26" s="2"/>
      <c r="C26" s="2"/>
      <c r="D26" s="2"/>
      <c r="E26" s="2"/>
      <c r="F26" s="2"/>
      <c r="G26" s="2"/>
      <c r="H26" s="9"/>
      <c r="I26" s="10"/>
      <c r="J26" s="10"/>
      <c r="K26" s="10"/>
      <c r="L26" s="10"/>
      <c r="M26" s="10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9.9499999999999993" customHeight="1" x14ac:dyDescent="0.25">
      <c r="A27" s="2"/>
      <c r="H27" s="11"/>
      <c r="I27" s="11"/>
      <c r="J27" s="11"/>
      <c r="K27" s="11"/>
      <c r="L27" s="11"/>
      <c r="M27" s="11"/>
    </row>
    <row r="28" spans="1:26" ht="72" customHeight="1" x14ac:dyDescent="0.25">
      <c r="A28" s="14" t="s">
        <v>6</v>
      </c>
      <c r="B28" s="83" t="s">
        <v>12</v>
      </c>
      <c r="C28" s="83"/>
      <c r="D28" s="83"/>
      <c r="E28" s="83"/>
      <c r="F28" s="83"/>
      <c r="G28" s="83"/>
      <c r="H28" s="83" t="s">
        <v>16</v>
      </c>
      <c r="I28" s="83"/>
      <c r="J28" s="83"/>
      <c r="K28" s="83" t="s">
        <v>13</v>
      </c>
      <c r="L28" s="83"/>
      <c r="M28" s="83"/>
      <c r="N28" s="83" t="s">
        <v>17</v>
      </c>
      <c r="O28" s="83"/>
      <c r="P28" s="83"/>
      <c r="Q28" s="83" t="s">
        <v>18</v>
      </c>
      <c r="R28" s="83"/>
      <c r="S28" s="83"/>
      <c r="T28" s="126" t="s">
        <v>19</v>
      </c>
      <c r="U28" s="126"/>
      <c r="V28" s="72" t="s">
        <v>7</v>
      </c>
      <c r="W28" s="72"/>
      <c r="X28" s="83" t="s">
        <v>8</v>
      </c>
      <c r="Y28" s="83"/>
      <c r="Z28" s="83"/>
    </row>
    <row r="29" spans="1:26" s="22" customFormat="1" ht="48" customHeight="1" x14ac:dyDescent="0.25">
      <c r="A29" s="34">
        <v>1</v>
      </c>
      <c r="B29" s="265" t="s">
        <v>61</v>
      </c>
      <c r="C29" s="266"/>
      <c r="D29" s="266"/>
      <c r="E29" s="266"/>
      <c r="F29" s="266"/>
      <c r="G29" s="267"/>
      <c r="H29" s="268"/>
      <c r="I29" s="268"/>
      <c r="J29" s="268"/>
      <c r="K29" s="269"/>
      <c r="L29" s="269"/>
      <c r="M29" s="269"/>
      <c r="N29" s="269"/>
      <c r="O29" s="269"/>
      <c r="P29" s="269"/>
      <c r="Q29" s="269"/>
      <c r="R29" s="269"/>
      <c r="S29" s="257"/>
      <c r="T29" s="191">
        <f>T30+T35+T38+T40+T42</f>
        <v>30</v>
      </c>
      <c r="U29" s="191"/>
      <c r="V29" s="280" t="e">
        <f>SUM(V30,V35,V38,V40,V42)</f>
        <v>#DIV/0!</v>
      </c>
      <c r="W29" s="109"/>
      <c r="X29" s="175"/>
      <c r="Y29" s="176"/>
      <c r="Z29" s="177"/>
    </row>
    <row r="30" spans="1:26" s="23" customFormat="1" ht="24" customHeight="1" x14ac:dyDescent="0.25">
      <c r="A30" s="35">
        <v>1.1000000000000001</v>
      </c>
      <c r="B30" s="281" t="s">
        <v>102</v>
      </c>
      <c r="C30" s="281"/>
      <c r="D30" s="281"/>
      <c r="E30" s="281"/>
      <c r="F30" s="281"/>
      <c r="G30" s="282"/>
      <c r="H30" s="283"/>
      <c r="I30" s="283"/>
      <c r="J30" s="283"/>
      <c r="K30" s="284">
        <f>K34</f>
        <v>0</v>
      </c>
      <c r="L30" s="284"/>
      <c r="M30" s="284"/>
      <c r="N30" s="284">
        <f t="shared" ref="N30" si="0">N34</f>
        <v>0</v>
      </c>
      <c r="O30" s="284"/>
      <c r="P30" s="284"/>
      <c r="Q30" s="284">
        <f t="shared" ref="Q30" si="1">Q34</f>
        <v>0</v>
      </c>
      <c r="R30" s="284"/>
      <c r="S30" s="284"/>
      <c r="T30" s="59">
        <f>SUM(T31:T34)</f>
        <v>15</v>
      </c>
      <c r="U30" s="59"/>
      <c r="V30" s="263" t="e">
        <f>SUM(V31:W34)</f>
        <v>#DIV/0!</v>
      </c>
      <c r="W30" s="264"/>
      <c r="X30" s="231"/>
      <c r="Y30" s="232"/>
      <c r="Z30" s="233"/>
    </row>
    <row r="31" spans="1:26" ht="24" customHeight="1" x14ac:dyDescent="0.25">
      <c r="A31" s="141"/>
      <c r="B31" s="199" t="s">
        <v>69</v>
      </c>
      <c r="C31" s="199"/>
      <c r="D31" s="199"/>
      <c r="E31" s="199"/>
      <c r="F31" s="199"/>
      <c r="G31" s="199"/>
      <c r="H31" s="270"/>
      <c r="I31" s="270"/>
      <c r="J31" s="270"/>
      <c r="K31" s="100"/>
      <c r="L31" s="100"/>
      <c r="M31" s="100"/>
      <c r="N31" s="100"/>
      <c r="O31" s="100"/>
      <c r="P31" s="100"/>
      <c r="Q31" s="100"/>
      <c r="R31" s="100"/>
      <c r="S31" s="105"/>
      <c r="T31" s="62">
        <v>7</v>
      </c>
      <c r="U31" s="62"/>
      <c r="V31" s="124" t="e">
        <f>(T31*((K31*0)+(N31*50)+(Q31*100)))/(H31*100)</f>
        <v>#DIV/0!</v>
      </c>
      <c r="W31" s="89"/>
      <c r="X31" s="231"/>
      <c r="Y31" s="232"/>
      <c r="Z31" s="233"/>
    </row>
    <row r="32" spans="1:26" ht="24" customHeight="1" x14ac:dyDescent="0.25">
      <c r="A32" s="142"/>
      <c r="B32" s="65" t="s">
        <v>70</v>
      </c>
      <c r="C32" s="66"/>
      <c r="D32" s="66"/>
      <c r="E32" s="66"/>
      <c r="F32" s="66"/>
      <c r="G32" s="67"/>
      <c r="H32" s="270"/>
      <c r="I32" s="270"/>
      <c r="J32" s="270"/>
      <c r="K32" s="105"/>
      <c r="L32" s="106"/>
      <c r="M32" s="107"/>
      <c r="N32" s="105"/>
      <c r="O32" s="106"/>
      <c r="P32" s="107"/>
      <c r="Q32" s="105"/>
      <c r="R32" s="106"/>
      <c r="S32" s="106"/>
      <c r="T32" s="62">
        <v>3</v>
      </c>
      <c r="U32" s="62"/>
      <c r="V32" s="124" t="e">
        <f>(T32*((K32*0)+(N32*50)+(Q32*100)))/(H32*100)</f>
        <v>#DIV/0!</v>
      </c>
      <c r="W32" s="89"/>
      <c r="X32" s="231"/>
      <c r="Y32" s="232"/>
      <c r="Z32" s="233"/>
    </row>
    <row r="33" spans="1:26" ht="72" customHeight="1" x14ac:dyDescent="0.25">
      <c r="A33" s="142"/>
      <c r="B33" s="131" t="s">
        <v>103</v>
      </c>
      <c r="C33" s="131"/>
      <c r="D33" s="131"/>
      <c r="E33" s="131"/>
      <c r="F33" s="131"/>
      <c r="G33" s="131"/>
      <c r="H33" s="270"/>
      <c r="I33" s="270"/>
      <c r="J33" s="270"/>
      <c r="K33" s="100"/>
      <c r="L33" s="100"/>
      <c r="M33" s="100"/>
      <c r="N33" s="100"/>
      <c r="O33" s="100"/>
      <c r="P33" s="100"/>
      <c r="Q33" s="100"/>
      <c r="R33" s="100"/>
      <c r="S33" s="105"/>
      <c r="T33" s="62">
        <v>3</v>
      </c>
      <c r="U33" s="62"/>
      <c r="V33" s="124" t="e">
        <f>(T33*((K33*0)+(N33*50)+(Q33*100)))/(H33*100)</f>
        <v>#DIV/0!</v>
      </c>
      <c r="W33" s="89"/>
      <c r="X33" s="231"/>
      <c r="Y33" s="232"/>
      <c r="Z33" s="233"/>
    </row>
    <row r="34" spans="1:26" ht="24" customHeight="1" x14ac:dyDescent="0.25">
      <c r="A34" s="143"/>
      <c r="B34" s="65" t="s">
        <v>71</v>
      </c>
      <c r="C34" s="66"/>
      <c r="D34" s="66"/>
      <c r="E34" s="66"/>
      <c r="F34" s="66"/>
      <c r="G34" s="67"/>
      <c r="H34" s="270"/>
      <c r="I34" s="270"/>
      <c r="J34" s="270"/>
      <c r="K34" s="105"/>
      <c r="L34" s="106"/>
      <c r="M34" s="107"/>
      <c r="N34" s="105"/>
      <c r="O34" s="106"/>
      <c r="P34" s="107"/>
      <c r="Q34" s="105"/>
      <c r="R34" s="106"/>
      <c r="S34" s="106"/>
      <c r="T34" s="62">
        <v>2</v>
      </c>
      <c r="U34" s="62"/>
      <c r="V34" s="124" t="e">
        <f>(T34*((K34*0)+(N34*50)+(Q34*100)))/(H34*100)</f>
        <v>#DIV/0!</v>
      </c>
      <c r="W34" s="89"/>
      <c r="X34" s="231"/>
      <c r="Y34" s="232"/>
      <c r="Z34" s="233"/>
    </row>
    <row r="35" spans="1:26" s="23" customFormat="1" ht="24" customHeight="1" x14ac:dyDescent="0.25">
      <c r="A35" s="36">
        <v>1.2</v>
      </c>
      <c r="B35" s="296" t="s">
        <v>63</v>
      </c>
      <c r="C35" s="297"/>
      <c r="D35" s="297"/>
      <c r="E35" s="297"/>
      <c r="F35" s="297"/>
      <c r="G35" s="298"/>
      <c r="H35" s="274"/>
      <c r="I35" s="275"/>
      <c r="J35" s="276"/>
      <c r="K35" s="277">
        <f>K37</f>
        <v>0</v>
      </c>
      <c r="L35" s="278"/>
      <c r="M35" s="279"/>
      <c r="N35" s="277">
        <f t="shared" ref="N35" si="2">N37</f>
        <v>0</v>
      </c>
      <c r="O35" s="278"/>
      <c r="P35" s="279"/>
      <c r="Q35" s="277">
        <f t="shared" ref="Q35" si="3">Q37</f>
        <v>0</v>
      </c>
      <c r="R35" s="278"/>
      <c r="S35" s="279"/>
      <c r="T35" s="59">
        <f>T36+T37</f>
        <v>10</v>
      </c>
      <c r="U35" s="59"/>
      <c r="V35" s="263" t="e">
        <f>SUM(V36,V37)</f>
        <v>#DIV/0!</v>
      </c>
      <c r="W35" s="264"/>
      <c r="X35" s="231"/>
      <c r="Y35" s="232"/>
      <c r="Z35" s="233"/>
    </row>
    <row r="36" spans="1:26" ht="72" customHeight="1" x14ac:dyDescent="0.25">
      <c r="A36" s="141"/>
      <c r="B36" s="135" t="s">
        <v>72</v>
      </c>
      <c r="C36" s="136"/>
      <c r="D36" s="136"/>
      <c r="E36" s="136"/>
      <c r="F36" s="136"/>
      <c r="G36" s="137"/>
      <c r="H36" s="132"/>
      <c r="I36" s="133"/>
      <c r="J36" s="134"/>
      <c r="K36" s="105"/>
      <c r="L36" s="106"/>
      <c r="M36" s="107"/>
      <c r="N36" s="105"/>
      <c r="O36" s="106"/>
      <c r="P36" s="107"/>
      <c r="Q36" s="105"/>
      <c r="R36" s="106"/>
      <c r="S36" s="106"/>
      <c r="T36" s="62">
        <v>5</v>
      </c>
      <c r="U36" s="62"/>
      <c r="V36" s="124" t="e">
        <f>(T36*((K36*0)+(N36*50)+(Q36*100)))/(H36*100)</f>
        <v>#DIV/0!</v>
      </c>
      <c r="W36" s="89"/>
      <c r="X36" s="231"/>
      <c r="Y36" s="232"/>
      <c r="Z36" s="233"/>
    </row>
    <row r="37" spans="1:26" ht="24" customHeight="1" x14ac:dyDescent="0.25">
      <c r="A37" s="143"/>
      <c r="B37" s="65" t="s">
        <v>73</v>
      </c>
      <c r="C37" s="66"/>
      <c r="D37" s="66"/>
      <c r="E37" s="66"/>
      <c r="F37" s="66"/>
      <c r="G37" s="67"/>
      <c r="H37" s="132"/>
      <c r="I37" s="133"/>
      <c r="J37" s="134"/>
      <c r="K37" s="105"/>
      <c r="L37" s="106"/>
      <c r="M37" s="107"/>
      <c r="N37" s="105"/>
      <c r="O37" s="106"/>
      <c r="P37" s="107"/>
      <c r="Q37" s="105"/>
      <c r="R37" s="106"/>
      <c r="S37" s="106"/>
      <c r="T37" s="62">
        <v>5</v>
      </c>
      <c r="U37" s="62"/>
      <c r="V37" s="124" t="e">
        <f>(T37*((K37*0)+(N37*50)+(Q37*100)))/(H37*100)</f>
        <v>#DIV/0!</v>
      </c>
      <c r="W37" s="89"/>
      <c r="X37" s="231"/>
      <c r="Y37" s="232"/>
      <c r="Z37" s="233"/>
    </row>
    <row r="38" spans="1:26" s="23" customFormat="1" ht="48" customHeight="1" x14ac:dyDescent="0.25">
      <c r="A38" s="36">
        <v>1.3</v>
      </c>
      <c r="B38" s="271" t="s">
        <v>64</v>
      </c>
      <c r="C38" s="272"/>
      <c r="D38" s="272"/>
      <c r="E38" s="272"/>
      <c r="F38" s="272"/>
      <c r="G38" s="273"/>
      <c r="H38" s="274"/>
      <c r="I38" s="275"/>
      <c r="J38" s="276"/>
      <c r="K38" s="277">
        <f>K39</f>
        <v>0</v>
      </c>
      <c r="L38" s="278"/>
      <c r="M38" s="279"/>
      <c r="N38" s="277">
        <f t="shared" ref="N38" si="4">N39</f>
        <v>0</v>
      </c>
      <c r="O38" s="278"/>
      <c r="P38" s="279"/>
      <c r="Q38" s="277">
        <f t="shared" ref="Q38" si="5">Q39</f>
        <v>0</v>
      </c>
      <c r="R38" s="278"/>
      <c r="S38" s="279"/>
      <c r="T38" s="59">
        <f>T39</f>
        <v>3</v>
      </c>
      <c r="U38" s="59"/>
      <c r="V38" s="263" t="e">
        <f>SUM(V39)</f>
        <v>#DIV/0!</v>
      </c>
      <c r="W38" s="264"/>
      <c r="X38" s="231"/>
      <c r="Y38" s="232"/>
      <c r="Z38" s="233"/>
    </row>
    <row r="39" spans="1:26" ht="48" customHeight="1" x14ac:dyDescent="0.25">
      <c r="A39" s="37"/>
      <c r="B39" s="135" t="s">
        <v>104</v>
      </c>
      <c r="C39" s="136"/>
      <c r="D39" s="136"/>
      <c r="E39" s="136"/>
      <c r="F39" s="136"/>
      <c r="G39" s="137"/>
      <c r="H39" s="285"/>
      <c r="I39" s="286"/>
      <c r="J39" s="287"/>
      <c r="K39" s="105"/>
      <c r="L39" s="106"/>
      <c r="M39" s="107"/>
      <c r="N39" s="105"/>
      <c r="O39" s="106"/>
      <c r="P39" s="107"/>
      <c r="Q39" s="105"/>
      <c r="R39" s="106"/>
      <c r="S39" s="106"/>
      <c r="T39" s="62">
        <v>3</v>
      </c>
      <c r="U39" s="62"/>
      <c r="V39" s="124" t="e">
        <f>(T39*((K39*0)+(N39*50)+(Q39*100)))/(H39*100)</f>
        <v>#DIV/0!</v>
      </c>
      <c r="W39" s="89"/>
      <c r="X39" s="231"/>
      <c r="Y39" s="232"/>
      <c r="Z39" s="233"/>
    </row>
    <row r="40" spans="1:26" s="20" customFormat="1" ht="48" customHeight="1" x14ac:dyDescent="0.25">
      <c r="A40" s="36">
        <v>1.4</v>
      </c>
      <c r="B40" s="271" t="s">
        <v>65</v>
      </c>
      <c r="C40" s="272"/>
      <c r="D40" s="272"/>
      <c r="E40" s="272"/>
      <c r="F40" s="272"/>
      <c r="G40" s="273"/>
      <c r="H40" s="274"/>
      <c r="I40" s="275"/>
      <c r="J40" s="276"/>
      <c r="K40" s="277">
        <f>K41</f>
        <v>0</v>
      </c>
      <c r="L40" s="278"/>
      <c r="M40" s="279"/>
      <c r="N40" s="277">
        <f>N41</f>
        <v>0</v>
      </c>
      <c r="O40" s="278"/>
      <c r="P40" s="279"/>
      <c r="Q40" s="277">
        <f>Q41</f>
        <v>0</v>
      </c>
      <c r="R40" s="278"/>
      <c r="S40" s="278"/>
      <c r="T40" s="59">
        <f>T41</f>
        <v>1</v>
      </c>
      <c r="U40" s="59"/>
      <c r="V40" s="263" t="e">
        <f>SUM(V41)</f>
        <v>#DIV/0!</v>
      </c>
      <c r="W40" s="264"/>
      <c r="X40" s="231"/>
      <c r="Y40" s="232"/>
      <c r="Z40" s="233"/>
    </row>
    <row r="41" spans="1:26" ht="48" customHeight="1" x14ac:dyDescent="0.25">
      <c r="A41" s="37"/>
      <c r="B41" s="135" t="s">
        <v>105</v>
      </c>
      <c r="C41" s="136"/>
      <c r="D41" s="136"/>
      <c r="E41" s="136"/>
      <c r="F41" s="136"/>
      <c r="G41" s="137"/>
      <c r="H41" s="132"/>
      <c r="I41" s="133"/>
      <c r="J41" s="134"/>
      <c r="K41" s="105"/>
      <c r="L41" s="106"/>
      <c r="M41" s="107"/>
      <c r="N41" s="105"/>
      <c r="O41" s="106"/>
      <c r="P41" s="107"/>
      <c r="Q41" s="105"/>
      <c r="R41" s="106"/>
      <c r="S41" s="106"/>
      <c r="T41" s="62">
        <v>1</v>
      </c>
      <c r="U41" s="62"/>
      <c r="V41" s="124" t="e">
        <f>(T41*((K41*0)+(N41*50)+(Q41*100)))/(H41*100)</f>
        <v>#DIV/0!</v>
      </c>
      <c r="W41" s="89"/>
      <c r="X41" s="231"/>
      <c r="Y41" s="232"/>
      <c r="Z41" s="233"/>
    </row>
    <row r="42" spans="1:26" s="23" customFormat="1" ht="48" customHeight="1" x14ac:dyDescent="0.25">
      <c r="A42" s="36">
        <v>1.5</v>
      </c>
      <c r="B42" s="271" t="s">
        <v>67</v>
      </c>
      <c r="C42" s="272"/>
      <c r="D42" s="272"/>
      <c r="E42" s="272"/>
      <c r="F42" s="272"/>
      <c r="G42" s="273"/>
      <c r="H42" s="274"/>
      <c r="I42" s="275"/>
      <c r="J42" s="276"/>
      <c r="K42" s="277">
        <f>K43</f>
        <v>0</v>
      </c>
      <c r="L42" s="278"/>
      <c r="M42" s="279"/>
      <c r="N42" s="277">
        <f>N43</f>
        <v>0</v>
      </c>
      <c r="O42" s="278"/>
      <c r="P42" s="279"/>
      <c r="Q42" s="277">
        <f>Q43</f>
        <v>0</v>
      </c>
      <c r="R42" s="278"/>
      <c r="S42" s="278"/>
      <c r="T42" s="59">
        <f>T43</f>
        <v>1</v>
      </c>
      <c r="U42" s="59"/>
      <c r="V42" s="263" t="e">
        <f>SUM(V43)</f>
        <v>#DIV/0!</v>
      </c>
      <c r="W42" s="264"/>
      <c r="X42" s="231"/>
      <c r="Y42" s="232"/>
      <c r="Z42" s="233"/>
    </row>
    <row r="43" spans="1:26" ht="48" customHeight="1" x14ac:dyDescent="0.25">
      <c r="A43" s="37"/>
      <c r="B43" s="135" t="s">
        <v>106</v>
      </c>
      <c r="C43" s="136"/>
      <c r="D43" s="136"/>
      <c r="E43" s="136"/>
      <c r="F43" s="136"/>
      <c r="G43" s="137"/>
      <c r="H43" s="132"/>
      <c r="I43" s="133"/>
      <c r="J43" s="134"/>
      <c r="K43" s="105"/>
      <c r="L43" s="106"/>
      <c r="M43" s="107"/>
      <c r="N43" s="105"/>
      <c r="O43" s="106"/>
      <c r="P43" s="107"/>
      <c r="Q43" s="105"/>
      <c r="R43" s="106"/>
      <c r="S43" s="106"/>
      <c r="T43" s="62">
        <v>1</v>
      </c>
      <c r="U43" s="62"/>
      <c r="V43" s="124" t="e">
        <f>(T43*((K43*0)+(N43*50)+(Q43*100)))/(H43*100)</f>
        <v>#DIV/0!</v>
      </c>
      <c r="W43" s="89"/>
      <c r="X43" s="231"/>
      <c r="Y43" s="232"/>
      <c r="Z43" s="233"/>
    </row>
    <row r="44" spans="1:26" s="22" customFormat="1" ht="24" customHeight="1" x14ac:dyDescent="0.25">
      <c r="A44" s="38">
        <v>2</v>
      </c>
      <c r="B44" s="288" t="s">
        <v>66</v>
      </c>
      <c r="C44" s="289"/>
      <c r="D44" s="289"/>
      <c r="E44" s="289"/>
      <c r="F44" s="289"/>
      <c r="G44" s="85"/>
      <c r="H44" s="290"/>
      <c r="I44" s="291"/>
      <c r="J44" s="292"/>
      <c r="K44" s="257"/>
      <c r="L44" s="258"/>
      <c r="M44" s="259"/>
      <c r="N44" s="257"/>
      <c r="O44" s="258"/>
      <c r="P44" s="259"/>
      <c r="Q44" s="257"/>
      <c r="R44" s="258"/>
      <c r="S44" s="258"/>
      <c r="T44" s="191">
        <f>T45+T50+T53+T55+T57</f>
        <v>70</v>
      </c>
      <c r="U44" s="191"/>
      <c r="V44" s="280" t="e">
        <f>SUM(V45,V50,V53,V55,V57)</f>
        <v>#DIV/0!</v>
      </c>
      <c r="W44" s="109"/>
      <c r="X44" s="231"/>
      <c r="Y44" s="232"/>
      <c r="Z44" s="233"/>
    </row>
    <row r="45" spans="1:26" s="23" customFormat="1" ht="24" customHeight="1" x14ac:dyDescent="0.25">
      <c r="A45" s="36">
        <v>2.1</v>
      </c>
      <c r="B45" s="271" t="s">
        <v>62</v>
      </c>
      <c r="C45" s="272"/>
      <c r="D45" s="272"/>
      <c r="E45" s="272"/>
      <c r="F45" s="272"/>
      <c r="G45" s="273"/>
      <c r="H45" s="274"/>
      <c r="I45" s="275"/>
      <c r="J45" s="276"/>
      <c r="K45" s="277">
        <f>K49</f>
        <v>0</v>
      </c>
      <c r="L45" s="278"/>
      <c r="M45" s="279"/>
      <c r="N45" s="277">
        <f>N49</f>
        <v>0</v>
      </c>
      <c r="O45" s="278"/>
      <c r="P45" s="279"/>
      <c r="Q45" s="277">
        <f>Q49</f>
        <v>0</v>
      </c>
      <c r="R45" s="278"/>
      <c r="S45" s="278"/>
      <c r="T45" s="59">
        <f>SUM(T46:T49)</f>
        <v>35</v>
      </c>
      <c r="U45" s="59"/>
      <c r="V45" s="263" t="e">
        <f>SUM(V46:W49)</f>
        <v>#DIV/0!</v>
      </c>
      <c r="W45" s="264"/>
      <c r="X45" s="231"/>
      <c r="Y45" s="232"/>
      <c r="Z45" s="233"/>
    </row>
    <row r="46" spans="1:26" ht="24" customHeight="1" x14ac:dyDescent="0.25">
      <c r="A46" s="144"/>
      <c r="B46" s="215" t="s">
        <v>69</v>
      </c>
      <c r="C46" s="216"/>
      <c r="D46" s="216"/>
      <c r="E46" s="216"/>
      <c r="F46" s="216"/>
      <c r="G46" s="102"/>
      <c r="H46" s="132"/>
      <c r="I46" s="133"/>
      <c r="J46" s="134"/>
      <c r="K46" s="105"/>
      <c r="L46" s="106"/>
      <c r="M46" s="107"/>
      <c r="N46" s="105"/>
      <c r="O46" s="106"/>
      <c r="P46" s="107"/>
      <c r="Q46" s="105"/>
      <c r="R46" s="106"/>
      <c r="S46" s="106"/>
      <c r="T46" s="62">
        <v>15</v>
      </c>
      <c r="U46" s="62"/>
      <c r="V46" s="124" t="e">
        <f>(T46*((K46*0)+(N46*50)+(Q46*100)))/(H46*100)</f>
        <v>#DIV/0!</v>
      </c>
      <c r="W46" s="89"/>
      <c r="X46" s="231"/>
      <c r="Y46" s="232"/>
      <c r="Z46" s="233"/>
    </row>
    <row r="47" spans="1:26" ht="24" customHeight="1" x14ac:dyDescent="0.25">
      <c r="A47" s="145"/>
      <c r="B47" s="215" t="s">
        <v>70</v>
      </c>
      <c r="C47" s="216"/>
      <c r="D47" s="216"/>
      <c r="E47" s="216"/>
      <c r="F47" s="216"/>
      <c r="G47" s="102"/>
      <c r="H47" s="132"/>
      <c r="I47" s="133"/>
      <c r="J47" s="134"/>
      <c r="K47" s="105"/>
      <c r="L47" s="106"/>
      <c r="M47" s="107"/>
      <c r="N47" s="105"/>
      <c r="O47" s="106"/>
      <c r="P47" s="107"/>
      <c r="Q47" s="105"/>
      <c r="R47" s="106"/>
      <c r="S47" s="106"/>
      <c r="T47" s="62">
        <v>10</v>
      </c>
      <c r="U47" s="62"/>
      <c r="V47" s="124" t="e">
        <f>(T47*((K47*0)+(N47*50)+(Q47*100)))/(H47*100)</f>
        <v>#DIV/0!</v>
      </c>
      <c r="W47" s="89"/>
      <c r="X47" s="231"/>
      <c r="Y47" s="232"/>
      <c r="Z47" s="233"/>
    </row>
    <row r="48" spans="1:26" ht="48" customHeight="1" x14ac:dyDescent="0.25">
      <c r="A48" s="145"/>
      <c r="B48" s="215" t="s">
        <v>107</v>
      </c>
      <c r="C48" s="216"/>
      <c r="D48" s="216"/>
      <c r="E48" s="216"/>
      <c r="F48" s="216"/>
      <c r="G48" s="102"/>
      <c r="H48" s="132"/>
      <c r="I48" s="133"/>
      <c r="J48" s="134"/>
      <c r="K48" s="105"/>
      <c r="L48" s="106"/>
      <c r="M48" s="107"/>
      <c r="N48" s="105"/>
      <c r="O48" s="106"/>
      <c r="P48" s="107"/>
      <c r="Q48" s="105"/>
      <c r="R48" s="106"/>
      <c r="S48" s="106"/>
      <c r="T48" s="62">
        <v>5</v>
      </c>
      <c r="U48" s="62"/>
      <c r="V48" s="124" t="e">
        <f>(T48*((K48*0)+(N48*50)+(Q48*100)))/(H48*100)</f>
        <v>#DIV/0!</v>
      </c>
      <c r="W48" s="89"/>
      <c r="X48" s="231"/>
      <c r="Y48" s="232"/>
      <c r="Z48" s="233"/>
    </row>
    <row r="49" spans="1:26" ht="24" customHeight="1" x14ac:dyDescent="0.25">
      <c r="A49" s="146"/>
      <c r="B49" s="215" t="s">
        <v>71</v>
      </c>
      <c r="C49" s="216"/>
      <c r="D49" s="216"/>
      <c r="E49" s="216"/>
      <c r="F49" s="216"/>
      <c r="G49" s="102"/>
      <c r="H49" s="132"/>
      <c r="I49" s="133"/>
      <c r="J49" s="134"/>
      <c r="K49" s="105"/>
      <c r="L49" s="106"/>
      <c r="M49" s="107"/>
      <c r="N49" s="105"/>
      <c r="O49" s="106"/>
      <c r="P49" s="107"/>
      <c r="Q49" s="105"/>
      <c r="R49" s="106"/>
      <c r="S49" s="106"/>
      <c r="T49" s="62">
        <v>5</v>
      </c>
      <c r="U49" s="62"/>
      <c r="V49" s="124" t="e">
        <f>(T49*((K49*0)+(N49*50)+(Q49*100)))/(H49*100)</f>
        <v>#DIV/0!</v>
      </c>
      <c r="W49" s="89"/>
      <c r="X49" s="231"/>
      <c r="Y49" s="232"/>
      <c r="Z49" s="233"/>
    </row>
    <row r="50" spans="1:26" s="23" customFormat="1" ht="24" customHeight="1" x14ac:dyDescent="0.25">
      <c r="A50" s="36">
        <v>2.2000000000000002</v>
      </c>
      <c r="B50" s="271" t="s">
        <v>63</v>
      </c>
      <c r="C50" s="272"/>
      <c r="D50" s="272"/>
      <c r="E50" s="272"/>
      <c r="F50" s="272"/>
      <c r="G50" s="273"/>
      <c r="H50" s="274"/>
      <c r="I50" s="275"/>
      <c r="J50" s="276"/>
      <c r="K50" s="277">
        <f>K52</f>
        <v>0</v>
      </c>
      <c r="L50" s="278"/>
      <c r="M50" s="279"/>
      <c r="N50" s="277">
        <f>N52</f>
        <v>0</v>
      </c>
      <c r="O50" s="278"/>
      <c r="P50" s="279"/>
      <c r="Q50" s="277">
        <f>Q52</f>
        <v>0</v>
      </c>
      <c r="R50" s="278"/>
      <c r="S50" s="278"/>
      <c r="T50" s="59">
        <f>SUM(T51:T52)</f>
        <v>20</v>
      </c>
      <c r="U50" s="59"/>
      <c r="V50" s="263" t="e">
        <f>SUM(V51:W52)</f>
        <v>#DIV/0!</v>
      </c>
      <c r="W50" s="264"/>
      <c r="X50" s="231"/>
      <c r="Y50" s="232"/>
      <c r="Z50" s="233"/>
    </row>
    <row r="51" spans="1:26" s="15" customFormat="1" ht="72" customHeight="1" x14ac:dyDescent="0.25">
      <c r="A51" s="144"/>
      <c r="B51" s="215" t="s">
        <v>72</v>
      </c>
      <c r="C51" s="216"/>
      <c r="D51" s="216"/>
      <c r="E51" s="216"/>
      <c r="F51" s="216"/>
      <c r="G51" s="102"/>
      <c r="H51" s="132"/>
      <c r="I51" s="133"/>
      <c r="J51" s="134"/>
      <c r="K51" s="105"/>
      <c r="L51" s="106"/>
      <c r="M51" s="107"/>
      <c r="N51" s="105"/>
      <c r="O51" s="106"/>
      <c r="P51" s="107"/>
      <c r="Q51" s="105"/>
      <c r="R51" s="106"/>
      <c r="S51" s="106"/>
      <c r="T51" s="62">
        <v>15</v>
      </c>
      <c r="U51" s="62"/>
      <c r="V51" s="124" t="e">
        <f>(T51*((K51*0)+(N51*50)+(Q51*100)))/(H51*100)</f>
        <v>#DIV/0!</v>
      </c>
      <c r="W51" s="89"/>
      <c r="X51" s="231"/>
      <c r="Y51" s="232"/>
      <c r="Z51" s="233"/>
    </row>
    <row r="52" spans="1:26" ht="48" customHeight="1" x14ac:dyDescent="0.25">
      <c r="A52" s="146"/>
      <c r="B52" s="215" t="s">
        <v>73</v>
      </c>
      <c r="C52" s="216"/>
      <c r="D52" s="216"/>
      <c r="E52" s="216"/>
      <c r="F52" s="216"/>
      <c r="G52" s="102"/>
      <c r="H52" s="132"/>
      <c r="I52" s="133"/>
      <c r="J52" s="134"/>
      <c r="K52" s="105"/>
      <c r="L52" s="106"/>
      <c r="M52" s="107"/>
      <c r="N52" s="105"/>
      <c r="O52" s="106"/>
      <c r="P52" s="107"/>
      <c r="Q52" s="105"/>
      <c r="R52" s="106"/>
      <c r="S52" s="106"/>
      <c r="T52" s="62">
        <v>5</v>
      </c>
      <c r="U52" s="62"/>
      <c r="V52" s="124" t="e">
        <f>(T52*((K52*0)+(N52*50)+(Q52*100)))/(H52*100)</f>
        <v>#DIV/0!</v>
      </c>
      <c r="W52" s="89"/>
      <c r="X52" s="231"/>
      <c r="Y52" s="232"/>
      <c r="Z52" s="233"/>
    </row>
    <row r="53" spans="1:26" s="23" customFormat="1" ht="48" customHeight="1" x14ac:dyDescent="0.25">
      <c r="A53" s="36">
        <v>2.2999999999999998</v>
      </c>
      <c r="B53" s="271" t="s">
        <v>64</v>
      </c>
      <c r="C53" s="272"/>
      <c r="D53" s="272"/>
      <c r="E53" s="272"/>
      <c r="F53" s="272"/>
      <c r="G53" s="273"/>
      <c r="H53" s="274"/>
      <c r="I53" s="275"/>
      <c r="J53" s="276"/>
      <c r="K53" s="277">
        <f>K54</f>
        <v>0</v>
      </c>
      <c r="L53" s="278"/>
      <c r="M53" s="279"/>
      <c r="N53" s="277">
        <f>N54</f>
        <v>0</v>
      </c>
      <c r="O53" s="278"/>
      <c r="P53" s="279"/>
      <c r="Q53" s="277">
        <f>Q54</f>
        <v>0</v>
      </c>
      <c r="R53" s="278"/>
      <c r="S53" s="278"/>
      <c r="T53" s="59">
        <f>SUM(T54)</f>
        <v>10</v>
      </c>
      <c r="U53" s="59"/>
      <c r="V53" s="263" t="e">
        <f>SUM(V54)</f>
        <v>#DIV/0!</v>
      </c>
      <c r="W53" s="264"/>
      <c r="X53" s="231"/>
      <c r="Y53" s="232"/>
      <c r="Z53" s="233"/>
    </row>
    <row r="54" spans="1:26" ht="48" customHeight="1" x14ac:dyDescent="0.25">
      <c r="A54" s="39"/>
      <c r="B54" s="215" t="s">
        <v>104</v>
      </c>
      <c r="C54" s="216"/>
      <c r="D54" s="216"/>
      <c r="E54" s="216"/>
      <c r="F54" s="216"/>
      <c r="G54" s="102"/>
      <c r="H54" s="132"/>
      <c r="I54" s="133"/>
      <c r="J54" s="134"/>
      <c r="K54" s="293"/>
      <c r="L54" s="294"/>
      <c r="M54" s="295"/>
      <c r="N54" s="293"/>
      <c r="O54" s="294"/>
      <c r="P54" s="295"/>
      <c r="Q54" s="293"/>
      <c r="R54" s="294"/>
      <c r="S54" s="294"/>
      <c r="T54" s="62">
        <v>10</v>
      </c>
      <c r="U54" s="62"/>
      <c r="V54" s="124" t="e">
        <f>(T54*((K54*0)+(N54*50)+(Q54*100)))/(H54*100)</f>
        <v>#DIV/0!</v>
      </c>
      <c r="W54" s="89"/>
      <c r="X54" s="231"/>
      <c r="Y54" s="232"/>
      <c r="Z54" s="233"/>
    </row>
    <row r="55" spans="1:26" s="23" customFormat="1" ht="48" customHeight="1" x14ac:dyDescent="0.25">
      <c r="A55" s="36">
        <v>2.4</v>
      </c>
      <c r="B55" s="271" t="s">
        <v>65</v>
      </c>
      <c r="C55" s="272"/>
      <c r="D55" s="272"/>
      <c r="E55" s="272"/>
      <c r="F55" s="272"/>
      <c r="G55" s="273"/>
      <c r="H55" s="274"/>
      <c r="I55" s="275"/>
      <c r="J55" s="276"/>
      <c r="K55" s="277">
        <f>K56</f>
        <v>0</v>
      </c>
      <c r="L55" s="278"/>
      <c r="M55" s="279"/>
      <c r="N55" s="277">
        <f>N56</f>
        <v>0</v>
      </c>
      <c r="O55" s="278"/>
      <c r="P55" s="279"/>
      <c r="Q55" s="277">
        <f>Q56</f>
        <v>0</v>
      </c>
      <c r="R55" s="278"/>
      <c r="S55" s="278"/>
      <c r="T55" s="59">
        <f>T56</f>
        <v>3</v>
      </c>
      <c r="U55" s="59"/>
      <c r="V55" s="263" t="e">
        <f>SUM(V56)</f>
        <v>#DIV/0!</v>
      </c>
      <c r="W55" s="264"/>
      <c r="X55" s="231"/>
      <c r="Y55" s="232"/>
      <c r="Z55" s="233"/>
    </row>
    <row r="56" spans="1:26" ht="48" customHeight="1" x14ac:dyDescent="0.25">
      <c r="A56" s="40"/>
      <c r="B56" s="215" t="s">
        <v>105</v>
      </c>
      <c r="C56" s="216"/>
      <c r="D56" s="216"/>
      <c r="E56" s="216"/>
      <c r="F56" s="216"/>
      <c r="G56" s="102"/>
      <c r="H56" s="132"/>
      <c r="I56" s="133"/>
      <c r="J56" s="134"/>
      <c r="K56" s="105"/>
      <c r="L56" s="106"/>
      <c r="M56" s="107"/>
      <c r="N56" s="105"/>
      <c r="O56" s="106"/>
      <c r="P56" s="107"/>
      <c r="Q56" s="105"/>
      <c r="R56" s="106"/>
      <c r="S56" s="106"/>
      <c r="T56" s="62">
        <v>3</v>
      </c>
      <c r="U56" s="62"/>
      <c r="V56" s="124" t="e">
        <f>(T56*((K56*0)+(N56*50)+(Q56*100)))/(H56*100)</f>
        <v>#DIV/0!</v>
      </c>
      <c r="W56" s="89"/>
      <c r="X56" s="231"/>
      <c r="Y56" s="232"/>
      <c r="Z56" s="233"/>
    </row>
    <row r="57" spans="1:26" s="23" customFormat="1" ht="48" customHeight="1" x14ac:dyDescent="0.25">
      <c r="A57" s="36">
        <v>2.5</v>
      </c>
      <c r="B57" s="271" t="s">
        <v>67</v>
      </c>
      <c r="C57" s="272"/>
      <c r="D57" s="272"/>
      <c r="E57" s="272"/>
      <c r="F57" s="272"/>
      <c r="G57" s="273"/>
      <c r="H57" s="274"/>
      <c r="I57" s="275"/>
      <c r="J57" s="276"/>
      <c r="K57" s="277">
        <f>K58</f>
        <v>0</v>
      </c>
      <c r="L57" s="278"/>
      <c r="M57" s="279"/>
      <c r="N57" s="277">
        <f>N58</f>
        <v>0</v>
      </c>
      <c r="O57" s="278"/>
      <c r="P57" s="279"/>
      <c r="Q57" s="277">
        <f>Q58</f>
        <v>0</v>
      </c>
      <c r="R57" s="278"/>
      <c r="S57" s="278"/>
      <c r="T57" s="59">
        <f>T58</f>
        <v>2</v>
      </c>
      <c r="U57" s="59"/>
      <c r="V57" s="263" t="e">
        <f>SUM(V58)</f>
        <v>#DIV/0!</v>
      </c>
      <c r="W57" s="264"/>
      <c r="X57" s="231"/>
      <c r="Y57" s="232"/>
      <c r="Z57" s="233"/>
    </row>
    <row r="58" spans="1:26" s="19" customFormat="1" ht="48" customHeight="1" x14ac:dyDescent="0.25">
      <c r="A58" s="37"/>
      <c r="B58" s="129" t="s">
        <v>106</v>
      </c>
      <c r="C58" s="129"/>
      <c r="D58" s="129"/>
      <c r="E58" s="129"/>
      <c r="F58" s="129"/>
      <c r="G58" s="129"/>
      <c r="H58" s="130"/>
      <c r="I58" s="130"/>
      <c r="J58" s="130"/>
      <c r="K58" s="105"/>
      <c r="L58" s="106"/>
      <c r="M58" s="107"/>
      <c r="N58" s="105"/>
      <c r="O58" s="106"/>
      <c r="P58" s="107"/>
      <c r="Q58" s="105"/>
      <c r="R58" s="106"/>
      <c r="S58" s="106"/>
      <c r="T58" s="62">
        <v>2</v>
      </c>
      <c r="U58" s="62"/>
      <c r="V58" s="124" t="e">
        <f>(T58*((K58*0)+(N58*50)+(Q58*100)))/(H58*100)</f>
        <v>#DIV/0!</v>
      </c>
      <c r="W58" s="89"/>
      <c r="X58" s="231"/>
      <c r="Y58" s="232"/>
      <c r="Z58" s="233"/>
    </row>
    <row r="59" spans="1:26" ht="24" customHeight="1" x14ac:dyDescent="0.25">
      <c r="A59" s="217" t="s">
        <v>9</v>
      </c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2"/>
      <c r="T59" s="218">
        <f>SUM(T44,T29)</f>
        <v>100</v>
      </c>
      <c r="U59" s="219"/>
      <c r="V59" s="220" t="e">
        <f>SUM(V29,V44)</f>
        <v>#DIV/0!</v>
      </c>
      <c r="W59" s="221"/>
      <c r="X59" s="222"/>
      <c r="Y59" s="223"/>
      <c r="Z59" s="224"/>
    </row>
    <row r="60" spans="1:26" ht="9.9499999999999993" customHeight="1" x14ac:dyDescent="0.25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24" customHeight="1" x14ac:dyDescent="0.25">
      <c r="A61" s="1" t="s">
        <v>58</v>
      </c>
    </row>
    <row r="62" spans="1:26" ht="60" customHeight="1" x14ac:dyDescent="0.25">
      <c r="A62" s="14" t="s">
        <v>6</v>
      </c>
      <c r="B62" s="83" t="s">
        <v>20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69" t="s">
        <v>21</v>
      </c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1"/>
      <c r="Y62" s="72" t="s">
        <v>22</v>
      </c>
      <c r="Z62" s="72"/>
    </row>
    <row r="63" spans="1:26" ht="24" customHeight="1" x14ac:dyDescent="0.25">
      <c r="A63" s="73" t="s">
        <v>23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5"/>
    </row>
    <row r="64" spans="1:26" ht="48" customHeight="1" x14ac:dyDescent="0.25">
      <c r="A64" s="17" t="str">
        <f>IF(B64&lt;&gt;"","2.1.1","")</f>
        <v/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53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5"/>
      <c r="Y64" s="77"/>
      <c r="Z64" s="77"/>
    </row>
    <row r="65" spans="1:26" ht="48" customHeight="1" x14ac:dyDescent="0.25">
      <c r="A65" s="17" t="str">
        <f>IF(B65&lt;&gt;"","2.1.2","")</f>
        <v/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53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5"/>
      <c r="Y65" s="77"/>
      <c r="Z65" s="77"/>
    </row>
    <row r="66" spans="1:26" ht="48" customHeight="1" x14ac:dyDescent="0.25">
      <c r="A66" s="17" t="str">
        <f>IF(B66&lt;&gt;"","2.1.3","")</f>
        <v/>
      </c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53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5"/>
      <c r="Y66" s="77"/>
      <c r="Z66" s="77"/>
    </row>
    <row r="67" spans="1:26" ht="48" customHeight="1" x14ac:dyDescent="0.25">
      <c r="A67" s="17" t="str">
        <f>IF(B67&lt;&gt;"","2.1.4","")</f>
        <v/>
      </c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53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5"/>
      <c r="Y67" s="77"/>
      <c r="Z67" s="77"/>
    </row>
    <row r="68" spans="1:26" ht="48" customHeight="1" x14ac:dyDescent="0.25">
      <c r="A68" s="17" t="str">
        <f>IF(B68&lt;&gt;"","2.1.5","")</f>
        <v/>
      </c>
      <c r="B68" s="53"/>
      <c r="C68" s="54"/>
      <c r="D68" s="54"/>
      <c r="E68" s="54"/>
      <c r="F68" s="54"/>
      <c r="G68" s="54"/>
      <c r="H68" s="54"/>
      <c r="I68" s="54"/>
      <c r="J68" s="54"/>
      <c r="K68" s="54"/>
      <c r="L68" s="55"/>
      <c r="M68" s="25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7"/>
      <c r="Y68" s="56"/>
      <c r="Z68" s="57"/>
    </row>
    <row r="69" spans="1:26" ht="24" customHeight="1" x14ac:dyDescent="0.25">
      <c r="A69" s="73" t="s">
        <v>24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/>
    </row>
    <row r="70" spans="1:26" ht="48" customHeight="1" x14ac:dyDescent="0.25">
      <c r="A70" s="17" t="str">
        <f>IF(B70&lt;&gt;"","2.2.1","")</f>
        <v/>
      </c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53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5"/>
      <c r="Y70" s="77"/>
      <c r="Z70" s="77"/>
    </row>
    <row r="71" spans="1:26" ht="48" customHeight="1" x14ac:dyDescent="0.25">
      <c r="A71" s="17" t="str">
        <f>IF(B71&lt;&gt;"","2.2.2","")</f>
        <v/>
      </c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53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5"/>
      <c r="Y71" s="77"/>
      <c r="Z71" s="77"/>
    </row>
    <row r="72" spans="1:26" ht="48" customHeight="1" x14ac:dyDescent="0.25">
      <c r="A72" s="17" t="str">
        <f>IF(B72&lt;&gt;"","2.2.3","")</f>
        <v/>
      </c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53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5"/>
      <c r="Y72" s="77"/>
      <c r="Z72" s="77"/>
    </row>
    <row r="73" spans="1:26" ht="48" customHeight="1" x14ac:dyDescent="0.25">
      <c r="A73" s="17" t="str">
        <f>IF(B73&lt;&gt;"","2.2.4","")</f>
        <v/>
      </c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53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5"/>
      <c r="Y73" s="77"/>
      <c r="Z73" s="77"/>
    </row>
    <row r="74" spans="1:26" ht="48" customHeight="1" x14ac:dyDescent="0.25">
      <c r="A74" s="17" t="str">
        <f>IF(B74&lt;&gt;"","2.2.5","")</f>
        <v/>
      </c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53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5"/>
      <c r="Y74" s="77"/>
      <c r="Z74" s="77"/>
    </row>
    <row r="75" spans="1:26" ht="24" customHeight="1" x14ac:dyDescent="0.25">
      <c r="A75" s="73" t="s">
        <v>25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/>
    </row>
    <row r="76" spans="1:26" ht="48" customHeight="1" x14ac:dyDescent="0.25">
      <c r="A76" s="17" t="str">
        <f>IF(B76&lt;&gt;"","2.3.1","")</f>
        <v/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53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5"/>
      <c r="Y76" s="77"/>
      <c r="Z76" s="77"/>
    </row>
    <row r="77" spans="1:26" ht="48" customHeight="1" x14ac:dyDescent="0.25">
      <c r="A77" s="17" t="str">
        <f>IF(B77&lt;&gt;"","2.3.2","")</f>
        <v/>
      </c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53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5"/>
      <c r="Y77" s="77"/>
      <c r="Z77" s="77"/>
    </row>
    <row r="78" spans="1:26" ht="48" customHeight="1" x14ac:dyDescent="0.25">
      <c r="A78" s="17" t="str">
        <f>IF(B78&lt;&gt;"","2.3.3","")</f>
        <v/>
      </c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53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5"/>
      <c r="Y78" s="77"/>
      <c r="Z78" s="77"/>
    </row>
    <row r="79" spans="1:26" ht="48" customHeight="1" x14ac:dyDescent="0.25">
      <c r="A79" s="17" t="str">
        <f>IF(B79&lt;&gt;"","2.3.4","")</f>
        <v/>
      </c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53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5"/>
      <c r="Y79" s="77"/>
      <c r="Z79" s="77"/>
    </row>
    <row r="80" spans="1:26" ht="48" customHeight="1" x14ac:dyDescent="0.25">
      <c r="A80" s="17" t="str">
        <f>IF(B80&lt;&gt;"","2.3.5","")</f>
        <v/>
      </c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53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5"/>
      <c r="Y80" s="77"/>
      <c r="Z80" s="77"/>
    </row>
    <row r="81" spans="1:26" ht="9.9499999999999993" customHeight="1" x14ac:dyDescent="0.25"/>
    <row r="82" spans="1:26" ht="24" customHeight="1" x14ac:dyDescent="0.25">
      <c r="A82" s="2" t="s">
        <v>59</v>
      </c>
    </row>
    <row r="83" spans="1:26" ht="9.9499999999999993" customHeight="1" x14ac:dyDescent="0.25"/>
    <row r="84" spans="1:26" ht="60" customHeight="1" x14ac:dyDescent="0.25">
      <c r="A84" s="14" t="s">
        <v>6</v>
      </c>
      <c r="B84" s="83" t="s">
        <v>26</v>
      </c>
      <c r="C84" s="83"/>
      <c r="D84" s="83"/>
      <c r="E84" s="83"/>
      <c r="F84" s="83"/>
      <c r="G84" s="83"/>
      <c r="H84" s="83" t="s">
        <v>21</v>
      </c>
      <c r="I84" s="83"/>
      <c r="J84" s="83"/>
      <c r="K84" s="83"/>
      <c r="L84" s="83"/>
      <c r="M84" s="83"/>
      <c r="N84" s="83"/>
      <c r="O84" s="83"/>
      <c r="P84" s="83"/>
      <c r="Q84" s="69" t="s">
        <v>27</v>
      </c>
      <c r="R84" s="70"/>
      <c r="S84" s="70"/>
      <c r="T84" s="70"/>
      <c r="U84" s="70"/>
      <c r="V84" s="70"/>
      <c r="W84" s="70"/>
      <c r="X84" s="71"/>
      <c r="Y84" s="72" t="s">
        <v>22</v>
      </c>
      <c r="Z84" s="72"/>
    </row>
    <row r="85" spans="1:26" ht="72" customHeight="1" x14ac:dyDescent="0.25">
      <c r="A85" s="17" t="str">
        <f>IF(B85&lt;&gt;"","3.1","")</f>
        <v/>
      </c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53"/>
      <c r="R85" s="54"/>
      <c r="S85" s="54"/>
      <c r="T85" s="54"/>
      <c r="U85" s="54"/>
      <c r="V85" s="54"/>
      <c r="W85" s="54"/>
      <c r="X85" s="55"/>
      <c r="Y85" s="77"/>
      <c r="Z85" s="77"/>
    </row>
    <row r="86" spans="1:26" ht="72" customHeight="1" x14ac:dyDescent="0.25">
      <c r="A86" s="17" t="str">
        <f>IF(B86&lt;&gt;"","3.2","")</f>
        <v/>
      </c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53"/>
      <c r="R86" s="54"/>
      <c r="S86" s="54"/>
      <c r="T86" s="54"/>
      <c r="U86" s="54"/>
      <c r="V86" s="54"/>
      <c r="W86" s="54"/>
      <c r="X86" s="55"/>
      <c r="Y86" s="77"/>
      <c r="Z86" s="77"/>
    </row>
    <row r="87" spans="1:26" ht="72" customHeight="1" x14ac:dyDescent="0.25">
      <c r="A87" s="17" t="str">
        <f>IF(B87&lt;&gt;"","3.3","")</f>
        <v/>
      </c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53"/>
      <c r="R87" s="54"/>
      <c r="S87" s="54"/>
      <c r="T87" s="54"/>
      <c r="U87" s="54"/>
      <c r="V87" s="54"/>
      <c r="W87" s="54"/>
      <c r="X87" s="55"/>
      <c r="Y87" s="77"/>
      <c r="Z87" s="77"/>
    </row>
    <row r="88" spans="1:26" ht="72" customHeight="1" x14ac:dyDescent="0.25">
      <c r="A88" s="17" t="str">
        <f>IF(B88&lt;&gt;"","3.4","")</f>
        <v/>
      </c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53"/>
      <c r="R88" s="54"/>
      <c r="S88" s="54"/>
      <c r="T88" s="54"/>
      <c r="U88" s="54"/>
      <c r="V88" s="54"/>
      <c r="W88" s="54"/>
      <c r="X88" s="55"/>
      <c r="Y88" s="77"/>
      <c r="Z88" s="77"/>
    </row>
    <row r="89" spans="1:26" ht="72" customHeight="1" x14ac:dyDescent="0.25">
      <c r="A89" s="17" t="str">
        <f>IF(B89&lt;&gt;"","3.5","")</f>
        <v/>
      </c>
      <c r="B89" s="53"/>
      <c r="C89" s="54"/>
      <c r="D89" s="54"/>
      <c r="E89" s="54"/>
      <c r="F89" s="54"/>
      <c r="G89" s="55"/>
      <c r="H89" s="53"/>
      <c r="I89" s="54"/>
      <c r="J89" s="54"/>
      <c r="K89" s="54"/>
      <c r="L89" s="54"/>
      <c r="M89" s="54"/>
      <c r="N89" s="54"/>
      <c r="O89" s="54"/>
      <c r="P89" s="55"/>
      <c r="Q89" s="53"/>
      <c r="R89" s="54"/>
      <c r="S89" s="54"/>
      <c r="T89" s="54"/>
      <c r="U89" s="54"/>
      <c r="V89" s="54"/>
      <c r="W89" s="54"/>
      <c r="X89" s="55"/>
      <c r="Y89" s="56"/>
      <c r="Z89" s="57"/>
    </row>
    <row r="90" spans="1:26" ht="72" customHeight="1" x14ac:dyDescent="0.25">
      <c r="A90" s="17" t="str">
        <f>IF(B90&lt;&gt;"","3.6","")</f>
        <v/>
      </c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53"/>
      <c r="R90" s="54"/>
      <c r="S90" s="54"/>
      <c r="T90" s="54"/>
      <c r="U90" s="54"/>
      <c r="V90" s="54"/>
      <c r="W90" s="54"/>
      <c r="X90" s="55"/>
      <c r="Y90" s="77"/>
      <c r="Z90" s="77"/>
    </row>
    <row r="91" spans="1:26" ht="9.9499999999999993" customHeight="1" x14ac:dyDescent="0.25">
      <c r="A91" s="2"/>
    </row>
    <row r="92" spans="1:26" ht="24" customHeight="1" x14ac:dyDescent="0.25">
      <c r="A92" s="2" t="s">
        <v>60</v>
      </c>
    </row>
    <row r="93" spans="1:26" ht="9.9499999999999993" customHeight="1" x14ac:dyDescent="0.25">
      <c r="A93" s="2"/>
    </row>
    <row r="94" spans="1:26" ht="48" customHeight="1" x14ac:dyDescent="0.25">
      <c r="B94" s="182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4"/>
    </row>
    <row r="95" spans="1:26" ht="48" customHeight="1" x14ac:dyDescent="0.25">
      <c r="B95" s="185"/>
      <c r="C95" s="186"/>
      <c r="D95" s="186"/>
      <c r="E95" s="186"/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7"/>
    </row>
    <row r="96" spans="1:26" ht="48" customHeight="1" x14ac:dyDescent="0.25">
      <c r="B96" s="185"/>
      <c r="C96" s="186"/>
      <c r="D96" s="186"/>
      <c r="E96" s="186"/>
      <c r="F96" s="186"/>
      <c r="G96" s="186"/>
      <c r="H96" s="186"/>
      <c r="I96" s="186"/>
      <c r="J96" s="186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186"/>
      <c r="Y96" s="187"/>
    </row>
    <row r="97" spans="1:25" ht="48" customHeight="1" x14ac:dyDescent="0.25">
      <c r="B97" s="185"/>
      <c r="C97" s="186"/>
      <c r="D97" s="186"/>
      <c r="E97" s="186"/>
      <c r="F97" s="186"/>
      <c r="G97" s="186"/>
      <c r="H97" s="186"/>
      <c r="I97" s="186"/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7"/>
    </row>
    <row r="98" spans="1:25" ht="48" customHeight="1" x14ac:dyDescent="0.25">
      <c r="B98" s="188"/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90"/>
    </row>
    <row r="99" spans="1:25" ht="9.9499999999999993" customHeight="1" x14ac:dyDescent="0.25">
      <c r="A99" s="2"/>
    </row>
    <row r="100" spans="1:25" ht="24" customHeight="1" x14ac:dyDescent="0.25">
      <c r="A100" s="5" t="s">
        <v>108</v>
      </c>
    </row>
    <row r="101" spans="1:25" ht="9.9499999999999993" customHeight="1" x14ac:dyDescent="0.25"/>
    <row r="102" spans="1:25" ht="21" customHeight="1" x14ac:dyDescent="0.25">
      <c r="B102" s="165"/>
      <c r="C102" s="165"/>
      <c r="D102" s="165"/>
      <c r="E102" s="165"/>
      <c r="F102" s="165"/>
      <c r="G102" s="165"/>
      <c r="H102" s="165"/>
      <c r="J102" s="165"/>
      <c r="K102" s="165"/>
      <c r="L102" s="165"/>
      <c r="M102" s="165"/>
      <c r="N102" s="165"/>
      <c r="O102" s="165"/>
      <c r="P102" s="165"/>
      <c r="Q102" s="165"/>
      <c r="S102" s="166"/>
      <c r="T102" s="167"/>
      <c r="U102" s="167"/>
      <c r="V102" s="167"/>
      <c r="W102" s="167"/>
      <c r="X102" s="167"/>
      <c r="Y102" s="168"/>
    </row>
    <row r="103" spans="1:25" ht="21" customHeight="1" x14ac:dyDescent="0.25">
      <c r="B103" s="165"/>
      <c r="C103" s="165"/>
      <c r="D103" s="165"/>
      <c r="E103" s="165"/>
      <c r="F103" s="165"/>
      <c r="G103" s="165"/>
      <c r="H103" s="165"/>
      <c r="J103" s="165"/>
      <c r="K103" s="165"/>
      <c r="L103" s="165"/>
      <c r="M103" s="165"/>
      <c r="N103" s="165"/>
      <c r="O103" s="165"/>
      <c r="P103" s="165"/>
      <c r="Q103" s="165"/>
      <c r="S103" s="169"/>
      <c r="T103" s="170"/>
      <c r="U103" s="170"/>
      <c r="V103" s="170"/>
      <c r="W103" s="170"/>
      <c r="X103" s="170"/>
      <c r="Y103" s="171"/>
    </row>
    <row r="104" spans="1:25" ht="21" customHeight="1" x14ac:dyDescent="0.25">
      <c r="B104" s="165"/>
      <c r="C104" s="165"/>
      <c r="D104" s="165"/>
      <c r="E104" s="165"/>
      <c r="F104" s="165"/>
      <c r="G104" s="165"/>
      <c r="H104" s="165"/>
      <c r="J104" s="165"/>
      <c r="K104" s="165"/>
      <c r="L104" s="165"/>
      <c r="M104" s="165"/>
      <c r="N104" s="165"/>
      <c r="O104" s="165"/>
      <c r="P104" s="165"/>
      <c r="Q104" s="165"/>
      <c r="S104" s="169"/>
      <c r="T104" s="170"/>
      <c r="U104" s="170"/>
      <c r="V104" s="170"/>
      <c r="W104" s="170"/>
      <c r="X104" s="170"/>
      <c r="Y104" s="171"/>
    </row>
    <row r="105" spans="1:25" ht="21" customHeight="1" x14ac:dyDescent="0.25">
      <c r="B105" s="165"/>
      <c r="C105" s="165"/>
      <c r="D105" s="165"/>
      <c r="E105" s="165"/>
      <c r="F105" s="165"/>
      <c r="G105" s="165"/>
      <c r="H105" s="165"/>
      <c r="J105" s="165"/>
      <c r="K105" s="165"/>
      <c r="L105" s="165"/>
      <c r="M105" s="165"/>
      <c r="N105" s="165"/>
      <c r="O105" s="165"/>
      <c r="P105" s="165"/>
      <c r="Q105" s="165"/>
      <c r="S105" s="169"/>
      <c r="T105" s="170"/>
      <c r="U105" s="170"/>
      <c r="V105" s="170"/>
      <c r="W105" s="170"/>
      <c r="X105" s="170"/>
      <c r="Y105" s="171"/>
    </row>
    <row r="106" spans="1:25" ht="21" customHeight="1" x14ac:dyDescent="0.25">
      <c r="B106" s="165"/>
      <c r="C106" s="165"/>
      <c r="D106" s="165"/>
      <c r="E106" s="165"/>
      <c r="F106" s="165"/>
      <c r="G106" s="165"/>
      <c r="H106" s="165"/>
      <c r="J106" s="165"/>
      <c r="K106" s="165"/>
      <c r="L106" s="165"/>
      <c r="M106" s="165"/>
      <c r="N106" s="165"/>
      <c r="O106" s="165"/>
      <c r="P106" s="165"/>
      <c r="Q106" s="165"/>
      <c r="S106" s="169"/>
      <c r="T106" s="170"/>
      <c r="U106" s="170"/>
      <c r="V106" s="170"/>
      <c r="W106" s="170"/>
      <c r="X106" s="170"/>
      <c r="Y106" s="171"/>
    </row>
    <row r="107" spans="1:25" ht="21" customHeight="1" x14ac:dyDescent="0.25">
      <c r="B107" s="165"/>
      <c r="C107" s="165"/>
      <c r="D107" s="165"/>
      <c r="E107" s="165"/>
      <c r="F107" s="165"/>
      <c r="G107" s="165"/>
      <c r="H107" s="165"/>
      <c r="J107" s="165"/>
      <c r="K107" s="165"/>
      <c r="L107" s="165"/>
      <c r="M107" s="165"/>
      <c r="N107" s="165"/>
      <c r="O107" s="165"/>
      <c r="P107" s="165"/>
      <c r="Q107" s="165"/>
      <c r="S107" s="169"/>
      <c r="T107" s="170"/>
      <c r="U107" s="170"/>
      <c r="V107" s="170"/>
      <c r="W107" s="170"/>
      <c r="X107" s="170"/>
      <c r="Y107" s="171"/>
    </row>
    <row r="108" spans="1:25" ht="21" customHeight="1" x14ac:dyDescent="0.25">
      <c r="B108" s="165"/>
      <c r="C108" s="165"/>
      <c r="D108" s="165"/>
      <c r="E108" s="165"/>
      <c r="F108" s="165"/>
      <c r="G108" s="165"/>
      <c r="H108" s="165"/>
      <c r="J108" s="165"/>
      <c r="K108" s="165"/>
      <c r="L108" s="165"/>
      <c r="M108" s="165"/>
      <c r="N108" s="165"/>
      <c r="O108" s="165"/>
      <c r="P108" s="165"/>
      <c r="Q108" s="165"/>
      <c r="S108" s="169"/>
      <c r="T108" s="170"/>
      <c r="U108" s="170"/>
      <c r="V108" s="170"/>
      <c r="W108" s="170"/>
      <c r="X108" s="170"/>
      <c r="Y108" s="171"/>
    </row>
    <row r="109" spans="1:25" ht="21" customHeight="1" x14ac:dyDescent="0.25">
      <c r="B109" s="165"/>
      <c r="C109" s="165"/>
      <c r="D109" s="165"/>
      <c r="E109" s="165"/>
      <c r="F109" s="165"/>
      <c r="G109" s="165"/>
      <c r="H109" s="165"/>
      <c r="J109" s="165"/>
      <c r="K109" s="165"/>
      <c r="L109" s="165"/>
      <c r="M109" s="165"/>
      <c r="N109" s="165"/>
      <c r="O109" s="165"/>
      <c r="P109" s="165"/>
      <c r="Q109" s="165"/>
      <c r="S109" s="169"/>
      <c r="T109" s="170"/>
      <c r="U109" s="170"/>
      <c r="V109" s="170"/>
      <c r="W109" s="170"/>
      <c r="X109" s="170"/>
      <c r="Y109" s="171"/>
    </row>
    <row r="110" spans="1:25" ht="21" customHeight="1" x14ac:dyDescent="0.25">
      <c r="B110" s="165"/>
      <c r="C110" s="165"/>
      <c r="D110" s="165"/>
      <c r="E110" s="165"/>
      <c r="F110" s="165"/>
      <c r="G110" s="165"/>
      <c r="H110" s="165"/>
      <c r="J110" s="165"/>
      <c r="K110" s="165"/>
      <c r="L110" s="165"/>
      <c r="M110" s="165"/>
      <c r="N110" s="165"/>
      <c r="O110" s="165"/>
      <c r="P110" s="165"/>
      <c r="Q110" s="165"/>
      <c r="S110" s="169"/>
      <c r="T110" s="170"/>
      <c r="U110" s="170"/>
      <c r="V110" s="170"/>
      <c r="W110" s="170"/>
      <c r="X110" s="170"/>
      <c r="Y110" s="171"/>
    </row>
    <row r="111" spans="1:25" ht="21" customHeight="1" x14ac:dyDescent="0.25">
      <c r="B111" s="165"/>
      <c r="C111" s="165"/>
      <c r="D111" s="165"/>
      <c r="E111" s="165"/>
      <c r="F111" s="165"/>
      <c r="G111" s="165"/>
      <c r="H111" s="165"/>
      <c r="J111" s="165"/>
      <c r="K111" s="165"/>
      <c r="L111" s="165"/>
      <c r="M111" s="165"/>
      <c r="N111" s="165"/>
      <c r="O111" s="165"/>
      <c r="P111" s="165"/>
      <c r="Q111" s="165"/>
      <c r="S111" s="172"/>
      <c r="T111" s="173"/>
      <c r="U111" s="173"/>
      <c r="V111" s="173"/>
      <c r="W111" s="173"/>
      <c r="X111" s="173"/>
      <c r="Y111" s="174"/>
    </row>
    <row r="112" spans="1:25" ht="48" customHeight="1" x14ac:dyDescent="0.25">
      <c r="B112" s="181"/>
      <c r="C112" s="181"/>
      <c r="D112" s="181"/>
      <c r="E112" s="181"/>
      <c r="F112" s="181"/>
      <c r="G112" s="181"/>
      <c r="H112" s="181"/>
      <c r="J112" s="175"/>
      <c r="K112" s="176"/>
      <c r="L112" s="176"/>
      <c r="M112" s="176"/>
      <c r="N112" s="176"/>
      <c r="O112" s="176"/>
      <c r="P112" s="176"/>
      <c r="Q112" s="177"/>
      <c r="S112" s="175"/>
      <c r="T112" s="176"/>
      <c r="U112" s="176"/>
      <c r="V112" s="176"/>
      <c r="W112" s="176"/>
      <c r="X112" s="176"/>
      <c r="Y112" s="177"/>
    </row>
    <row r="113" spans="2:25" ht="48" customHeight="1" x14ac:dyDescent="0.25">
      <c r="B113" s="181"/>
      <c r="C113" s="181"/>
      <c r="D113" s="181"/>
      <c r="E113" s="181"/>
      <c r="F113" s="181"/>
      <c r="G113" s="181"/>
      <c r="H113" s="181"/>
      <c r="J113" s="178"/>
      <c r="K113" s="179"/>
      <c r="L113" s="179"/>
      <c r="M113" s="179"/>
      <c r="N113" s="179"/>
      <c r="O113" s="179"/>
      <c r="P113" s="179"/>
      <c r="Q113" s="180"/>
      <c r="S113" s="178"/>
      <c r="T113" s="179"/>
      <c r="U113" s="179"/>
      <c r="V113" s="179"/>
      <c r="W113" s="179"/>
      <c r="X113" s="179"/>
      <c r="Y113" s="180"/>
    </row>
    <row r="115" spans="2:25" x14ac:dyDescent="0.25">
      <c r="B115" s="165"/>
      <c r="C115" s="165"/>
      <c r="D115" s="165"/>
      <c r="E115" s="165"/>
      <c r="F115" s="165"/>
      <c r="G115" s="165"/>
      <c r="H115" s="165"/>
      <c r="J115" s="165"/>
      <c r="K115" s="165"/>
      <c r="L115" s="165"/>
      <c r="M115" s="165"/>
      <c r="N115" s="165"/>
      <c r="O115" s="165"/>
      <c r="P115" s="165"/>
      <c r="Q115" s="165"/>
      <c r="S115" s="166"/>
      <c r="T115" s="167"/>
      <c r="U115" s="167"/>
      <c r="V115" s="167"/>
      <c r="W115" s="167"/>
      <c r="X115" s="167"/>
      <c r="Y115" s="168"/>
    </row>
    <row r="116" spans="2:25" x14ac:dyDescent="0.25">
      <c r="B116" s="165"/>
      <c r="C116" s="165"/>
      <c r="D116" s="165"/>
      <c r="E116" s="165"/>
      <c r="F116" s="165"/>
      <c r="G116" s="165"/>
      <c r="H116" s="165"/>
      <c r="J116" s="165"/>
      <c r="K116" s="165"/>
      <c r="L116" s="165"/>
      <c r="M116" s="165"/>
      <c r="N116" s="165"/>
      <c r="O116" s="165"/>
      <c r="P116" s="165"/>
      <c r="Q116" s="165"/>
      <c r="S116" s="169"/>
      <c r="T116" s="170"/>
      <c r="U116" s="170"/>
      <c r="V116" s="170"/>
      <c r="W116" s="170"/>
      <c r="X116" s="170"/>
      <c r="Y116" s="171"/>
    </row>
    <row r="117" spans="2:25" x14ac:dyDescent="0.25">
      <c r="B117" s="165"/>
      <c r="C117" s="165"/>
      <c r="D117" s="165"/>
      <c r="E117" s="165"/>
      <c r="F117" s="165"/>
      <c r="G117" s="165"/>
      <c r="H117" s="165"/>
      <c r="J117" s="165"/>
      <c r="K117" s="165"/>
      <c r="L117" s="165"/>
      <c r="M117" s="165"/>
      <c r="N117" s="165"/>
      <c r="O117" s="165"/>
      <c r="P117" s="165"/>
      <c r="Q117" s="165"/>
      <c r="S117" s="169"/>
      <c r="T117" s="170"/>
      <c r="U117" s="170"/>
      <c r="V117" s="170"/>
      <c r="W117" s="170"/>
      <c r="X117" s="170"/>
      <c r="Y117" s="171"/>
    </row>
    <row r="118" spans="2:25" x14ac:dyDescent="0.25">
      <c r="B118" s="165"/>
      <c r="C118" s="165"/>
      <c r="D118" s="165"/>
      <c r="E118" s="165"/>
      <c r="F118" s="165"/>
      <c r="G118" s="165"/>
      <c r="H118" s="165"/>
      <c r="J118" s="165"/>
      <c r="K118" s="165"/>
      <c r="L118" s="165"/>
      <c r="M118" s="165"/>
      <c r="N118" s="165"/>
      <c r="O118" s="165"/>
      <c r="P118" s="165"/>
      <c r="Q118" s="165"/>
      <c r="S118" s="169"/>
      <c r="T118" s="170"/>
      <c r="U118" s="170"/>
      <c r="V118" s="170"/>
      <c r="W118" s="170"/>
      <c r="X118" s="170"/>
      <c r="Y118" s="171"/>
    </row>
    <row r="119" spans="2:25" x14ac:dyDescent="0.25">
      <c r="B119" s="165"/>
      <c r="C119" s="165"/>
      <c r="D119" s="165"/>
      <c r="E119" s="165"/>
      <c r="F119" s="165"/>
      <c r="G119" s="165"/>
      <c r="H119" s="165"/>
      <c r="J119" s="165"/>
      <c r="K119" s="165"/>
      <c r="L119" s="165"/>
      <c r="M119" s="165"/>
      <c r="N119" s="165"/>
      <c r="O119" s="165"/>
      <c r="P119" s="165"/>
      <c r="Q119" s="165"/>
      <c r="S119" s="169"/>
      <c r="T119" s="170"/>
      <c r="U119" s="170"/>
      <c r="V119" s="170"/>
      <c r="W119" s="170"/>
      <c r="X119" s="170"/>
      <c r="Y119" s="171"/>
    </row>
    <row r="120" spans="2:25" x14ac:dyDescent="0.25">
      <c r="B120" s="165"/>
      <c r="C120" s="165"/>
      <c r="D120" s="165"/>
      <c r="E120" s="165"/>
      <c r="F120" s="165"/>
      <c r="G120" s="165"/>
      <c r="H120" s="165"/>
      <c r="J120" s="165"/>
      <c r="K120" s="165"/>
      <c r="L120" s="165"/>
      <c r="M120" s="165"/>
      <c r="N120" s="165"/>
      <c r="O120" s="165"/>
      <c r="P120" s="165"/>
      <c r="Q120" s="165"/>
      <c r="S120" s="169"/>
      <c r="T120" s="170"/>
      <c r="U120" s="170"/>
      <c r="V120" s="170"/>
      <c r="W120" s="170"/>
      <c r="X120" s="170"/>
      <c r="Y120" s="171"/>
    </row>
    <row r="121" spans="2:25" x14ac:dyDescent="0.25">
      <c r="B121" s="165"/>
      <c r="C121" s="165"/>
      <c r="D121" s="165"/>
      <c r="E121" s="165"/>
      <c r="F121" s="165"/>
      <c r="G121" s="165"/>
      <c r="H121" s="165"/>
      <c r="J121" s="165"/>
      <c r="K121" s="165"/>
      <c r="L121" s="165"/>
      <c r="M121" s="165"/>
      <c r="N121" s="165"/>
      <c r="O121" s="165"/>
      <c r="P121" s="165"/>
      <c r="Q121" s="165"/>
      <c r="S121" s="169"/>
      <c r="T121" s="170"/>
      <c r="U121" s="170"/>
      <c r="V121" s="170"/>
      <c r="W121" s="170"/>
      <c r="X121" s="170"/>
      <c r="Y121" s="171"/>
    </row>
    <row r="122" spans="2:25" x14ac:dyDescent="0.25">
      <c r="B122" s="165"/>
      <c r="C122" s="165"/>
      <c r="D122" s="165"/>
      <c r="E122" s="165"/>
      <c r="F122" s="165"/>
      <c r="G122" s="165"/>
      <c r="H122" s="165"/>
      <c r="J122" s="165"/>
      <c r="K122" s="165"/>
      <c r="L122" s="165"/>
      <c r="M122" s="165"/>
      <c r="N122" s="165"/>
      <c r="O122" s="165"/>
      <c r="P122" s="165"/>
      <c r="Q122" s="165"/>
      <c r="S122" s="169"/>
      <c r="T122" s="170"/>
      <c r="U122" s="170"/>
      <c r="V122" s="170"/>
      <c r="W122" s="170"/>
      <c r="X122" s="170"/>
      <c r="Y122" s="171"/>
    </row>
    <row r="123" spans="2:25" x14ac:dyDescent="0.25">
      <c r="B123" s="165"/>
      <c r="C123" s="165"/>
      <c r="D123" s="165"/>
      <c r="E123" s="165"/>
      <c r="F123" s="165"/>
      <c r="G123" s="165"/>
      <c r="H123" s="165"/>
      <c r="J123" s="165"/>
      <c r="K123" s="165"/>
      <c r="L123" s="165"/>
      <c r="M123" s="165"/>
      <c r="N123" s="165"/>
      <c r="O123" s="165"/>
      <c r="P123" s="165"/>
      <c r="Q123" s="165"/>
      <c r="S123" s="169"/>
      <c r="T123" s="170"/>
      <c r="U123" s="170"/>
      <c r="V123" s="170"/>
      <c r="W123" s="170"/>
      <c r="X123" s="170"/>
      <c r="Y123" s="171"/>
    </row>
    <row r="124" spans="2:25" x14ac:dyDescent="0.25">
      <c r="B124" s="165"/>
      <c r="C124" s="165"/>
      <c r="D124" s="165"/>
      <c r="E124" s="165"/>
      <c r="F124" s="165"/>
      <c r="G124" s="165"/>
      <c r="H124" s="165"/>
      <c r="J124" s="165"/>
      <c r="K124" s="165"/>
      <c r="L124" s="165"/>
      <c r="M124" s="165"/>
      <c r="N124" s="165"/>
      <c r="O124" s="165"/>
      <c r="P124" s="165"/>
      <c r="Q124" s="165"/>
      <c r="S124" s="172"/>
      <c r="T124" s="173"/>
      <c r="U124" s="173"/>
      <c r="V124" s="173"/>
      <c r="W124" s="173"/>
      <c r="X124" s="173"/>
      <c r="Y124" s="174"/>
    </row>
    <row r="125" spans="2:25" ht="48" customHeight="1" x14ac:dyDescent="0.25">
      <c r="B125" s="77"/>
      <c r="C125" s="77"/>
      <c r="D125" s="77"/>
      <c r="E125" s="77"/>
      <c r="F125" s="77"/>
      <c r="G125" s="77"/>
      <c r="H125" s="77"/>
      <c r="J125" s="175"/>
      <c r="K125" s="176"/>
      <c r="L125" s="176"/>
      <c r="M125" s="176"/>
      <c r="N125" s="176"/>
      <c r="O125" s="176"/>
      <c r="P125" s="176"/>
      <c r="Q125" s="177"/>
      <c r="S125" s="153"/>
      <c r="T125" s="154"/>
      <c r="U125" s="154"/>
      <c r="V125" s="154"/>
      <c r="W125" s="154"/>
      <c r="X125" s="154"/>
      <c r="Y125" s="155"/>
    </row>
    <row r="126" spans="2:25" ht="48" customHeight="1" x14ac:dyDescent="0.25">
      <c r="B126" s="77"/>
      <c r="C126" s="77"/>
      <c r="D126" s="77"/>
      <c r="E126" s="77"/>
      <c r="F126" s="77"/>
      <c r="G126" s="77"/>
      <c r="H126" s="77"/>
      <c r="J126" s="178"/>
      <c r="K126" s="179"/>
      <c r="L126" s="179"/>
      <c r="M126" s="179"/>
      <c r="N126" s="179"/>
      <c r="O126" s="179"/>
      <c r="P126" s="179"/>
      <c r="Q126" s="180"/>
      <c r="S126" s="156"/>
      <c r="T126" s="157"/>
      <c r="U126" s="157"/>
      <c r="V126" s="157"/>
      <c r="W126" s="157"/>
      <c r="X126" s="157"/>
      <c r="Y126" s="158"/>
    </row>
    <row r="128" spans="2:25" x14ac:dyDescent="0.25">
      <c r="B128" s="166"/>
      <c r="C128" s="167"/>
      <c r="D128" s="167"/>
      <c r="E128" s="167"/>
      <c r="F128" s="167"/>
      <c r="G128" s="167"/>
      <c r="H128" s="168"/>
      <c r="J128" s="166"/>
      <c r="K128" s="167"/>
      <c r="L128" s="167"/>
      <c r="M128" s="167"/>
      <c r="N128" s="167"/>
      <c r="O128" s="167"/>
      <c r="P128" s="167"/>
      <c r="Q128" s="168"/>
      <c r="S128" s="166"/>
      <c r="T128" s="167"/>
      <c r="U128" s="167"/>
      <c r="V128" s="167"/>
      <c r="W128" s="167"/>
      <c r="X128" s="167"/>
      <c r="Y128" s="168"/>
    </row>
    <row r="129" spans="2:25" x14ac:dyDescent="0.25">
      <c r="B129" s="169"/>
      <c r="C129" s="170"/>
      <c r="D129" s="170"/>
      <c r="E129" s="170"/>
      <c r="F129" s="170"/>
      <c r="G129" s="170"/>
      <c r="H129" s="171"/>
      <c r="J129" s="169"/>
      <c r="K129" s="170"/>
      <c r="L129" s="170"/>
      <c r="M129" s="170"/>
      <c r="N129" s="170"/>
      <c r="O129" s="170"/>
      <c r="P129" s="170"/>
      <c r="Q129" s="171"/>
      <c r="S129" s="169"/>
      <c r="T129" s="170"/>
      <c r="U129" s="170"/>
      <c r="V129" s="170"/>
      <c r="W129" s="170"/>
      <c r="X129" s="170"/>
      <c r="Y129" s="171"/>
    </row>
    <row r="130" spans="2:25" x14ac:dyDescent="0.25">
      <c r="B130" s="169"/>
      <c r="C130" s="170"/>
      <c r="D130" s="170"/>
      <c r="E130" s="170"/>
      <c r="F130" s="170"/>
      <c r="G130" s="170"/>
      <c r="H130" s="171"/>
      <c r="J130" s="169"/>
      <c r="K130" s="170"/>
      <c r="L130" s="170"/>
      <c r="M130" s="170"/>
      <c r="N130" s="170"/>
      <c r="O130" s="170"/>
      <c r="P130" s="170"/>
      <c r="Q130" s="171"/>
      <c r="S130" s="169"/>
      <c r="T130" s="170"/>
      <c r="U130" s="170"/>
      <c r="V130" s="170"/>
      <c r="W130" s="170"/>
      <c r="X130" s="170"/>
      <c r="Y130" s="171"/>
    </row>
    <row r="131" spans="2:25" x14ac:dyDescent="0.25">
      <c r="B131" s="169"/>
      <c r="C131" s="170"/>
      <c r="D131" s="170"/>
      <c r="E131" s="170"/>
      <c r="F131" s="170"/>
      <c r="G131" s="170"/>
      <c r="H131" s="171"/>
      <c r="J131" s="169"/>
      <c r="K131" s="170"/>
      <c r="L131" s="170"/>
      <c r="M131" s="170"/>
      <c r="N131" s="170"/>
      <c r="O131" s="170"/>
      <c r="P131" s="170"/>
      <c r="Q131" s="171"/>
      <c r="S131" s="169"/>
      <c r="T131" s="170"/>
      <c r="U131" s="170"/>
      <c r="V131" s="170"/>
      <c r="W131" s="170"/>
      <c r="X131" s="170"/>
      <c r="Y131" s="171"/>
    </row>
    <row r="132" spans="2:25" x14ac:dyDescent="0.25">
      <c r="B132" s="169"/>
      <c r="C132" s="170"/>
      <c r="D132" s="170"/>
      <c r="E132" s="170"/>
      <c r="F132" s="170"/>
      <c r="G132" s="170"/>
      <c r="H132" s="171"/>
      <c r="J132" s="169"/>
      <c r="K132" s="170"/>
      <c r="L132" s="170"/>
      <c r="M132" s="170"/>
      <c r="N132" s="170"/>
      <c r="O132" s="170"/>
      <c r="P132" s="170"/>
      <c r="Q132" s="171"/>
      <c r="S132" s="169"/>
      <c r="T132" s="170"/>
      <c r="U132" s="170"/>
      <c r="V132" s="170"/>
      <c r="W132" s="170"/>
      <c r="X132" s="170"/>
      <c r="Y132" s="171"/>
    </row>
    <row r="133" spans="2:25" x14ac:dyDescent="0.25">
      <c r="B133" s="169"/>
      <c r="C133" s="170"/>
      <c r="D133" s="170"/>
      <c r="E133" s="170"/>
      <c r="F133" s="170"/>
      <c r="G133" s="170"/>
      <c r="H133" s="171"/>
      <c r="J133" s="169"/>
      <c r="K133" s="170"/>
      <c r="L133" s="170"/>
      <c r="M133" s="170"/>
      <c r="N133" s="170"/>
      <c r="O133" s="170"/>
      <c r="P133" s="170"/>
      <c r="Q133" s="171"/>
      <c r="S133" s="169"/>
      <c r="T133" s="170"/>
      <c r="U133" s="170"/>
      <c r="V133" s="170"/>
      <c r="W133" s="170"/>
      <c r="X133" s="170"/>
      <c r="Y133" s="171"/>
    </row>
    <row r="134" spans="2:25" x14ac:dyDescent="0.25">
      <c r="B134" s="169"/>
      <c r="C134" s="170"/>
      <c r="D134" s="170"/>
      <c r="E134" s="170"/>
      <c r="F134" s="170"/>
      <c r="G134" s="170"/>
      <c r="H134" s="171"/>
      <c r="J134" s="169"/>
      <c r="K134" s="170"/>
      <c r="L134" s="170"/>
      <c r="M134" s="170"/>
      <c r="N134" s="170"/>
      <c r="O134" s="170"/>
      <c r="P134" s="170"/>
      <c r="Q134" s="171"/>
      <c r="S134" s="169"/>
      <c r="T134" s="170"/>
      <c r="U134" s="170"/>
      <c r="V134" s="170"/>
      <c r="W134" s="170"/>
      <c r="X134" s="170"/>
      <c r="Y134" s="171"/>
    </row>
    <row r="135" spans="2:25" x14ac:dyDescent="0.25">
      <c r="B135" s="169"/>
      <c r="C135" s="170"/>
      <c r="D135" s="170"/>
      <c r="E135" s="170"/>
      <c r="F135" s="170"/>
      <c r="G135" s="170"/>
      <c r="H135" s="171"/>
      <c r="J135" s="169"/>
      <c r="K135" s="170"/>
      <c r="L135" s="170"/>
      <c r="M135" s="170"/>
      <c r="N135" s="170"/>
      <c r="O135" s="170"/>
      <c r="P135" s="170"/>
      <c r="Q135" s="171"/>
      <c r="S135" s="169"/>
      <c r="T135" s="170"/>
      <c r="U135" s="170"/>
      <c r="V135" s="170"/>
      <c r="W135" s="170"/>
      <c r="X135" s="170"/>
      <c r="Y135" s="171"/>
    </row>
    <row r="136" spans="2:25" x14ac:dyDescent="0.25">
      <c r="B136" s="169"/>
      <c r="C136" s="170"/>
      <c r="D136" s="170"/>
      <c r="E136" s="170"/>
      <c r="F136" s="170"/>
      <c r="G136" s="170"/>
      <c r="H136" s="171"/>
      <c r="J136" s="169"/>
      <c r="K136" s="170"/>
      <c r="L136" s="170"/>
      <c r="M136" s="170"/>
      <c r="N136" s="170"/>
      <c r="O136" s="170"/>
      <c r="P136" s="170"/>
      <c r="Q136" s="171"/>
      <c r="S136" s="169"/>
      <c r="T136" s="170"/>
      <c r="U136" s="170"/>
      <c r="V136" s="170"/>
      <c r="W136" s="170"/>
      <c r="X136" s="170"/>
      <c r="Y136" s="171"/>
    </row>
    <row r="137" spans="2:25" x14ac:dyDescent="0.25">
      <c r="B137" s="172"/>
      <c r="C137" s="173"/>
      <c r="D137" s="173"/>
      <c r="E137" s="173"/>
      <c r="F137" s="173"/>
      <c r="G137" s="173"/>
      <c r="H137" s="174"/>
      <c r="J137" s="172"/>
      <c r="K137" s="173"/>
      <c r="L137" s="173"/>
      <c r="M137" s="173"/>
      <c r="N137" s="173"/>
      <c r="O137" s="173"/>
      <c r="P137" s="173"/>
      <c r="Q137" s="174"/>
      <c r="S137" s="172"/>
      <c r="T137" s="173"/>
      <c r="U137" s="173"/>
      <c r="V137" s="173"/>
      <c r="W137" s="173"/>
      <c r="X137" s="173"/>
      <c r="Y137" s="174"/>
    </row>
    <row r="138" spans="2:25" ht="48" customHeight="1" x14ac:dyDescent="0.25">
      <c r="B138" s="153"/>
      <c r="C138" s="154"/>
      <c r="D138" s="154"/>
      <c r="E138" s="154"/>
      <c r="F138" s="154"/>
      <c r="G138" s="154"/>
      <c r="H138" s="155"/>
      <c r="J138" s="159"/>
      <c r="K138" s="160"/>
      <c r="L138" s="160"/>
      <c r="M138" s="160"/>
      <c r="N138" s="160"/>
      <c r="O138" s="160"/>
      <c r="P138" s="160"/>
      <c r="Q138" s="161"/>
      <c r="S138" s="153"/>
      <c r="T138" s="154"/>
      <c r="U138" s="154"/>
      <c r="V138" s="154"/>
      <c r="W138" s="154"/>
      <c r="X138" s="154"/>
      <c r="Y138" s="155"/>
    </row>
    <row r="139" spans="2:25" ht="48" customHeight="1" x14ac:dyDescent="0.25">
      <c r="B139" s="156"/>
      <c r="C139" s="157"/>
      <c r="D139" s="157"/>
      <c r="E139" s="157"/>
      <c r="F139" s="157"/>
      <c r="G139" s="157"/>
      <c r="H139" s="158"/>
      <c r="J139" s="162"/>
      <c r="K139" s="163"/>
      <c r="L139" s="163"/>
      <c r="M139" s="163"/>
      <c r="N139" s="163"/>
      <c r="O139" s="163"/>
      <c r="P139" s="163"/>
      <c r="Q139" s="164"/>
      <c r="S139" s="156"/>
      <c r="T139" s="157"/>
      <c r="U139" s="157"/>
      <c r="V139" s="157"/>
      <c r="W139" s="157"/>
      <c r="X139" s="157"/>
      <c r="Y139" s="158"/>
    </row>
    <row r="142" spans="2:25" x14ac:dyDescent="0.25">
      <c r="E142" s="13" t="s">
        <v>28</v>
      </c>
      <c r="F142" s="150"/>
      <c r="G142" s="150"/>
      <c r="H142" s="150"/>
      <c r="I142" s="150"/>
      <c r="J142" s="150"/>
      <c r="Q142" s="13" t="s">
        <v>29</v>
      </c>
      <c r="R142" s="150"/>
      <c r="S142" s="150"/>
      <c r="T142" s="150"/>
      <c r="U142" s="150"/>
      <c r="V142" s="150"/>
      <c r="W142" s="150"/>
    </row>
    <row r="143" spans="2:25" ht="23.25" x14ac:dyDescent="0.25">
      <c r="E143" s="13" t="s">
        <v>30</v>
      </c>
      <c r="F143" s="151"/>
      <c r="G143" s="151"/>
      <c r="H143" s="151"/>
      <c r="I143" s="151"/>
      <c r="J143" s="151"/>
      <c r="K143" s="2" t="s">
        <v>31</v>
      </c>
      <c r="Q143" s="13" t="s">
        <v>30</v>
      </c>
      <c r="R143" s="150"/>
      <c r="S143" s="150"/>
      <c r="T143" s="150"/>
      <c r="U143" s="150"/>
      <c r="V143" s="150"/>
      <c r="W143" s="150"/>
      <c r="X143" s="2" t="s">
        <v>31</v>
      </c>
    </row>
    <row r="144" spans="2:25" ht="23.25" x14ac:dyDescent="0.25">
      <c r="E144" s="13" t="s">
        <v>32</v>
      </c>
      <c r="F144" s="151"/>
      <c r="G144" s="151"/>
      <c r="H144" s="151"/>
      <c r="I144" s="151"/>
      <c r="J144" s="151"/>
      <c r="Q144" s="152"/>
      <c r="R144" s="152"/>
      <c r="S144" s="152"/>
      <c r="T144" s="152"/>
      <c r="U144" s="152"/>
      <c r="V144" s="152"/>
      <c r="W144" s="152"/>
      <c r="X144" s="152"/>
    </row>
    <row r="145" spans="5:23" ht="23.25" x14ac:dyDescent="0.25">
      <c r="E145" s="13" t="s">
        <v>33</v>
      </c>
      <c r="F145" s="147"/>
      <c r="G145" s="147"/>
      <c r="H145" s="147"/>
      <c r="I145" s="147"/>
      <c r="J145" s="147"/>
      <c r="Q145" s="13" t="s">
        <v>33</v>
      </c>
      <c r="R145" s="148"/>
      <c r="S145" s="148"/>
      <c r="T145" s="148"/>
      <c r="U145" s="148"/>
      <c r="V145" s="148"/>
      <c r="W145" s="148"/>
    </row>
    <row r="146" spans="5:23" ht="23.25" x14ac:dyDescent="0.25">
      <c r="E146" s="13" t="s">
        <v>34</v>
      </c>
      <c r="F146" s="149"/>
      <c r="G146" s="149"/>
      <c r="H146" s="149"/>
      <c r="I146" s="149"/>
      <c r="J146" s="149"/>
    </row>
  </sheetData>
  <protectedRanges>
    <protectedRange sqref="M7 H8 V12 X29 B64:Z68 B70:Z74 B76:Z80 B85:Z90 B94 B102 B112 J102 J112 S102 S112 B115 B125 J115 J125 S115 S125 B128 B138 J128 J138 S128 S138 R142:R143 Q144 R145 F142:F146 K29:S30 K32:S58" name="ช่วง1"/>
  </protectedRanges>
  <mergeCells count="407">
    <mergeCell ref="H39:J39"/>
    <mergeCell ref="K39:M39"/>
    <mergeCell ref="N39:P39"/>
    <mergeCell ref="Q39:S39"/>
    <mergeCell ref="B37:G37"/>
    <mergeCell ref="H37:J37"/>
    <mergeCell ref="K37:M37"/>
    <mergeCell ref="N37:P37"/>
    <mergeCell ref="Q37:S37"/>
    <mergeCell ref="S125:Y126"/>
    <mergeCell ref="B102:H111"/>
    <mergeCell ref="J102:Q111"/>
    <mergeCell ref="H90:P90"/>
    <mergeCell ref="Q90:X90"/>
    <mergeCell ref="Y90:Z90"/>
    <mergeCell ref="B94:Y98"/>
    <mergeCell ref="F145:J145"/>
    <mergeCell ref="R145:W145"/>
    <mergeCell ref="B128:H137"/>
    <mergeCell ref="J128:Q137"/>
    <mergeCell ref="S128:Y137"/>
    <mergeCell ref="B115:H124"/>
    <mergeCell ref="J115:Q124"/>
    <mergeCell ref="S115:Y124"/>
    <mergeCell ref="B125:H126"/>
    <mergeCell ref="J125:Q126"/>
    <mergeCell ref="S102:Y111"/>
    <mergeCell ref="B112:H113"/>
    <mergeCell ref="J112:Q113"/>
    <mergeCell ref="S112:Y113"/>
    <mergeCell ref="F146:J146"/>
    <mergeCell ref="B138:H139"/>
    <mergeCell ref="J138:Q139"/>
    <mergeCell ref="S138:Y139"/>
    <mergeCell ref="F142:J142"/>
    <mergeCell ref="R142:W142"/>
    <mergeCell ref="F143:J143"/>
    <mergeCell ref="R143:W143"/>
    <mergeCell ref="F144:J144"/>
    <mergeCell ref="Q144:X144"/>
    <mergeCell ref="B87:G87"/>
    <mergeCell ref="H87:P87"/>
    <mergeCell ref="Q87:X87"/>
    <mergeCell ref="Y87:Z87"/>
    <mergeCell ref="Y78:Z78"/>
    <mergeCell ref="Y79:Z79"/>
    <mergeCell ref="Y80:Z80"/>
    <mergeCell ref="B78:L78"/>
    <mergeCell ref="M78:X78"/>
    <mergeCell ref="B79:L79"/>
    <mergeCell ref="M79:X79"/>
    <mergeCell ref="B80:L80"/>
    <mergeCell ref="M80:X80"/>
    <mergeCell ref="B84:G84"/>
    <mergeCell ref="H84:P84"/>
    <mergeCell ref="Q84:X84"/>
    <mergeCell ref="Y84:Z84"/>
    <mergeCell ref="B85:G85"/>
    <mergeCell ref="H85:P85"/>
    <mergeCell ref="Q85:X85"/>
    <mergeCell ref="Y85:Z85"/>
    <mergeCell ref="B86:G86"/>
    <mergeCell ref="H86:P86"/>
    <mergeCell ref="Q86:X86"/>
    <mergeCell ref="Y86:Z86"/>
    <mergeCell ref="Y76:Z76"/>
    <mergeCell ref="Y77:Z77"/>
    <mergeCell ref="A75:Z75"/>
    <mergeCell ref="B76:L76"/>
    <mergeCell ref="B77:L77"/>
    <mergeCell ref="M77:X77"/>
    <mergeCell ref="B70:L70"/>
    <mergeCell ref="M70:X70"/>
    <mergeCell ref="Y70:Z70"/>
    <mergeCell ref="Y74:Z74"/>
    <mergeCell ref="B74:L74"/>
    <mergeCell ref="M74:X74"/>
    <mergeCell ref="B71:L71"/>
    <mergeCell ref="M71:X71"/>
    <mergeCell ref="Y71:Z71"/>
    <mergeCell ref="M73:X73"/>
    <mergeCell ref="Y73:Z73"/>
    <mergeCell ref="M76:X76"/>
    <mergeCell ref="Y66:Z66"/>
    <mergeCell ref="B67:L67"/>
    <mergeCell ref="M67:X67"/>
    <mergeCell ref="Y67:Z67"/>
    <mergeCell ref="B66:L66"/>
    <mergeCell ref="M66:X66"/>
    <mergeCell ref="X59:Z59"/>
    <mergeCell ref="A60:Z60"/>
    <mergeCell ref="A63:Z63"/>
    <mergeCell ref="B65:L65"/>
    <mergeCell ref="M65:X65"/>
    <mergeCell ref="Y65:Z65"/>
    <mergeCell ref="Q58:S58"/>
    <mergeCell ref="T58:U58"/>
    <mergeCell ref="V58:W58"/>
    <mergeCell ref="B62:L62"/>
    <mergeCell ref="M62:X62"/>
    <mergeCell ref="Y62:Z62"/>
    <mergeCell ref="B64:L64"/>
    <mergeCell ref="M64:X64"/>
    <mergeCell ref="B58:G58"/>
    <mergeCell ref="A59:S59"/>
    <mergeCell ref="T59:U59"/>
    <mergeCell ref="V59:W59"/>
    <mergeCell ref="Y64:Z64"/>
    <mergeCell ref="A69:Z69"/>
    <mergeCell ref="B72:L72"/>
    <mergeCell ref="M72:X72"/>
    <mergeCell ref="Y72:Z72"/>
    <mergeCell ref="B73:L73"/>
    <mergeCell ref="T57:U57"/>
    <mergeCell ref="T56:U56"/>
    <mergeCell ref="V56:W56"/>
    <mergeCell ref="B57:G57"/>
    <mergeCell ref="H57:J57"/>
    <mergeCell ref="K57:M57"/>
    <mergeCell ref="N57:P57"/>
    <mergeCell ref="Q57:S57"/>
    <mergeCell ref="V57:W57"/>
    <mergeCell ref="N56:P56"/>
    <mergeCell ref="Q56:S56"/>
    <mergeCell ref="B56:G56"/>
    <mergeCell ref="H56:J56"/>
    <mergeCell ref="K56:M56"/>
    <mergeCell ref="B68:L68"/>
    <mergeCell ref="Y68:Z68"/>
    <mergeCell ref="H58:J58"/>
    <mergeCell ref="K58:M58"/>
    <mergeCell ref="N58:P58"/>
    <mergeCell ref="B52:G52"/>
    <mergeCell ref="H52:J52"/>
    <mergeCell ref="K52:M52"/>
    <mergeCell ref="N52:P52"/>
    <mergeCell ref="Q52:S52"/>
    <mergeCell ref="T52:U52"/>
    <mergeCell ref="V52:W52"/>
    <mergeCell ref="T54:U54"/>
    <mergeCell ref="V54:W54"/>
    <mergeCell ref="N54:P54"/>
    <mergeCell ref="Q54:S54"/>
    <mergeCell ref="T53:U53"/>
    <mergeCell ref="V53:W53"/>
    <mergeCell ref="B54:G54"/>
    <mergeCell ref="H54:J54"/>
    <mergeCell ref="K54:M54"/>
    <mergeCell ref="B53:G53"/>
    <mergeCell ref="H53:J53"/>
    <mergeCell ref="K53:M53"/>
    <mergeCell ref="N53:P53"/>
    <mergeCell ref="Q53:S53"/>
    <mergeCell ref="B50:G50"/>
    <mergeCell ref="H50:J50"/>
    <mergeCell ref="K50:M50"/>
    <mergeCell ref="N50:P50"/>
    <mergeCell ref="Q50:S50"/>
    <mergeCell ref="T50:U50"/>
    <mergeCell ref="V50:W50"/>
    <mergeCell ref="B51:G51"/>
    <mergeCell ref="H51:J51"/>
    <mergeCell ref="K51:M51"/>
    <mergeCell ref="N51:P51"/>
    <mergeCell ref="Q51:S51"/>
    <mergeCell ref="T51:U51"/>
    <mergeCell ref="V51:W51"/>
    <mergeCell ref="V46:W46"/>
    <mergeCell ref="B47:G47"/>
    <mergeCell ref="H47:J47"/>
    <mergeCell ref="K47:M47"/>
    <mergeCell ref="N47:P47"/>
    <mergeCell ref="Q47:S47"/>
    <mergeCell ref="T47:U47"/>
    <mergeCell ref="V47:W47"/>
    <mergeCell ref="Q49:S49"/>
    <mergeCell ref="T49:U49"/>
    <mergeCell ref="V49:W49"/>
    <mergeCell ref="B48:G48"/>
    <mergeCell ref="H48:J48"/>
    <mergeCell ref="K48:M48"/>
    <mergeCell ref="N48:P48"/>
    <mergeCell ref="Q48:S48"/>
    <mergeCell ref="T48:U48"/>
    <mergeCell ref="V48:W48"/>
    <mergeCell ref="B49:G49"/>
    <mergeCell ref="H49:J49"/>
    <mergeCell ref="K49:M49"/>
    <mergeCell ref="N49:P49"/>
    <mergeCell ref="T39:U39"/>
    <mergeCell ref="V39:W39"/>
    <mergeCell ref="B42:G42"/>
    <mergeCell ref="H42:J42"/>
    <mergeCell ref="K42:M42"/>
    <mergeCell ref="N42:P42"/>
    <mergeCell ref="Q42:S42"/>
    <mergeCell ref="T42:U42"/>
    <mergeCell ref="V42:W42"/>
    <mergeCell ref="T40:U40"/>
    <mergeCell ref="V40:W40"/>
    <mergeCell ref="B41:G41"/>
    <mergeCell ref="H41:J41"/>
    <mergeCell ref="K41:M41"/>
    <mergeCell ref="N41:P41"/>
    <mergeCell ref="Q41:S41"/>
    <mergeCell ref="T41:U41"/>
    <mergeCell ref="V41:W41"/>
    <mergeCell ref="B40:G40"/>
    <mergeCell ref="H40:J40"/>
    <mergeCell ref="K40:M40"/>
    <mergeCell ref="N40:P40"/>
    <mergeCell ref="Q40:S40"/>
    <mergeCell ref="B39:G39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5:G35"/>
    <mergeCell ref="H35:J35"/>
    <mergeCell ref="K35:M35"/>
    <mergeCell ref="N35:P35"/>
    <mergeCell ref="Q35:S35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3:G33"/>
    <mergeCell ref="H33:J33"/>
    <mergeCell ref="K33:M33"/>
    <mergeCell ref="N33:P33"/>
    <mergeCell ref="V32:W32"/>
    <mergeCell ref="H28:J28"/>
    <mergeCell ref="K28:M28"/>
    <mergeCell ref="N28:P28"/>
    <mergeCell ref="Q28:S28"/>
    <mergeCell ref="T28:U28"/>
    <mergeCell ref="T30:U30"/>
    <mergeCell ref="V30:W30"/>
    <mergeCell ref="T31:U31"/>
    <mergeCell ref="V31:W31"/>
    <mergeCell ref="Q29:S29"/>
    <mergeCell ref="T29:U29"/>
    <mergeCell ref="V29:W29"/>
    <mergeCell ref="B30:G30"/>
    <mergeCell ref="H30:J30"/>
    <mergeCell ref="K30:M30"/>
    <mergeCell ref="N30:P30"/>
    <mergeCell ref="Q30:S30"/>
    <mergeCell ref="B28:G28"/>
    <mergeCell ref="X29:Z58"/>
    <mergeCell ref="S12:U23"/>
    <mergeCell ref="V12:X23"/>
    <mergeCell ref="Y12:Z23"/>
    <mergeCell ref="Y24:Z24"/>
    <mergeCell ref="V24:X24"/>
    <mergeCell ref="S24:U24"/>
    <mergeCell ref="V28:W28"/>
    <mergeCell ref="B29:G29"/>
    <mergeCell ref="H29:J29"/>
    <mergeCell ref="K29:M29"/>
    <mergeCell ref="N29:P29"/>
    <mergeCell ref="B32:G32"/>
    <mergeCell ref="H32:J32"/>
    <mergeCell ref="K32:M32"/>
    <mergeCell ref="N32:P32"/>
    <mergeCell ref="Q32:S32"/>
    <mergeCell ref="T32:U32"/>
    <mergeCell ref="B88:G88"/>
    <mergeCell ref="H88:P88"/>
    <mergeCell ref="Q88:X88"/>
    <mergeCell ref="Y88:Z88"/>
    <mergeCell ref="B89:G89"/>
    <mergeCell ref="H89:P89"/>
    <mergeCell ref="Q89:X89"/>
    <mergeCell ref="Y89:Z89"/>
    <mergeCell ref="B90:G90"/>
    <mergeCell ref="T55:U55"/>
    <mergeCell ref="V55:W55"/>
    <mergeCell ref="T43:U43"/>
    <mergeCell ref="V43:W43"/>
    <mergeCell ref="B44:G44"/>
    <mergeCell ref="H44:J44"/>
    <mergeCell ref="K44:M44"/>
    <mergeCell ref="N44:P44"/>
    <mergeCell ref="Q44:S44"/>
    <mergeCell ref="T44:U44"/>
    <mergeCell ref="V44:W44"/>
    <mergeCell ref="B45:G45"/>
    <mergeCell ref="H45:J45"/>
    <mergeCell ref="K45:M45"/>
    <mergeCell ref="N45:P45"/>
    <mergeCell ref="Q45:S45"/>
    <mergeCell ref="T45:U45"/>
    <mergeCell ref="V45:W45"/>
    <mergeCell ref="B46:G46"/>
    <mergeCell ref="H46:J46"/>
    <mergeCell ref="K46:M46"/>
    <mergeCell ref="N46:P46"/>
    <mergeCell ref="Q46:S46"/>
    <mergeCell ref="T46:U46"/>
    <mergeCell ref="Q22:R22"/>
    <mergeCell ref="B19:J19"/>
    <mergeCell ref="K19:M19"/>
    <mergeCell ref="N19:P19"/>
    <mergeCell ref="B20:J20"/>
    <mergeCell ref="K20:M20"/>
    <mergeCell ref="N20:P20"/>
    <mergeCell ref="Q20:R20"/>
    <mergeCell ref="B55:G55"/>
    <mergeCell ref="H55:J55"/>
    <mergeCell ref="K55:M55"/>
    <mergeCell ref="N55:P55"/>
    <mergeCell ref="Q55:S55"/>
    <mergeCell ref="B23:J23"/>
    <mergeCell ref="Q23:R23"/>
    <mergeCell ref="K23:M23"/>
    <mergeCell ref="N23:P23"/>
    <mergeCell ref="A25:Z25"/>
    <mergeCell ref="X28:Z28"/>
    <mergeCell ref="B31:G31"/>
    <mergeCell ref="H31:J31"/>
    <mergeCell ref="K31:M31"/>
    <mergeCell ref="N31:P31"/>
    <mergeCell ref="Q31:S31"/>
    <mergeCell ref="B12:J12"/>
    <mergeCell ref="K12:M12"/>
    <mergeCell ref="N12:P12"/>
    <mergeCell ref="Q12:R12"/>
    <mergeCell ref="N15:P15"/>
    <mergeCell ref="Q15:R15"/>
    <mergeCell ref="B21:J21"/>
    <mergeCell ref="K21:M21"/>
    <mergeCell ref="N21:P21"/>
    <mergeCell ref="Q21:R21"/>
    <mergeCell ref="Q19:R19"/>
    <mergeCell ref="B16:J16"/>
    <mergeCell ref="K16:M16"/>
    <mergeCell ref="N16:P16"/>
    <mergeCell ref="Q16:R16"/>
    <mergeCell ref="B18:J18"/>
    <mergeCell ref="K18:M18"/>
    <mergeCell ref="N18:P18"/>
    <mergeCell ref="Q18:R18"/>
    <mergeCell ref="B17:J17"/>
    <mergeCell ref="K17:M17"/>
    <mergeCell ref="N17:P17"/>
    <mergeCell ref="Q17:R17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4:P24"/>
    <mergeCell ref="B13:J13"/>
    <mergeCell ref="K13:M13"/>
    <mergeCell ref="A31:A34"/>
    <mergeCell ref="A36:A37"/>
    <mergeCell ref="A46:A49"/>
    <mergeCell ref="A51:A52"/>
    <mergeCell ref="Q24:R24"/>
    <mergeCell ref="B43:G43"/>
    <mergeCell ref="H43:J43"/>
    <mergeCell ref="K43:M43"/>
    <mergeCell ref="N43:P43"/>
    <mergeCell ref="Q43:S43"/>
    <mergeCell ref="B15:J15"/>
    <mergeCell ref="K15:M15"/>
    <mergeCell ref="N13:P13"/>
    <mergeCell ref="Q13:R13"/>
    <mergeCell ref="B14:J14"/>
    <mergeCell ref="K14:M14"/>
    <mergeCell ref="N14:P14"/>
    <mergeCell ref="Q14:R14"/>
    <mergeCell ref="B22:J22"/>
    <mergeCell ref="K22:M22"/>
    <mergeCell ref="N22:P22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70:Z74 Y76:Z80 Y64:Y68 Z64:Z67 Y85:Y90 Z85:Z88 Z90" xr:uid="{091FB46F-1D1C-4B31-986E-5B2B46C75CDD}">
      <formula1>1</formula1>
      <formula2>3</formula2>
    </dataValidation>
    <dataValidation type="decimal" allowBlank="1" showInputMessage="1" showErrorMessage="1" error="กรุณากรอกข้อมูลเป็นตัวเลข" sqref="V12" xr:uid="{AC40994A-EC75-4914-8FAB-7F6740E1A947}">
      <formula1>0</formula1>
      <formula2>S12</formula2>
    </dataValidation>
    <dataValidation type="whole" operator="greaterThanOrEqual" allowBlank="1" showInputMessage="1" showErrorMessage="1" error="กรุณากรอกข้อมูลเป็นตัวเลข" sqref="K29:S29 L31:P31 R31:S31 R33:S33 O33:P33 L33:M33 K31:K58 Q31:Q58 N32:N58" xr:uid="{B85D974B-A6EC-41C1-B4CA-13EA3B2DB947}">
      <formula1>0</formula1>
    </dataValidation>
    <dataValidation type="decimal" operator="greaterThanOrEqual" allowBlank="1" showInputMessage="1" showErrorMessage="1" error="กรุณากรอกข้อมูลเป็นตัวเลข" sqref="K30:S30" xr:uid="{BD8ADBEF-E06D-4315-B58B-0375C8CB993A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33" orientation="landscape" r:id="rId1"/>
  <rowBreaks count="4" manualBreakCount="4">
    <brk id="24" max="16383" man="1"/>
    <brk id="59" max="16383" man="1"/>
    <brk id="80" max="16383" man="1"/>
    <brk id="98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84E4126C-0DE3-4C03-B9D6-0EF75FD49DCB}">
          <x14:formula1>
            <xm:f>LIST!$G$2:$G$10</xm:f>
          </x14:formula1>
          <xm:sqref>B85:B90 C85:G88 C90:G90</xm:sqref>
        </x14:dataValidation>
        <x14:dataValidation type="list" allowBlank="1" showInputMessage="1" showErrorMessage="1" error="กรุณาเลือกข้อมูลตามที่กำหนดให้" xr:uid="{EA888071-97EB-49EA-9321-FF011521308F}">
          <x14:formula1>
            <xm:f>LIST!$A$2:$A$6</xm:f>
          </x14:formula1>
          <xm:sqref>B64:L68</xm:sqref>
        </x14:dataValidation>
        <x14:dataValidation type="list" allowBlank="1" showInputMessage="1" showErrorMessage="1" error="กรุณาเลือกข้อมูลตามที่กำหนดให้" xr:uid="{A5C78E35-297A-490E-95CF-2A21DC333BE0}">
          <x14:formula1>
            <xm:f>LIST!$C$2:$C$10</xm:f>
          </x14:formula1>
          <xm:sqref>B70:L74</xm:sqref>
        </x14:dataValidation>
        <x14:dataValidation type="list" allowBlank="1" showInputMessage="1" showErrorMessage="1" error="กรุณาเลือกข้อมูลตามที่กำหนดให้" xr:uid="{6B88C82D-6208-4A67-97BD-16890F015FE8}">
          <x14:formula1>
            <xm:f>LIST!$E$2:$E$9</xm:f>
          </x14:formula1>
          <xm:sqref>B76:L80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00B0F0"/>
  </sheetPr>
  <dimension ref="A1:Z146"/>
  <sheetViews>
    <sheetView view="pageBreakPreview" topLeftCell="B16" zoomScaleNormal="85" zoomScaleSheetLayoutView="100" workbookViewId="0">
      <selection activeCell="Q148" sqref="Q148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9" t="s">
        <v>98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62" t="s">
        <v>99</v>
      </c>
      <c r="K2" s="262"/>
      <c r="L2" s="262"/>
      <c r="M2" s="262"/>
      <c r="N2" s="262"/>
      <c r="O2" s="262"/>
      <c r="P2" s="262"/>
      <c r="Q2" s="262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79" t="s">
        <v>78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ht="21" customHeight="1" x14ac:dyDescent="0.25">
      <c r="A4" s="79" t="s">
        <v>68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100</v>
      </c>
      <c r="L7" s="7"/>
      <c r="M7" s="80"/>
      <c r="N7" s="81"/>
      <c r="O7" s="81"/>
      <c r="P7" s="82"/>
    </row>
    <row r="8" spans="1:26" ht="21" customHeight="1" x14ac:dyDescent="0.25">
      <c r="A8" s="6" t="s">
        <v>14</v>
      </c>
      <c r="G8" s="7"/>
      <c r="H8" s="80"/>
      <c r="I8" s="81"/>
      <c r="J8" s="82"/>
    </row>
    <row r="9" spans="1:26" ht="9" customHeight="1" x14ac:dyDescent="0.25"/>
    <row r="10" spans="1:26" s="5" customFormat="1" ht="30" customHeight="1" x14ac:dyDescent="0.25">
      <c r="A10" s="83" t="s">
        <v>6</v>
      </c>
      <c r="B10" s="83" t="s">
        <v>10</v>
      </c>
      <c r="C10" s="83"/>
      <c r="D10" s="83"/>
      <c r="E10" s="83"/>
      <c r="F10" s="83"/>
      <c r="G10" s="83"/>
      <c r="H10" s="83"/>
      <c r="I10" s="83"/>
      <c r="J10" s="83"/>
      <c r="K10" s="83" t="s">
        <v>11</v>
      </c>
      <c r="L10" s="83"/>
      <c r="M10" s="83"/>
      <c r="N10" s="83"/>
      <c r="O10" s="83"/>
      <c r="P10" s="83"/>
      <c r="Q10" s="83"/>
      <c r="R10" s="83"/>
      <c r="S10" s="83" t="s">
        <v>5</v>
      </c>
      <c r="T10" s="83"/>
      <c r="U10" s="83"/>
      <c r="V10" s="83"/>
      <c r="W10" s="83"/>
      <c r="X10" s="83"/>
      <c r="Y10" s="83"/>
      <c r="Z10" s="83"/>
    </row>
    <row r="11" spans="1:26" s="5" customFormat="1" ht="30" customHeight="1" x14ac:dyDescent="0.25">
      <c r="A11" s="84"/>
      <c r="B11" s="83"/>
      <c r="C11" s="83"/>
      <c r="D11" s="83"/>
      <c r="E11" s="83"/>
      <c r="F11" s="83"/>
      <c r="G11" s="83"/>
      <c r="H11" s="83"/>
      <c r="I11" s="83"/>
      <c r="J11" s="83"/>
      <c r="K11" s="83" t="s">
        <v>2</v>
      </c>
      <c r="L11" s="83"/>
      <c r="M11" s="83"/>
      <c r="N11" s="83" t="s">
        <v>3</v>
      </c>
      <c r="O11" s="83"/>
      <c r="P11" s="83"/>
      <c r="Q11" s="83" t="s">
        <v>4</v>
      </c>
      <c r="R11" s="83"/>
      <c r="S11" s="83" t="s">
        <v>2</v>
      </c>
      <c r="T11" s="83"/>
      <c r="U11" s="83"/>
      <c r="V11" s="83" t="s">
        <v>3</v>
      </c>
      <c r="W11" s="83"/>
      <c r="X11" s="83"/>
      <c r="Y11" s="83" t="s">
        <v>4</v>
      </c>
      <c r="Z11" s="83"/>
    </row>
    <row r="12" spans="1:26" s="8" customFormat="1" ht="48" customHeight="1" x14ac:dyDescent="0.25">
      <c r="A12" s="29">
        <v>1</v>
      </c>
      <c r="B12" s="85" t="s">
        <v>101</v>
      </c>
      <c r="C12" s="86"/>
      <c r="D12" s="86"/>
      <c r="E12" s="86"/>
      <c r="F12" s="86"/>
      <c r="G12" s="86"/>
      <c r="H12" s="86"/>
      <c r="I12" s="86"/>
      <c r="J12" s="86"/>
      <c r="K12" s="253"/>
      <c r="L12" s="253"/>
      <c r="M12" s="253"/>
      <c r="N12" s="253"/>
      <c r="O12" s="253"/>
      <c r="P12" s="253"/>
      <c r="Q12" s="254" t="e">
        <f>V29/T29*100</f>
        <v>#DIV/0!</v>
      </c>
      <c r="R12" s="254"/>
      <c r="S12" s="299"/>
      <c r="T12" s="300"/>
      <c r="U12" s="301"/>
      <c r="V12" s="240"/>
      <c r="W12" s="241"/>
      <c r="X12" s="242"/>
      <c r="Y12" s="246" t="e">
        <f>V12/S12*100</f>
        <v>#DIV/0!</v>
      </c>
      <c r="Z12" s="247"/>
    </row>
    <row r="13" spans="1:26" ht="24" customHeight="1" x14ac:dyDescent="0.25">
      <c r="A13" s="30">
        <v>1.1000000000000001</v>
      </c>
      <c r="B13" s="95" t="s">
        <v>102</v>
      </c>
      <c r="C13" s="96"/>
      <c r="D13" s="96"/>
      <c r="E13" s="96"/>
      <c r="F13" s="96"/>
      <c r="G13" s="96"/>
      <c r="H13" s="96"/>
      <c r="I13" s="96"/>
      <c r="J13" s="96"/>
      <c r="K13" s="256"/>
      <c r="L13" s="256"/>
      <c r="M13" s="256"/>
      <c r="N13" s="100"/>
      <c r="O13" s="100"/>
      <c r="P13" s="100"/>
      <c r="Q13" s="101" t="e">
        <f>V30/T30*100</f>
        <v>#DIV/0!</v>
      </c>
      <c r="R13" s="101"/>
      <c r="S13" s="302"/>
      <c r="T13" s="303"/>
      <c r="U13" s="304"/>
      <c r="V13" s="243"/>
      <c r="W13" s="244"/>
      <c r="X13" s="245"/>
      <c r="Y13" s="248"/>
      <c r="Z13" s="249"/>
    </row>
    <row r="14" spans="1:26" ht="24" customHeight="1" x14ac:dyDescent="0.25">
      <c r="A14" s="30">
        <v>1.2</v>
      </c>
      <c r="B14" s="95" t="s">
        <v>63</v>
      </c>
      <c r="C14" s="96"/>
      <c r="D14" s="96"/>
      <c r="E14" s="96"/>
      <c r="F14" s="96"/>
      <c r="G14" s="96"/>
      <c r="H14" s="96"/>
      <c r="I14" s="96"/>
      <c r="J14" s="96"/>
      <c r="K14" s="256"/>
      <c r="L14" s="256"/>
      <c r="M14" s="256"/>
      <c r="N14" s="100"/>
      <c r="O14" s="100"/>
      <c r="P14" s="100"/>
      <c r="Q14" s="89" t="e">
        <f>V35/T35*100</f>
        <v>#DIV/0!</v>
      </c>
      <c r="R14" s="89"/>
      <c r="S14" s="302"/>
      <c r="T14" s="303"/>
      <c r="U14" s="304"/>
      <c r="V14" s="243"/>
      <c r="W14" s="244"/>
      <c r="X14" s="245"/>
      <c r="Y14" s="248"/>
      <c r="Z14" s="249"/>
    </row>
    <row r="15" spans="1:26" ht="24" customHeight="1" x14ac:dyDescent="0.25">
      <c r="A15" s="30">
        <v>1.3</v>
      </c>
      <c r="B15" s="95" t="s">
        <v>64</v>
      </c>
      <c r="C15" s="96"/>
      <c r="D15" s="96"/>
      <c r="E15" s="96"/>
      <c r="F15" s="96"/>
      <c r="G15" s="96"/>
      <c r="H15" s="96"/>
      <c r="I15" s="96"/>
      <c r="J15" s="96"/>
      <c r="K15" s="256"/>
      <c r="L15" s="256"/>
      <c r="M15" s="256"/>
      <c r="N15" s="100"/>
      <c r="O15" s="100"/>
      <c r="P15" s="100"/>
      <c r="Q15" s="89" t="e">
        <f>V38/T38*100</f>
        <v>#DIV/0!</v>
      </c>
      <c r="R15" s="89"/>
      <c r="S15" s="302"/>
      <c r="T15" s="303"/>
      <c r="U15" s="304"/>
      <c r="V15" s="243"/>
      <c r="W15" s="244"/>
      <c r="X15" s="245"/>
      <c r="Y15" s="248"/>
      <c r="Z15" s="249"/>
    </row>
    <row r="16" spans="1:26" ht="24" customHeight="1" x14ac:dyDescent="0.25">
      <c r="A16" s="30">
        <v>1.4</v>
      </c>
      <c r="B16" s="108" t="s">
        <v>65</v>
      </c>
      <c r="C16" s="108"/>
      <c r="D16" s="108"/>
      <c r="E16" s="108"/>
      <c r="F16" s="108"/>
      <c r="G16" s="108"/>
      <c r="H16" s="108"/>
      <c r="I16" s="108"/>
      <c r="J16" s="95"/>
      <c r="K16" s="97"/>
      <c r="L16" s="98"/>
      <c r="M16" s="99"/>
      <c r="N16" s="105"/>
      <c r="O16" s="106"/>
      <c r="P16" s="107"/>
      <c r="Q16" s="89" t="e">
        <f>V40/T40*100</f>
        <v>#DIV/0!</v>
      </c>
      <c r="R16" s="89"/>
      <c r="S16" s="302"/>
      <c r="T16" s="303"/>
      <c r="U16" s="304"/>
      <c r="V16" s="243"/>
      <c r="W16" s="244"/>
      <c r="X16" s="245"/>
      <c r="Y16" s="248"/>
      <c r="Z16" s="249"/>
    </row>
    <row r="17" spans="1:26" ht="24" customHeight="1" x14ac:dyDescent="0.25">
      <c r="A17" s="33">
        <v>1.5</v>
      </c>
      <c r="B17" s="110" t="s">
        <v>67</v>
      </c>
      <c r="C17" s="111"/>
      <c r="D17" s="111"/>
      <c r="E17" s="111"/>
      <c r="F17" s="111"/>
      <c r="G17" s="111"/>
      <c r="H17" s="111"/>
      <c r="I17" s="111"/>
      <c r="J17" s="112"/>
      <c r="K17" s="97"/>
      <c r="L17" s="98"/>
      <c r="M17" s="99"/>
      <c r="N17" s="105"/>
      <c r="O17" s="106"/>
      <c r="P17" s="107"/>
      <c r="Q17" s="89" t="e">
        <f>V42/T42*100</f>
        <v>#DIV/0!</v>
      </c>
      <c r="R17" s="89"/>
      <c r="S17" s="302"/>
      <c r="T17" s="303"/>
      <c r="U17" s="304"/>
      <c r="V17" s="243"/>
      <c r="W17" s="244"/>
      <c r="X17" s="245"/>
      <c r="Y17" s="248"/>
      <c r="Z17" s="249"/>
    </row>
    <row r="18" spans="1:26" s="8" customFormat="1" ht="24" customHeight="1" x14ac:dyDescent="0.25">
      <c r="A18" s="31">
        <v>2</v>
      </c>
      <c r="B18" s="119" t="s">
        <v>66</v>
      </c>
      <c r="C18" s="119"/>
      <c r="D18" s="119"/>
      <c r="E18" s="119"/>
      <c r="F18" s="119"/>
      <c r="G18" s="119"/>
      <c r="H18" s="119"/>
      <c r="I18" s="119"/>
      <c r="J18" s="120"/>
      <c r="K18" s="116"/>
      <c r="L18" s="117"/>
      <c r="M18" s="118"/>
      <c r="N18" s="257"/>
      <c r="O18" s="258"/>
      <c r="P18" s="259"/>
      <c r="Q18" s="255" t="e">
        <f>V44/T44*100</f>
        <v>#DIV/0!</v>
      </c>
      <c r="R18" s="255"/>
      <c r="S18" s="302"/>
      <c r="T18" s="303"/>
      <c r="U18" s="304"/>
      <c r="V18" s="243"/>
      <c r="W18" s="244"/>
      <c r="X18" s="245"/>
      <c r="Y18" s="248"/>
      <c r="Z18" s="249"/>
    </row>
    <row r="19" spans="1:26" s="5" customFormat="1" ht="24" customHeight="1" x14ac:dyDescent="0.25">
      <c r="A19" s="32">
        <v>2.1</v>
      </c>
      <c r="B19" s="108" t="s">
        <v>62</v>
      </c>
      <c r="C19" s="108"/>
      <c r="D19" s="108"/>
      <c r="E19" s="108"/>
      <c r="F19" s="108"/>
      <c r="G19" s="108"/>
      <c r="H19" s="108"/>
      <c r="I19" s="108"/>
      <c r="J19" s="95"/>
      <c r="K19" s="97"/>
      <c r="L19" s="98"/>
      <c r="M19" s="99"/>
      <c r="N19" s="105"/>
      <c r="O19" s="106"/>
      <c r="P19" s="107"/>
      <c r="Q19" s="89" t="e">
        <f>V45/T45*100</f>
        <v>#DIV/0!</v>
      </c>
      <c r="R19" s="89"/>
      <c r="S19" s="302"/>
      <c r="T19" s="303"/>
      <c r="U19" s="304"/>
      <c r="V19" s="243"/>
      <c r="W19" s="244"/>
      <c r="X19" s="245"/>
      <c r="Y19" s="248"/>
      <c r="Z19" s="249"/>
    </row>
    <row r="20" spans="1:26" ht="24" customHeight="1" x14ac:dyDescent="0.25">
      <c r="A20" s="30">
        <v>2.2000000000000002</v>
      </c>
      <c r="B20" s="108" t="s">
        <v>63</v>
      </c>
      <c r="C20" s="108"/>
      <c r="D20" s="108"/>
      <c r="E20" s="108"/>
      <c r="F20" s="108"/>
      <c r="G20" s="108"/>
      <c r="H20" s="108"/>
      <c r="I20" s="108"/>
      <c r="J20" s="95"/>
      <c r="K20" s="97"/>
      <c r="L20" s="98"/>
      <c r="M20" s="99"/>
      <c r="N20" s="105"/>
      <c r="O20" s="106"/>
      <c r="P20" s="107"/>
      <c r="Q20" s="89" t="e">
        <f>V50/T50*100</f>
        <v>#DIV/0!</v>
      </c>
      <c r="R20" s="89"/>
      <c r="S20" s="302"/>
      <c r="T20" s="303"/>
      <c r="U20" s="304"/>
      <c r="V20" s="243"/>
      <c r="W20" s="244"/>
      <c r="X20" s="245"/>
      <c r="Y20" s="248"/>
      <c r="Z20" s="249"/>
    </row>
    <row r="21" spans="1:26" ht="24" customHeight="1" x14ac:dyDescent="0.25">
      <c r="A21" s="30">
        <v>2.2999999999999998</v>
      </c>
      <c r="B21" s="108" t="s">
        <v>64</v>
      </c>
      <c r="C21" s="108"/>
      <c r="D21" s="108"/>
      <c r="E21" s="108"/>
      <c r="F21" s="108"/>
      <c r="G21" s="108"/>
      <c r="H21" s="108"/>
      <c r="I21" s="108"/>
      <c r="J21" s="95"/>
      <c r="K21" s="97"/>
      <c r="L21" s="98"/>
      <c r="M21" s="99"/>
      <c r="N21" s="105"/>
      <c r="O21" s="106"/>
      <c r="P21" s="107"/>
      <c r="Q21" s="89" t="e">
        <f>V53/T53*100</f>
        <v>#DIV/0!</v>
      </c>
      <c r="R21" s="89"/>
      <c r="S21" s="302"/>
      <c r="T21" s="303"/>
      <c r="U21" s="304"/>
      <c r="V21" s="243"/>
      <c r="W21" s="244"/>
      <c r="X21" s="245"/>
      <c r="Y21" s="248"/>
      <c r="Z21" s="249"/>
    </row>
    <row r="22" spans="1:26" ht="24" customHeight="1" x14ac:dyDescent="0.25">
      <c r="A22" s="33">
        <v>2.4</v>
      </c>
      <c r="B22" s="108" t="s">
        <v>65</v>
      </c>
      <c r="C22" s="108"/>
      <c r="D22" s="108"/>
      <c r="E22" s="108"/>
      <c r="F22" s="108"/>
      <c r="G22" s="108"/>
      <c r="H22" s="108"/>
      <c r="I22" s="108"/>
      <c r="J22" s="95"/>
      <c r="K22" s="97"/>
      <c r="L22" s="98"/>
      <c r="M22" s="99"/>
      <c r="N22" s="105"/>
      <c r="O22" s="106"/>
      <c r="P22" s="107"/>
      <c r="Q22" s="89" t="e">
        <f>V55/T55*100</f>
        <v>#DIV/0!</v>
      </c>
      <c r="R22" s="89"/>
      <c r="S22" s="302"/>
      <c r="T22" s="303"/>
      <c r="U22" s="304"/>
      <c r="V22" s="243"/>
      <c r="W22" s="244"/>
      <c r="X22" s="245"/>
      <c r="Y22" s="248"/>
      <c r="Z22" s="249"/>
    </row>
    <row r="23" spans="1:26" ht="24" customHeight="1" x14ac:dyDescent="0.25">
      <c r="A23" s="30">
        <v>2.5</v>
      </c>
      <c r="B23" s="102" t="s">
        <v>67</v>
      </c>
      <c r="C23" s="103"/>
      <c r="D23" s="103"/>
      <c r="E23" s="103"/>
      <c r="F23" s="103"/>
      <c r="G23" s="103"/>
      <c r="H23" s="103"/>
      <c r="I23" s="103"/>
      <c r="J23" s="103"/>
      <c r="K23" s="104"/>
      <c r="L23" s="104"/>
      <c r="M23" s="104"/>
      <c r="N23" s="100"/>
      <c r="O23" s="100"/>
      <c r="P23" s="100"/>
      <c r="Q23" s="89" t="e">
        <f>V57/T57*100</f>
        <v>#DIV/0!</v>
      </c>
      <c r="R23" s="89"/>
      <c r="S23" s="302"/>
      <c r="T23" s="303"/>
      <c r="U23" s="304"/>
      <c r="V23" s="243"/>
      <c r="W23" s="244"/>
      <c r="X23" s="245"/>
      <c r="Y23" s="248"/>
      <c r="Z23" s="249"/>
    </row>
    <row r="24" spans="1:26" ht="24" customHeight="1" x14ac:dyDescent="0.25">
      <c r="A24" s="90" t="s">
        <v>15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2"/>
      <c r="Q24" s="93" t="e">
        <f>V59</f>
        <v>#DIV/0!</v>
      </c>
      <c r="R24" s="93"/>
      <c r="S24" s="94">
        <f>SUM(S12)</f>
        <v>0</v>
      </c>
      <c r="T24" s="94"/>
      <c r="U24" s="94"/>
      <c r="V24" s="94">
        <f>SUM(V12)</f>
        <v>0</v>
      </c>
      <c r="W24" s="94"/>
      <c r="X24" s="94"/>
      <c r="Y24" s="125" t="e">
        <f>V24/S24*100</f>
        <v>#DIV/0!</v>
      </c>
      <c r="Z24" s="125"/>
    </row>
    <row r="25" spans="1:26" ht="9.9499999999999993" customHeight="1" x14ac:dyDescent="0.25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</row>
    <row r="26" spans="1:26" s="16" customFormat="1" ht="24" customHeight="1" x14ac:dyDescent="0.25">
      <c r="A26" s="28" t="s">
        <v>91</v>
      </c>
      <c r="B26" s="2"/>
      <c r="C26" s="2"/>
      <c r="D26" s="2"/>
      <c r="E26" s="2"/>
      <c r="F26" s="2"/>
      <c r="G26" s="2"/>
      <c r="H26" s="9"/>
      <c r="I26" s="10"/>
      <c r="J26" s="10"/>
      <c r="K26" s="10"/>
      <c r="L26" s="10"/>
      <c r="M26" s="10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9.9499999999999993" customHeight="1" x14ac:dyDescent="0.25">
      <c r="A27" s="2"/>
      <c r="H27" s="11"/>
      <c r="I27" s="11"/>
      <c r="J27" s="11"/>
      <c r="K27" s="11"/>
      <c r="L27" s="11"/>
      <c r="M27" s="11"/>
    </row>
    <row r="28" spans="1:26" ht="72" customHeight="1" x14ac:dyDescent="0.25">
      <c r="A28" s="14" t="s">
        <v>6</v>
      </c>
      <c r="B28" s="83" t="s">
        <v>12</v>
      </c>
      <c r="C28" s="83"/>
      <c r="D28" s="83"/>
      <c r="E28" s="83"/>
      <c r="F28" s="83"/>
      <c r="G28" s="83"/>
      <c r="H28" s="83" t="s">
        <v>16</v>
      </c>
      <c r="I28" s="83"/>
      <c r="J28" s="83"/>
      <c r="K28" s="83" t="s">
        <v>13</v>
      </c>
      <c r="L28" s="83"/>
      <c r="M28" s="83"/>
      <c r="N28" s="83" t="s">
        <v>17</v>
      </c>
      <c r="O28" s="83"/>
      <c r="P28" s="83"/>
      <c r="Q28" s="83" t="s">
        <v>18</v>
      </c>
      <c r="R28" s="83"/>
      <c r="S28" s="83"/>
      <c r="T28" s="126" t="s">
        <v>19</v>
      </c>
      <c r="U28" s="126"/>
      <c r="V28" s="72" t="s">
        <v>7</v>
      </c>
      <c r="W28" s="72"/>
      <c r="X28" s="83" t="s">
        <v>8</v>
      </c>
      <c r="Y28" s="83"/>
      <c r="Z28" s="83"/>
    </row>
    <row r="29" spans="1:26" s="22" customFormat="1" ht="48" customHeight="1" x14ac:dyDescent="0.25">
      <c r="A29" s="34">
        <v>1</v>
      </c>
      <c r="B29" s="265" t="s">
        <v>61</v>
      </c>
      <c r="C29" s="266"/>
      <c r="D29" s="266"/>
      <c r="E29" s="266"/>
      <c r="F29" s="266"/>
      <c r="G29" s="267"/>
      <c r="H29" s="268"/>
      <c r="I29" s="268"/>
      <c r="J29" s="268"/>
      <c r="K29" s="269"/>
      <c r="L29" s="269"/>
      <c r="M29" s="269"/>
      <c r="N29" s="269"/>
      <c r="O29" s="269"/>
      <c r="P29" s="269"/>
      <c r="Q29" s="269"/>
      <c r="R29" s="269"/>
      <c r="S29" s="257"/>
      <c r="T29" s="191">
        <f>T30+T35+T38+T40+T42</f>
        <v>30</v>
      </c>
      <c r="U29" s="191"/>
      <c r="V29" s="280" t="e">
        <f>SUM(V30,V35,V38,V40,V42)</f>
        <v>#DIV/0!</v>
      </c>
      <c r="W29" s="109"/>
      <c r="X29" s="175"/>
      <c r="Y29" s="176"/>
      <c r="Z29" s="177"/>
    </row>
    <row r="30" spans="1:26" s="23" customFormat="1" ht="24" customHeight="1" x14ac:dyDescent="0.25">
      <c r="A30" s="35">
        <v>1.1000000000000001</v>
      </c>
      <c r="B30" s="281" t="s">
        <v>102</v>
      </c>
      <c r="C30" s="281"/>
      <c r="D30" s="281"/>
      <c r="E30" s="281"/>
      <c r="F30" s="281"/>
      <c r="G30" s="282"/>
      <c r="H30" s="283"/>
      <c r="I30" s="283"/>
      <c r="J30" s="283"/>
      <c r="K30" s="284">
        <f>K34</f>
        <v>0</v>
      </c>
      <c r="L30" s="284"/>
      <c r="M30" s="284"/>
      <c r="N30" s="284">
        <f t="shared" ref="N30" si="0">N34</f>
        <v>0</v>
      </c>
      <c r="O30" s="284"/>
      <c r="P30" s="284"/>
      <c r="Q30" s="284">
        <f t="shared" ref="Q30" si="1">Q34</f>
        <v>0</v>
      </c>
      <c r="R30" s="284"/>
      <c r="S30" s="284"/>
      <c r="T30" s="59">
        <f>SUM(T31:T34)</f>
        <v>15</v>
      </c>
      <c r="U30" s="59"/>
      <c r="V30" s="263" t="e">
        <f>SUM(V31:W34)</f>
        <v>#DIV/0!</v>
      </c>
      <c r="W30" s="264"/>
      <c r="X30" s="231"/>
      <c r="Y30" s="232"/>
      <c r="Z30" s="233"/>
    </row>
    <row r="31" spans="1:26" ht="24" customHeight="1" x14ac:dyDescent="0.25">
      <c r="A31" s="141"/>
      <c r="B31" s="199" t="s">
        <v>69</v>
      </c>
      <c r="C31" s="199"/>
      <c r="D31" s="199"/>
      <c r="E31" s="199"/>
      <c r="F31" s="199"/>
      <c r="G31" s="199"/>
      <c r="H31" s="270"/>
      <c r="I31" s="270"/>
      <c r="J31" s="270"/>
      <c r="K31" s="100"/>
      <c r="L31" s="100"/>
      <c r="M31" s="100"/>
      <c r="N31" s="100"/>
      <c r="O31" s="100"/>
      <c r="P31" s="100"/>
      <c r="Q31" s="100"/>
      <c r="R31" s="100"/>
      <c r="S31" s="105"/>
      <c r="T31" s="62">
        <v>7</v>
      </c>
      <c r="U31" s="62"/>
      <c r="V31" s="124" t="e">
        <f>(T31*((K31*0)+(N31*50)+(Q31*100)))/(H31*100)</f>
        <v>#DIV/0!</v>
      </c>
      <c r="W31" s="89"/>
      <c r="X31" s="231"/>
      <c r="Y31" s="232"/>
      <c r="Z31" s="233"/>
    </row>
    <row r="32" spans="1:26" ht="24" customHeight="1" x14ac:dyDescent="0.25">
      <c r="A32" s="142"/>
      <c r="B32" s="65" t="s">
        <v>70</v>
      </c>
      <c r="C32" s="66"/>
      <c r="D32" s="66"/>
      <c r="E32" s="66"/>
      <c r="F32" s="66"/>
      <c r="G32" s="67"/>
      <c r="H32" s="270"/>
      <c r="I32" s="270"/>
      <c r="J32" s="270"/>
      <c r="K32" s="105"/>
      <c r="L32" s="106"/>
      <c r="M32" s="107"/>
      <c r="N32" s="105"/>
      <c r="O32" s="106"/>
      <c r="P32" s="107"/>
      <c r="Q32" s="105"/>
      <c r="R32" s="106"/>
      <c r="S32" s="106"/>
      <c r="T32" s="62">
        <v>3</v>
      </c>
      <c r="U32" s="62"/>
      <c r="V32" s="124" t="e">
        <f>(T32*((K32*0)+(N32*50)+(Q32*100)))/(H32*100)</f>
        <v>#DIV/0!</v>
      </c>
      <c r="W32" s="89"/>
      <c r="X32" s="231"/>
      <c r="Y32" s="232"/>
      <c r="Z32" s="233"/>
    </row>
    <row r="33" spans="1:26" ht="72" customHeight="1" x14ac:dyDescent="0.25">
      <c r="A33" s="142"/>
      <c r="B33" s="131" t="s">
        <v>103</v>
      </c>
      <c r="C33" s="131"/>
      <c r="D33" s="131"/>
      <c r="E33" s="131"/>
      <c r="F33" s="131"/>
      <c r="G33" s="131"/>
      <c r="H33" s="270"/>
      <c r="I33" s="270"/>
      <c r="J33" s="270"/>
      <c r="K33" s="100"/>
      <c r="L33" s="100"/>
      <c r="M33" s="100"/>
      <c r="N33" s="100"/>
      <c r="O33" s="100"/>
      <c r="P33" s="100"/>
      <c r="Q33" s="100"/>
      <c r="R33" s="100"/>
      <c r="S33" s="105"/>
      <c r="T33" s="62">
        <v>3</v>
      </c>
      <c r="U33" s="62"/>
      <c r="V33" s="124" t="e">
        <f>(T33*((K33*0)+(N33*50)+(Q33*100)))/(H33*100)</f>
        <v>#DIV/0!</v>
      </c>
      <c r="W33" s="89"/>
      <c r="X33" s="231"/>
      <c r="Y33" s="232"/>
      <c r="Z33" s="233"/>
    </row>
    <row r="34" spans="1:26" ht="24" customHeight="1" x14ac:dyDescent="0.25">
      <c r="A34" s="143"/>
      <c r="B34" s="65" t="s">
        <v>71</v>
      </c>
      <c r="C34" s="66"/>
      <c r="D34" s="66"/>
      <c r="E34" s="66"/>
      <c r="F34" s="66"/>
      <c r="G34" s="67"/>
      <c r="H34" s="270"/>
      <c r="I34" s="270"/>
      <c r="J34" s="270"/>
      <c r="K34" s="105"/>
      <c r="L34" s="106"/>
      <c r="M34" s="107"/>
      <c r="N34" s="105"/>
      <c r="O34" s="106"/>
      <c r="P34" s="107"/>
      <c r="Q34" s="105"/>
      <c r="R34" s="106"/>
      <c r="S34" s="106"/>
      <c r="T34" s="62">
        <v>2</v>
      </c>
      <c r="U34" s="62"/>
      <c r="V34" s="124" t="e">
        <f>(T34*((K34*0)+(N34*50)+(Q34*100)))/(H34*100)</f>
        <v>#DIV/0!</v>
      </c>
      <c r="W34" s="89"/>
      <c r="X34" s="231"/>
      <c r="Y34" s="232"/>
      <c r="Z34" s="233"/>
    </row>
    <row r="35" spans="1:26" s="23" customFormat="1" ht="24" customHeight="1" x14ac:dyDescent="0.25">
      <c r="A35" s="36">
        <v>1.2</v>
      </c>
      <c r="B35" s="296" t="s">
        <v>63</v>
      </c>
      <c r="C35" s="297"/>
      <c r="D35" s="297"/>
      <c r="E35" s="297"/>
      <c r="F35" s="297"/>
      <c r="G35" s="298"/>
      <c r="H35" s="274"/>
      <c r="I35" s="275"/>
      <c r="J35" s="276"/>
      <c r="K35" s="277">
        <f>K37</f>
        <v>0</v>
      </c>
      <c r="L35" s="278"/>
      <c r="M35" s="279"/>
      <c r="N35" s="277">
        <f t="shared" ref="N35" si="2">N37</f>
        <v>0</v>
      </c>
      <c r="O35" s="278"/>
      <c r="P35" s="279"/>
      <c r="Q35" s="277">
        <f t="shared" ref="Q35" si="3">Q37</f>
        <v>0</v>
      </c>
      <c r="R35" s="278"/>
      <c r="S35" s="279"/>
      <c r="T35" s="59">
        <f>T36+T37</f>
        <v>10</v>
      </c>
      <c r="U35" s="59"/>
      <c r="V35" s="263" t="e">
        <f>SUM(V36,V37)</f>
        <v>#DIV/0!</v>
      </c>
      <c r="W35" s="264"/>
      <c r="X35" s="231"/>
      <c r="Y35" s="232"/>
      <c r="Z35" s="233"/>
    </row>
    <row r="36" spans="1:26" ht="72" customHeight="1" x14ac:dyDescent="0.25">
      <c r="A36" s="141"/>
      <c r="B36" s="135" t="s">
        <v>72</v>
      </c>
      <c r="C36" s="136"/>
      <c r="D36" s="136"/>
      <c r="E36" s="136"/>
      <c r="F36" s="136"/>
      <c r="G36" s="137"/>
      <c r="H36" s="132"/>
      <c r="I36" s="133"/>
      <c r="J36" s="134"/>
      <c r="K36" s="105"/>
      <c r="L36" s="106"/>
      <c r="M36" s="107"/>
      <c r="N36" s="105"/>
      <c r="O36" s="106"/>
      <c r="P36" s="107"/>
      <c r="Q36" s="105"/>
      <c r="R36" s="106"/>
      <c r="S36" s="106"/>
      <c r="T36" s="62">
        <v>5</v>
      </c>
      <c r="U36" s="62"/>
      <c r="V36" s="124" t="e">
        <f>(T36*((K36*0)+(N36*50)+(Q36*100)))/(H36*100)</f>
        <v>#DIV/0!</v>
      </c>
      <c r="W36" s="89"/>
      <c r="X36" s="231"/>
      <c r="Y36" s="232"/>
      <c r="Z36" s="233"/>
    </row>
    <row r="37" spans="1:26" ht="24" customHeight="1" x14ac:dyDescent="0.25">
      <c r="A37" s="143"/>
      <c r="B37" s="65" t="s">
        <v>73</v>
      </c>
      <c r="C37" s="66"/>
      <c r="D37" s="66"/>
      <c r="E37" s="66"/>
      <c r="F37" s="66"/>
      <c r="G37" s="67"/>
      <c r="H37" s="132"/>
      <c r="I37" s="133"/>
      <c r="J37" s="134"/>
      <c r="K37" s="105"/>
      <c r="L37" s="106"/>
      <c r="M37" s="107"/>
      <c r="N37" s="105"/>
      <c r="O37" s="106"/>
      <c r="P37" s="107"/>
      <c r="Q37" s="105"/>
      <c r="R37" s="106"/>
      <c r="S37" s="106"/>
      <c r="T37" s="62">
        <v>5</v>
      </c>
      <c r="U37" s="62"/>
      <c r="V37" s="124" t="e">
        <f>(T37*((K37*0)+(N37*50)+(Q37*100)))/(H37*100)</f>
        <v>#DIV/0!</v>
      </c>
      <c r="W37" s="89"/>
      <c r="X37" s="231"/>
      <c r="Y37" s="232"/>
      <c r="Z37" s="233"/>
    </row>
    <row r="38" spans="1:26" s="23" customFormat="1" ht="48" customHeight="1" x14ac:dyDescent="0.25">
      <c r="A38" s="36">
        <v>1.3</v>
      </c>
      <c r="B38" s="271" t="s">
        <v>64</v>
      </c>
      <c r="C38" s="272"/>
      <c r="D38" s="272"/>
      <c r="E38" s="272"/>
      <c r="F38" s="272"/>
      <c r="G38" s="273"/>
      <c r="H38" s="274"/>
      <c r="I38" s="275"/>
      <c r="J38" s="276"/>
      <c r="K38" s="277">
        <f>K39</f>
        <v>0</v>
      </c>
      <c r="L38" s="278"/>
      <c r="M38" s="279"/>
      <c r="N38" s="277">
        <f t="shared" ref="N38" si="4">N39</f>
        <v>0</v>
      </c>
      <c r="O38" s="278"/>
      <c r="P38" s="279"/>
      <c r="Q38" s="277">
        <f t="shared" ref="Q38" si="5">Q39</f>
        <v>0</v>
      </c>
      <c r="R38" s="278"/>
      <c r="S38" s="279"/>
      <c r="T38" s="59">
        <f>T39</f>
        <v>3</v>
      </c>
      <c r="U38" s="59"/>
      <c r="V38" s="263" t="e">
        <f>SUM(V39)</f>
        <v>#DIV/0!</v>
      </c>
      <c r="W38" s="264"/>
      <c r="X38" s="231"/>
      <c r="Y38" s="232"/>
      <c r="Z38" s="233"/>
    </row>
    <row r="39" spans="1:26" ht="48" customHeight="1" x14ac:dyDescent="0.25">
      <c r="A39" s="37"/>
      <c r="B39" s="135" t="s">
        <v>104</v>
      </c>
      <c r="C39" s="136"/>
      <c r="D39" s="136"/>
      <c r="E39" s="136"/>
      <c r="F39" s="136"/>
      <c r="G39" s="137"/>
      <c r="H39" s="285"/>
      <c r="I39" s="286"/>
      <c r="J39" s="287"/>
      <c r="K39" s="105"/>
      <c r="L39" s="106"/>
      <c r="M39" s="107"/>
      <c r="N39" s="105"/>
      <c r="O39" s="106"/>
      <c r="P39" s="107"/>
      <c r="Q39" s="105"/>
      <c r="R39" s="106"/>
      <c r="S39" s="106"/>
      <c r="T39" s="62">
        <v>3</v>
      </c>
      <c r="U39" s="62"/>
      <c r="V39" s="124" t="e">
        <f>(T39*((K39*0)+(N39*50)+(Q39*100)))/(H39*100)</f>
        <v>#DIV/0!</v>
      </c>
      <c r="W39" s="89"/>
      <c r="X39" s="231"/>
      <c r="Y39" s="232"/>
      <c r="Z39" s="233"/>
    </row>
    <row r="40" spans="1:26" s="20" customFormat="1" ht="48" customHeight="1" x14ac:dyDescent="0.25">
      <c r="A40" s="36">
        <v>1.4</v>
      </c>
      <c r="B40" s="271" t="s">
        <v>65</v>
      </c>
      <c r="C40" s="272"/>
      <c r="D40" s="272"/>
      <c r="E40" s="272"/>
      <c r="F40" s="272"/>
      <c r="G40" s="273"/>
      <c r="H40" s="274"/>
      <c r="I40" s="275"/>
      <c r="J40" s="276"/>
      <c r="K40" s="277">
        <f>K41</f>
        <v>0</v>
      </c>
      <c r="L40" s="278"/>
      <c r="M40" s="279"/>
      <c r="N40" s="277">
        <f>N41</f>
        <v>0</v>
      </c>
      <c r="O40" s="278"/>
      <c r="P40" s="279"/>
      <c r="Q40" s="277">
        <f>Q41</f>
        <v>0</v>
      </c>
      <c r="R40" s="278"/>
      <c r="S40" s="278"/>
      <c r="T40" s="59">
        <f>T41</f>
        <v>1</v>
      </c>
      <c r="U40" s="59"/>
      <c r="V40" s="263" t="e">
        <f>SUM(V41)</f>
        <v>#DIV/0!</v>
      </c>
      <c r="W40" s="264"/>
      <c r="X40" s="231"/>
      <c r="Y40" s="232"/>
      <c r="Z40" s="233"/>
    </row>
    <row r="41" spans="1:26" ht="48" customHeight="1" x14ac:dyDescent="0.25">
      <c r="A41" s="37"/>
      <c r="B41" s="135" t="s">
        <v>105</v>
      </c>
      <c r="C41" s="136"/>
      <c r="D41" s="136"/>
      <c r="E41" s="136"/>
      <c r="F41" s="136"/>
      <c r="G41" s="137"/>
      <c r="H41" s="132"/>
      <c r="I41" s="133"/>
      <c r="J41" s="134"/>
      <c r="K41" s="105"/>
      <c r="L41" s="106"/>
      <c r="M41" s="107"/>
      <c r="N41" s="105"/>
      <c r="O41" s="106"/>
      <c r="P41" s="107"/>
      <c r="Q41" s="105"/>
      <c r="R41" s="106"/>
      <c r="S41" s="106"/>
      <c r="T41" s="62">
        <v>1</v>
      </c>
      <c r="U41" s="62"/>
      <c r="V41" s="124" t="e">
        <f>(T41*((K41*0)+(N41*50)+(Q41*100)))/(H41*100)</f>
        <v>#DIV/0!</v>
      </c>
      <c r="W41" s="89"/>
      <c r="X41" s="231"/>
      <c r="Y41" s="232"/>
      <c r="Z41" s="233"/>
    </row>
    <row r="42" spans="1:26" s="23" customFormat="1" ht="48" customHeight="1" x14ac:dyDescent="0.25">
      <c r="A42" s="36">
        <v>1.5</v>
      </c>
      <c r="B42" s="271" t="s">
        <v>67</v>
      </c>
      <c r="C42" s="272"/>
      <c r="D42" s="272"/>
      <c r="E42" s="272"/>
      <c r="F42" s="272"/>
      <c r="G42" s="273"/>
      <c r="H42" s="274"/>
      <c r="I42" s="275"/>
      <c r="J42" s="276"/>
      <c r="K42" s="277">
        <f>K43</f>
        <v>0</v>
      </c>
      <c r="L42" s="278"/>
      <c r="M42" s="279"/>
      <c r="N42" s="277">
        <f>N43</f>
        <v>0</v>
      </c>
      <c r="O42" s="278"/>
      <c r="P42" s="279"/>
      <c r="Q42" s="277">
        <f>Q43</f>
        <v>0</v>
      </c>
      <c r="R42" s="278"/>
      <c r="S42" s="278"/>
      <c r="T42" s="59">
        <f>T43</f>
        <v>1</v>
      </c>
      <c r="U42" s="59"/>
      <c r="V42" s="263" t="e">
        <f>SUM(V43)</f>
        <v>#DIV/0!</v>
      </c>
      <c r="W42" s="264"/>
      <c r="X42" s="231"/>
      <c r="Y42" s="232"/>
      <c r="Z42" s="233"/>
    </row>
    <row r="43" spans="1:26" ht="48" customHeight="1" x14ac:dyDescent="0.25">
      <c r="A43" s="37"/>
      <c r="B43" s="135" t="s">
        <v>106</v>
      </c>
      <c r="C43" s="136"/>
      <c r="D43" s="136"/>
      <c r="E43" s="136"/>
      <c r="F43" s="136"/>
      <c r="G43" s="137"/>
      <c r="H43" s="132"/>
      <c r="I43" s="133"/>
      <c r="J43" s="134"/>
      <c r="K43" s="105"/>
      <c r="L43" s="106"/>
      <c r="M43" s="107"/>
      <c r="N43" s="105"/>
      <c r="O43" s="106"/>
      <c r="P43" s="107"/>
      <c r="Q43" s="105"/>
      <c r="R43" s="106"/>
      <c r="S43" s="106"/>
      <c r="T43" s="62">
        <v>1</v>
      </c>
      <c r="U43" s="62"/>
      <c r="V43" s="124" t="e">
        <f>(T43*((K43*0)+(N43*50)+(Q43*100)))/(H43*100)</f>
        <v>#DIV/0!</v>
      </c>
      <c r="W43" s="89"/>
      <c r="X43" s="231"/>
      <c r="Y43" s="232"/>
      <c r="Z43" s="233"/>
    </row>
    <row r="44" spans="1:26" s="22" customFormat="1" ht="24" customHeight="1" x14ac:dyDescent="0.25">
      <c r="A44" s="38">
        <v>2</v>
      </c>
      <c r="B44" s="288" t="s">
        <v>66</v>
      </c>
      <c r="C44" s="289"/>
      <c r="D44" s="289"/>
      <c r="E44" s="289"/>
      <c r="F44" s="289"/>
      <c r="G44" s="85"/>
      <c r="H44" s="290"/>
      <c r="I44" s="291"/>
      <c r="J44" s="292"/>
      <c r="K44" s="257"/>
      <c r="L44" s="258"/>
      <c r="M44" s="259"/>
      <c r="N44" s="257"/>
      <c r="O44" s="258"/>
      <c r="P44" s="259"/>
      <c r="Q44" s="257"/>
      <c r="R44" s="258"/>
      <c r="S44" s="258"/>
      <c r="T44" s="191">
        <f>T45+T50+T53+T55+T57</f>
        <v>70</v>
      </c>
      <c r="U44" s="191"/>
      <c r="V44" s="280" t="e">
        <f>SUM(V45,V50,V53,V55,V57)</f>
        <v>#DIV/0!</v>
      </c>
      <c r="W44" s="109"/>
      <c r="X44" s="231"/>
      <c r="Y44" s="232"/>
      <c r="Z44" s="233"/>
    </row>
    <row r="45" spans="1:26" s="23" customFormat="1" ht="24" customHeight="1" x14ac:dyDescent="0.25">
      <c r="A45" s="36">
        <v>2.1</v>
      </c>
      <c r="B45" s="271" t="s">
        <v>62</v>
      </c>
      <c r="C45" s="272"/>
      <c r="D45" s="272"/>
      <c r="E45" s="272"/>
      <c r="F45" s="272"/>
      <c r="G45" s="273"/>
      <c r="H45" s="274"/>
      <c r="I45" s="275"/>
      <c r="J45" s="276"/>
      <c r="K45" s="277">
        <f>K49</f>
        <v>0</v>
      </c>
      <c r="L45" s="278"/>
      <c r="M45" s="279"/>
      <c r="N45" s="277">
        <f>N49</f>
        <v>0</v>
      </c>
      <c r="O45" s="278"/>
      <c r="P45" s="279"/>
      <c r="Q45" s="277">
        <f>Q49</f>
        <v>0</v>
      </c>
      <c r="R45" s="278"/>
      <c r="S45" s="278"/>
      <c r="T45" s="59">
        <f>SUM(T46:T49)</f>
        <v>35</v>
      </c>
      <c r="U45" s="59"/>
      <c r="V45" s="263" t="e">
        <f>SUM(V46:W49)</f>
        <v>#DIV/0!</v>
      </c>
      <c r="W45" s="264"/>
      <c r="X45" s="231"/>
      <c r="Y45" s="232"/>
      <c r="Z45" s="233"/>
    </row>
    <row r="46" spans="1:26" ht="24" customHeight="1" x14ac:dyDescent="0.25">
      <c r="A46" s="144"/>
      <c r="B46" s="215" t="s">
        <v>69</v>
      </c>
      <c r="C46" s="216"/>
      <c r="D46" s="216"/>
      <c r="E46" s="216"/>
      <c r="F46" s="216"/>
      <c r="G46" s="102"/>
      <c r="H46" s="132"/>
      <c r="I46" s="133"/>
      <c r="J46" s="134"/>
      <c r="K46" s="105"/>
      <c r="L46" s="106"/>
      <c r="M46" s="107"/>
      <c r="N46" s="105"/>
      <c r="O46" s="106"/>
      <c r="P46" s="107"/>
      <c r="Q46" s="105"/>
      <c r="R46" s="106"/>
      <c r="S46" s="106"/>
      <c r="T46" s="62">
        <v>15</v>
      </c>
      <c r="U46" s="62"/>
      <c r="V46" s="124" t="e">
        <f>(T46*((K46*0)+(N46*50)+(Q46*100)))/(H46*100)</f>
        <v>#DIV/0!</v>
      </c>
      <c r="W46" s="89"/>
      <c r="X46" s="231"/>
      <c r="Y46" s="232"/>
      <c r="Z46" s="233"/>
    </row>
    <row r="47" spans="1:26" ht="24" customHeight="1" x14ac:dyDescent="0.25">
      <c r="A47" s="145"/>
      <c r="B47" s="215" t="s">
        <v>70</v>
      </c>
      <c r="C47" s="216"/>
      <c r="D47" s="216"/>
      <c r="E47" s="216"/>
      <c r="F47" s="216"/>
      <c r="G47" s="102"/>
      <c r="H47" s="132"/>
      <c r="I47" s="133"/>
      <c r="J47" s="134"/>
      <c r="K47" s="105"/>
      <c r="L47" s="106"/>
      <c r="M47" s="107"/>
      <c r="N47" s="105"/>
      <c r="O47" s="106"/>
      <c r="P47" s="107"/>
      <c r="Q47" s="105"/>
      <c r="R47" s="106"/>
      <c r="S47" s="106"/>
      <c r="T47" s="62">
        <v>10</v>
      </c>
      <c r="U47" s="62"/>
      <c r="V47" s="124" t="e">
        <f>(T47*((K47*0)+(N47*50)+(Q47*100)))/(H47*100)</f>
        <v>#DIV/0!</v>
      </c>
      <c r="W47" s="89"/>
      <c r="X47" s="231"/>
      <c r="Y47" s="232"/>
      <c r="Z47" s="233"/>
    </row>
    <row r="48" spans="1:26" ht="48" customHeight="1" x14ac:dyDescent="0.25">
      <c r="A48" s="145"/>
      <c r="B48" s="215" t="s">
        <v>107</v>
      </c>
      <c r="C48" s="216"/>
      <c r="D48" s="216"/>
      <c r="E48" s="216"/>
      <c r="F48" s="216"/>
      <c r="G48" s="102"/>
      <c r="H48" s="132"/>
      <c r="I48" s="133"/>
      <c r="J48" s="134"/>
      <c r="K48" s="105"/>
      <c r="L48" s="106"/>
      <c r="M48" s="107"/>
      <c r="N48" s="105"/>
      <c r="O48" s="106"/>
      <c r="P48" s="107"/>
      <c r="Q48" s="105"/>
      <c r="R48" s="106"/>
      <c r="S48" s="106"/>
      <c r="T48" s="62">
        <v>5</v>
      </c>
      <c r="U48" s="62"/>
      <c r="V48" s="124" t="e">
        <f>(T48*((K48*0)+(N48*50)+(Q48*100)))/(H48*100)</f>
        <v>#DIV/0!</v>
      </c>
      <c r="W48" s="89"/>
      <c r="X48" s="231"/>
      <c r="Y48" s="232"/>
      <c r="Z48" s="233"/>
    </row>
    <row r="49" spans="1:26" ht="24" customHeight="1" x14ac:dyDescent="0.25">
      <c r="A49" s="146"/>
      <c r="B49" s="215" t="s">
        <v>71</v>
      </c>
      <c r="C49" s="216"/>
      <c r="D49" s="216"/>
      <c r="E49" s="216"/>
      <c r="F49" s="216"/>
      <c r="G49" s="102"/>
      <c r="H49" s="132"/>
      <c r="I49" s="133"/>
      <c r="J49" s="134"/>
      <c r="K49" s="105"/>
      <c r="L49" s="106"/>
      <c r="M49" s="107"/>
      <c r="N49" s="105"/>
      <c r="O49" s="106"/>
      <c r="P49" s="107"/>
      <c r="Q49" s="105"/>
      <c r="R49" s="106"/>
      <c r="S49" s="106"/>
      <c r="T49" s="62">
        <v>5</v>
      </c>
      <c r="U49" s="62"/>
      <c r="V49" s="124" t="e">
        <f>(T49*((K49*0)+(N49*50)+(Q49*100)))/(H49*100)</f>
        <v>#DIV/0!</v>
      </c>
      <c r="W49" s="89"/>
      <c r="X49" s="231"/>
      <c r="Y49" s="232"/>
      <c r="Z49" s="233"/>
    </row>
    <row r="50" spans="1:26" s="23" customFormat="1" ht="24" customHeight="1" x14ac:dyDescent="0.25">
      <c r="A50" s="36">
        <v>2.2000000000000002</v>
      </c>
      <c r="B50" s="271" t="s">
        <v>63</v>
      </c>
      <c r="C50" s="272"/>
      <c r="D50" s="272"/>
      <c r="E50" s="272"/>
      <c r="F50" s="272"/>
      <c r="G50" s="273"/>
      <c r="H50" s="274"/>
      <c r="I50" s="275"/>
      <c r="J50" s="276"/>
      <c r="K50" s="277">
        <f>K52</f>
        <v>0</v>
      </c>
      <c r="L50" s="278"/>
      <c r="M50" s="279"/>
      <c r="N50" s="277">
        <f>N52</f>
        <v>0</v>
      </c>
      <c r="O50" s="278"/>
      <c r="P50" s="279"/>
      <c r="Q50" s="277">
        <f>Q52</f>
        <v>0</v>
      </c>
      <c r="R50" s="278"/>
      <c r="S50" s="278"/>
      <c r="T50" s="59">
        <f>SUM(T51:T52)</f>
        <v>20</v>
      </c>
      <c r="U50" s="59"/>
      <c r="V50" s="263" t="e">
        <f>SUM(V51:W52)</f>
        <v>#DIV/0!</v>
      </c>
      <c r="W50" s="264"/>
      <c r="X50" s="231"/>
      <c r="Y50" s="232"/>
      <c r="Z50" s="233"/>
    </row>
    <row r="51" spans="1:26" s="15" customFormat="1" ht="72" customHeight="1" x14ac:dyDescent="0.25">
      <c r="A51" s="144"/>
      <c r="B51" s="215" t="s">
        <v>72</v>
      </c>
      <c r="C51" s="216"/>
      <c r="D51" s="216"/>
      <c r="E51" s="216"/>
      <c r="F51" s="216"/>
      <c r="G51" s="102"/>
      <c r="H51" s="132"/>
      <c r="I51" s="133"/>
      <c r="J51" s="134"/>
      <c r="K51" s="105"/>
      <c r="L51" s="106"/>
      <c r="M51" s="107"/>
      <c r="N51" s="105"/>
      <c r="O51" s="106"/>
      <c r="P51" s="107"/>
      <c r="Q51" s="105"/>
      <c r="R51" s="106"/>
      <c r="S51" s="106"/>
      <c r="T51" s="62">
        <v>15</v>
      </c>
      <c r="U51" s="62"/>
      <c r="V51" s="124" t="e">
        <f>(T51*((K51*0)+(N51*50)+(Q51*100)))/(H51*100)</f>
        <v>#DIV/0!</v>
      </c>
      <c r="W51" s="89"/>
      <c r="X51" s="231"/>
      <c r="Y51" s="232"/>
      <c r="Z51" s="233"/>
    </row>
    <row r="52" spans="1:26" ht="48" customHeight="1" x14ac:dyDescent="0.25">
      <c r="A52" s="146"/>
      <c r="B52" s="215" t="s">
        <v>73</v>
      </c>
      <c r="C52" s="216"/>
      <c r="D52" s="216"/>
      <c r="E52" s="216"/>
      <c r="F52" s="216"/>
      <c r="G52" s="102"/>
      <c r="H52" s="132"/>
      <c r="I52" s="133"/>
      <c r="J52" s="134"/>
      <c r="K52" s="105"/>
      <c r="L52" s="106"/>
      <c r="M52" s="107"/>
      <c r="N52" s="105"/>
      <c r="O52" s="106"/>
      <c r="P52" s="107"/>
      <c r="Q52" s="105"/>
      <c r="R52" s="106"/>
      <c r="S52" s="106"/>
      <c r="T52" s="62">
        <v>5</v>
      </c>
      <c r="U52" s="62"/>
      <c r="V52" s="124" t="e">
        <f>(T52*((K52*0)+(N52*50)+(Q52*100)))/(H52*100)</f>
        <v>#DIV/0!</v>
      </c>
      <c r="W52" s="89"/>
      <c r="X52" s="231"/>
      <c r="Y52" s="232"/>
      <c r="Z52" s="233"/>
    </row>
    <row r="53" spans="1:26" s="23" customFormat="1" ht="48" customHeight="1" x14ac:dyDescent="0.25">
      <c r="A53" s="36">
        <v>2.2999999999999998</v>
      </c>
      <c r="B53" s="271" t="s">
        <v>64</v>
      </c>
      <c r="C53" s="272"/>
      <c r="D53" s="272"/>
      <c r="E53" s="272"/>
      <c r="F53" s="272"/>
      <c r="G53" s="273"/>
      <c r="H53" s="274"/>
      <c r="I53" s="275"/>
      <c r="J53" s="276"/>
      <c r="K53" s="277">
        <f>K54</f>
        <v>0</v>
      </c>
      <c r="L53" s="278"/>
      <c r="M53" s="279"/>
      <c r="N53" s="277">
        <f>N54</f>
        <v>0</v>
      </c>
      <c r="O53" s="278"/>
      <c r="P53" s="279"/>
      <c r="Q53" s="277">
        <f>Q54</f>
        <v>0</v>
      </c>
      <c r="R53" s="278"/>
      <c r="S53" s="278"/>
      <c r="T53" s="59">
        <f>SUM(T54)</f>
        <v>10</v>
      </c>
      <c r="U53" s="59"/>
      <c r="V53" s="263" t="e">
        <f>SUM(V54)</f>
        <v>#DIV/0!</v>
      </c>
      <c r="W53" s="264"/>
      <c r="X53" s="231"/>
      <c r="Y53" s="232"/>
      <c r="Z53" s="233"/>
    </row>
    <row r="54" spans="1:26" ht="48" customHeight="1" x14ac:dyDescent="0.25">
      <c r="A54" s="39"/>
      <c r="B54" s="215" t="s">
        <v>104</v>
      </c>
      <c r="C54" s="216"/>
      <c r="D54" s="216"/>
      <c r="E54" s="216"/>
      <c r="F54" s="216"/>
      <c r="G54" s="102"/>
      <c r="H54" s="132"/>
      <c r="I54" s="133"/>
      <c r="J54" s="134"/>
      <c r="K54" s="293"/>
      <c r="L54" s="294"/>
      <c r="M54" s="295"/>
      <c r="N54" s="293"/>
      <c r="O54" s="294"/>
      <c r="P54" s="295"/>
      <c r="Q54" s="293"/>
      <c r="R54" s="294"/>
      <c r="S54" s="294"/>
      <c r="T54" s="62">
        <v>10</v>
      </c>
      <c r="U54" s="62"/>
      <c r="V54" s="124" t="e">
        <f>(T54*((K54*0)+(N54*50)+(Q54*100)))/(H54*100)</f>
        <v>#DIV/0!</v>
      </c>
      <c r="W54" s="89"/>
      <c r="X54" s="231"/>
      <c r="Y54" s="232"/>
      <c r="Z54" s="233"/>
    </row>
    <row r="55" spans="1:26" s="23" customFormat="1" ht="48" customHeight="1" x14ac:dyDescent="0.25">
      <c r="A55" s="36">
        <v>2.4</v>
      </c>
      <c r="B55" s="271" t="s">
        <v>65</v>
      </c>
      <c r="C55" s="272"/>
      <c r="D55" s="272"/>
      <c r="E55" s="272"/>
      <c r="F55" s="272"/>
      <c r="G55" s="273"/>
      <c r="H55" s="274"/>
      <c r="I55" s="275"/>
      <c r="J55" s="276"/>
      <c r="K55" s="277">
        <f>K56</f>
        <v>0</v>
      </c>
      <c r="L55" s="278"/>
      <c r="M55" s="279"/>
      <c r="N55" s="277">
        <f>N56</f>
        <v>0</v>
      </c>
      <c r="O55" s="278"/>
      <c r="P55" s="279"/>
      <c r="Q55" s="277">
        <f>Q56</f>
        <v>0</v>
      </c>
      <c r="R55" s="278"/>
      <c r="S55" s="278"/>
      <c r="T55" s="59">
        <f>T56</f>
        <v>3</v>
      </c>
      <c r="U55" s="59"/>
      <c r="V55" s="263" t="e">
        <f>SUM(V56)</f>
        <v>#DIV/0!</v>
      </c>
      <c r="W55" s="264"/>
      <c r="X55" s="231"/>
      <c r="Y55" s="232"/>
      <c r="Z55" s="233"/>
    </row>
    <row r="56" spans="1:26" ht="48" customHeight="1" x14ac:dyDescent="0.25">
      <c r="A56" s="40"/>
      <c r="B56" s="215" t="s">
        <v>105</v>
      </c>
      <c r="C56" s="216"/>
      <c r="D56" s="216"/>
      <c r="E56" s="216"/>
      <c r="F56" s="216"/>
      <c r="G56" s="102"/>
      <c r="H56" s="132"/>
      <c r="I56" s="133"/>
      <c r="J56" s="134"/>
      <c r="K56" s="105"/>
      <c r="L56" s="106"/>
      <c r="M56" s="107"/>
      <c r="N56" s="105"/>
      <c r="O56" s="106"/>
      <c r="P56" s="107"/>
      <c r="Q56" s="105"/>
      <c r="R56" s="106"/>
      <c r="S56" s="106"/>
      <c r="T56" s="62">
        <v>3</v>
      </c>
      <c r="U56" s="62"/>
      <c r="V56" s="124" t="e">
        <f>(T56*((K56*0)+(N56*50)+(Q56*100)))/(H56*100)</f>
        <v>#DIV/0!</v>
      </c>
      <c r="W56" s="89"/>
      <c r="X56" s="231"/>
      <c r="Y56" s="232"/>
      <c r="Z56" s="233"/>
    </row>
    <row r="57" spans="1:26" s="20" customFormat="1" ht="48" customHeight="1" x14ac:dyDescent="0.25">
      <c r="A57" s="36">
        <v>2.5</v>
      </c>
      <c r="B57" s="271" t="s">
        <v>67</v>
      </c>
      <c r="C57" s="272"/>
      <c r="D57" s="272"/>
      <c r="E57" s="272"/>
      <c r="F57" s="272"/>
      <c r="G57" s="273"/>
      <c r="H57" s="274"/>
      <c r="I57" s="275"/>
      <c r="J57" s="276"/>
      <c r="K57" s="277">
        <f>K58</f>
        <v>0</v>
      </c>
      <c r="L57" s="278"/>
      <c r="M57" s="279"/>
      <c r="N57" s="277">
        <f>N58</f>
        <v>0</v>
      </c>
      <c r="O57" s="278"/>
      <c r="P57" s="279"/>
      <c r="Q57" s="277">
        <f>Q58</f>
        <v>0</v>
      </c>
      <c r="R57" s="278"/>
      <c r="S57" s="278"/>
      <c r="T57" s="59">
        <f>T58</f>
        <v>2</v>
      </c>
      <c r="U57" s="59"/>
      <c r="V57" s="263" t="e">
        <f>SUM(V58)</f>
        <v>#DIV/0!</v>
      </c>
      <c r="W57" s="264"/>
      <c r="X57" s="231"/>
      <c r="Y57" s="232"/>
      <c r="Z57" s="233"/>
    </row>
    <row r="58" spans="1:26" ht="48" customHeight="1" x14ac:dyDescent="0.25">
      <c r="A58" s="37"/>
      <c r="B58" s="129" t="s">
        <v>106</v>
      </c>
      <c r="C58" s="129"/>
      <c r="D58" s="129"/>
      <c r="E58" s="129"/>
      <c r="F58" s="129"/>
      <c r="G58" s="129"/>
      <c r="H58" s="130"/>
      <c r="I58" s="130"/>
      <c r="J58" s="130"/>
      <c r="K58" s="105"/>
      <c r="L58" s="106"/>
      <c r="M58" s="107"/>
      <c r="N58" s="105"/>
      <c r="O58" s="106"/>
      <c r="P58" s="107"/>
      <c r="Q58" s="105"/>
      <c r="R58" s="106"/>
      <c r="S58" s="106"/>
      <c r="T58" s="62">
        <v>2</v>
      </c>
      <c r="U58" s="62"/>
      <c r="V58" s="124" t="e">
        <f>(T58*((K58*0)+(N58*50)+(Q58*100)))/(H58*100)</f>
        <v>#DIV/0!</v>
      </c>
      <c r="W58" s="89"/>
      <c r="X58" s="231"/>
      <c r="Y58" s="232"/>
      <c r="Z58" s="233"/>
    </row>
    <row r="59" spans="1:26" ht="24" customHeight="1" x14ac:dyDescent="0.25">
      <c r="A59" s="217" t="s">
        <v>9</v>
      </c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2"/>
      <c r="T59" s="218">
        <f>SUM(T44,T29)</f>
        <v>100</v>
      </c>
      <c r="U59" s="219"/>
      <c r="V59" s="220" t="e">
        <f>SUM(V29,V44)</f>
        <v>#DIV/0!</v>
      </c>
      <c r="W59" s="221"/>
      <c r="X59" s="222"/>
      <c r="Y59" s="223"/>
      <c r="Z59" s="224"/>
    </row>
    <row r="60" spans="1:26" ht="9.9499999999999993" customHeight="1" x14ac:dyDescent="0.25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24" customHeight="1" x14ac:dyDescent="0.25">
      <c r="A61" s="1" t="s">
        <v>58</v>
      </c>
    </row>
    <row r="62" spans="1:26" ht="60" customHeight="1" x14ac:dyDescent="0.25">
      <c r="A62" s="14" t="s">
        <v>6</v>
      </c>
      <c r="B62" s="83" t="s">
        <v>20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69" t="s">
        <v>21</v>
      </c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1"/>
      <c r="Y62" s="72" t="s">
        <v>22</v>
      </c>
      <c r="Z62" s="72"/>
    </row>
    <row r="63" spans="1:26" ht="24" customHeight="1" x14ac:dyDescent="0.25">
      <c r="A63" s="73" t="s">
        <v>23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5"/>
    </row>
    <row r="64" spans="1:26" ht="48" customHeight="1" x14ac:dyDescent="0.25">
      <c r="A64" s="17" t="str">
        <f>IF(B64&lt;&gt;"","2.1.1","")</f>
        <v/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53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5"/>
      <c r="Y64" s="77"/>
      <c r="Z64" s="77"/>
    </row>
    <row r="65" spans="1:26" ht="48" customHeight="1" x14ac:dyDescent="0.25">
      <c r="A65" s="17" t="str">
        <f>IF(B65&lt;&gt;"","2.1.2","")</f>
        <v/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53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5"/>
      <c r="Y65" s="77"/>
      <c r="Z65" s="77"/>
    </row>
    <row r="66" spans="1:26" ht="48" customHeight="1" x14ac:dyDescent="0.25">
      <c r="A66" s="17" t="str">
        <f>IF(B66&lt;&gt;"","2.1.3","")</f>
        <v/>
      </c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53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5"/>
      <c r="Y66" s="77"/>
      <c r="Z66" s="77"/>
    </row>
    <row r="67" spans="1:26" ht="48" customHeight="1" x14ac:dyDescent="0.25">
      <c r="A67" s="17" t="str">
        <f>IF(B67&lt;&gt;"","2.1.4","")</f>
        <v/>
      </c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53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5"/>
      <c r="Y67" s="77"/>
      <c r="Z67" s="77"/>
    </row>
    <row r="68" spans="1:26" ht="48" customHeight="1" x14ac:dyDescent="0.25">
      <c r="A68" s="17" t="str">
        <f>IF(B68&lt;&gt;"","2.1.5","")</f>
        <v/>
      </c>
      <c r="B68" s="53"/>
      <c r="C68" s="54"/>
      <c r="D68" s="54"/>
      <c r="E68" s="54"/>
      <c r="F68" s="54"/>
      <c r="G68" s="54"/>
      <c r="H68" s="54"/>
      <c r="I68" s="54"/>
      <c r="J68" s="54"/>
      <c r="K68" s="54"/>
      <c r="L68" s="55"/>
      <c r="M68" s="25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7"/>
      <c r="Y68" s="56"/>
      <c r="Z68" s="57"/>
    </row>
    <row r="69" spans="1:26" ht="24" customHeight="1" x14ac:dyDescent="0.25">
      <c r="A69" s="73" t="s">
        <v>24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/>
    </row>
    <row r="70" spans="1:26" ht="48" customHeight="1" x14ac:dyDescent="0.25">
      <c r="A70" s="17" t="str">
        <f>IF(B70&lt;&gt;"","2.2.1","")</f>
        <v/>
      </c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53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5"/>
      <c r="Y70" s="77"/>
      <c r="Z70" s="77"/>
    </row>
    <row r="71" spans="1:26" ht="48" customHeight="1" x14ac:dyDescent="0.25">
      <c r="A71" s="17" t="str">
        <f>IF(B71&lt;&gt;"","2.2.2","")</f>
        <v/>
      </c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53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5"/>
      <c r="Y71" s="77"/>
      <c r="Z71" s="77"/>
    </row>
    <row r="72" spans="1:26" ht="48" customHeight="1" x14ac:dyDescent="0.25">
      <c r="A72" s="17" t="str">
        <f>IF(B72&lt;&gt;"","2.2.3","")</f>
        <v/>
      </c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53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5"/>
      <c r="Y72" s="77"/>
      <c r="Z72" s="77"/>
    </row>
    <row r="73" spans="1:26" ht="48" customHeight="1" x14ac:dyDescent="0.25">
      <c r="A73" s="17" t="str">
        <f>IF(B73&lt;&gt;"","2.2.4","")</f>
        <v/>
      </c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53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5"/>
      <c r="Y73" s="77"/>
      <c r="Z73" s="77"/>
    </row>
    <row r="74" spans="1:26" ht="48" customHeight="1" x14ac:dyDescent="0.25">
      <c r="A74" s="17" t="str">
        <f>IF(B74&lt;&gt;"","2.2.5","")</f>
        <v/>
      </c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53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5"/>
      <c r="Y74" s="77"/>
      <c r="Z74" s="77"/>
    </row>
    <row r="75" spans="1:26" ht="24" customHeight="1" x14ac:dyDescent="0.25">
      <c r="A75" s="73" t="s">
        <v>25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/>
    </row>
    <row r="76" spans="1:26" s="19" customFormat="1" ht="48" customHeight="1" x14ac:dyDescent="0.25">
      <c r="A76" s="17" t="str">
        <f>IF(B76&lt;&gt;"","2.3.1","")</f>
        <v/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53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5"/>
      <c r="Y76" s="77"/>
      <c r="Z76" s="77"/>
    </row>
    <row r="77" spans="1:26" s="19" customFormat="1" ht="48" customHeight="1" x14ac:dyDescent="0.25">
      <c r="A77" s="17" t="str">
        <f>IF(B77&lt;&gt;"","2.3.2","")</f>
        <v/>
      </c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53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5"/>
      <c r="Y77" s="77"/>
      <c r="Z77" s="77"/>
    </row>
    <row r="78" spans="1:26" s="19" customFormat="1" ht="48" customHeight="1" x14ac:dyDescent="0.25">
      <c r="A78" s="17" t="str">
        <f>IF(B78&lt;&gt;"","2.3.3","")</f>
        <v/>
      </c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53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5"/>
      <c r="Y78" s="77"/>
      <c r="Z78" s="77"/>
    </row>
    <row r="79" spans="1:26" s="19" customFormat="1" ht="48" customHeight="1" x14ac:dyDescent="0.25">
      <c r="A79" s="17" t="str">
        <f>IF(B79&lt;&gt;"","2.3.4","")</f>
        <v/>
      </c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53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5"/>
      <c r="Y79" s="77"/>
      <c r="Z79" s="77"/>
    </row>
    <row r="80" spans="1:26" s="19" customFormat="1" ht="48" customHeight="1" x14ac:dyDescent="0.25">
      <c r="A80" s="17" t="str">
        <f>IF(B80&lt;&gt;"","2.3.5","")</f>
        <v/>
      </c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53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5"/>
      <c r="Y80" s="77"/>
      <c r="Z80" s="77"/>
    </row>
    <row r="81" spans="1:26" ht="9.9499999999999993" customHeight="1" x14ac:dyDescent="0.25"/>
    <row r="82" spans="1:26" ht="24" customHeight="1" x14ac:dyDescent="0.25">
      <c r="A82" s="2" t="s">
        <v>59</v>
      </c>
    </row>
    <row r="83" spans="1:26" ht="9.9499999999999993" customHeight="1" x14ac:dyDescent="0.25"/>
    <row r="84" spans="1:26" ht="60" customHeight="1" x14ac:dyDescent="0.25">
      <c r="A84" s="14" t="s">
        <v>6</v>
      </c>
      <c r="B84" s="83" t="s">
        <v>26</v>
      </c>
      <c r="C84" s="83"/>
      <c r="D84" s="83"/>
      <c r="E84" s="83"/>
      <c r="F84" s="83"/>
      <c r="G84" s="83"/>
      <c r="H84" s="83" t="s">
        <v>21</v>
      </c>
      <c r="I84" s="83"/>
      <c r="J84" s="83"/>
      <c r="K84" s="83"/>
      <c r="L84" s="83"/>
      <c r="M84" s="83"/>
      <c r="N84" s="83"/>
      <c r="O84" s="83"/>
      <c r="P84" s="83"/>
      <c r="Q84" s="69" t="s">
        <v>27</v>
      </c>
      <c r="R84" s="70"/>
      <c r="S84" s="70"/>
      <c r="T84" s="70"/>
      <c r="U84" s="70"/>
      <c r="V84" s="70"/>
      <c r="W84" s="70"/>
      <c r="X84" s="71"/>
      <c r="Y84" s="72" t="s">
        <v>22</v>
      </c>
      <c r="Z84" s="72"/>
    </row>
    <row r="85" spans="1:26" ht="72" customHeight="1" x14ac:dyDescent="0.25">
      <c r="A85" s="17" t="str">
        <f>IF(B85&lt;&gt;"","3.1","")</f>
        <v/>
      </c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53"/>
      <c r="R85" s="54"/>
      <c r="S85" s="54"/>
      <c r="T85" s="54"/>
      <c r="U85" s="54"/>
      <c r="V85" s="54"/>
      <c r="W85" s="54"/>
      <c r="X85" s="55"/>
      <c r="Y85" s="77"/>
      <c r="Z85" s="77"/>
    </row>
    <row r="86" spans="1:26" ht="72" customHeight="1" x14ac:dyDescent="0.25">
      <c r="A86" s="17" t="str">
        <f>IF(B86&lt;&gt;"","3.2","")</f>
        <v/>
      </c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53"/>
      <c r="R86" s="54"/>
      <c r="S86" s="54"/>
      <c r="T86" s="54"/>
      <c r="U86" s="54"/>
      <c r="V86" s="54"/>
      <c r="W86" s="54"/>
      <c r="X86" s="55"/>
      <c r="Y86" s="77"/>
      <c r="Z86" s="77"/>
    </row>
    <row r="87" spans="1:26" ht="72" customHeight="1" x14ac:dyDescent="0.25">
      <c r="A87" s="17" t="str">
        <f>IF(B87&lt;&gt;"","3.3","")</f>
        <v/>
      </c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53"/>
      <c r="R87" s="54"/>
      <c r="S87" s="54"/>
      <c r="T87" s="54"/>
      <c r="U87" s="54"/>
      <c r="V87" s="54"/>
      <c r="W87" s="54"/>
      <c r="X87" s="55"/>
      <c r="Y87" s="77"/>
      <c r="Z87" s="77"/>
    </row>
    <row r="88" spans="1:26" ht="72" customHeight="1" x14ac:dyDescent="0.25">
      <c r="A88" s="17" t="str">
        <f>IF(B88&lt;&gt;"","3.4","")</f>
        <v/>
      </c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53"/>
      <c r="R88" s="54"/>
      <c r="S88" s="54"/>
      <c r="T88" s="54"/>
      <c r="U88" s="54"/>
      <c r="V88" s="54"/>
      <c r="W88" s="54"/>
      <c r="X88" s="55"/>
      <c r="Y88" s="77"/>
      <c r="Z88" s="77"/>
    </row>
    <row r="89" spans="1:26" ht="72" customHeight="1" x14ac:dyDescent="0.25">
      <c r="A89" s="17" t="str">
        <f>IF(B89&lt;&gt;"","3.5","")</f>
        <v/>
      </c>
      <c r="B89" s="53"/>
      <c r="C89" s="54"/>
      <c r="D89" s="54"/>
      <c r="E89" s="54"/>
      <c r="F89" s="54"/>
      <c r="G89" s="55"/>
      <c r="H89" s="53"/>
      <c r="I89" s="54"/>
      <c r="J89" s="54"/>
      <c r="K89" s="54"/>
      <c r="L89" s="54"/>
      <c r="M89" s="54"/>
      <c r="N89" s="54"/>
      <c r="O89" s="54"/>
      <c r="P89" s="55"/>
      <c r="Q89" s="53"/>
      <c r="R89" s="54"/>
      <c r="S89" s="54"/>
      <c r="T89" s="54"/>
      <c r="U89" s="54"/>
      <c r="V89" s="54"/>
      <c r="W89" s="54"/>
      <c r="X89" s="55"/>
      <c r="Y89" s="56"/>
      <c r="Z89" s="57"/>
    </row>
    <row r="90" spans="1:26" ht="72" customHeight="1" x14ac:dyDescent="0.25">
      <c r="A90" s="17" t="str">
        <f>IF(B90&lt;&gt;"","3.6","")</f>
        <v/>
      </c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53"/>
      <c r="R90" s="54"/>
      <c r="S90" s="54"/>
      <c r="T90" s="54"/>
      <c r="U90" s="54"/>
      <c r="V90" s="54"/>
      <c r="W90" s="54"/>
      <c r="X90" s="55"/>
      <c r="Y90" s="77"/>
      <c r="Z90" s="77"/>
    </row>
    <row r="91" spans="1:26" ht="9.9499999999999993" customHeight="1" x14ac:dyDescent="0.25">
      <c r="A91" s="2"/>
    </row>
    <row r="92" spans="1:26" ht="24" customHeight="1" x14ac:dyDescent="0.25">
      <c r="A92" s="2" t="s">
        <v>60</v>
      </c>
    </row>
    <row r="93" spans="1:26" ht="9.9499999999999993" customHeight="1" x14ac:dyDescent="0.25">
      <c r="A93" s="2"/>
    </row>
    <row r="94" spans="1:26" ht="48" customHeight="1" x14ac:dyDescent="0.25">
      <c r="B94" s="182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4"/>
    </row>
    <row r="95" spans="1:26" ht="48" customHeight="1" x14ac:dyDescent="0.25">
      <c r="B95" s="185"/>
      <c r="C95" s="186"/>
      <c r="D95" s="186"/>
      <c r="E95" s="186"/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7"/>
    </row>
    <row r="96" spans="1:26" ht="48" customHeight="1" x14ac:dyDescent="0.25">
      <c r="B96" s="185"/>
      <c r="C96" s="186"/>
      <c r="D96" s="186"/>
      <c r="E96" s="186"/>
      <c r="F96" s="186"/>
      <c r="G96" s="186"/>
      <c r="H96" s="186"/>
      <c r="I96" s="186"/>
      <c r="J96" s="186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186"/>
      <c r="Y96" s="187"/>
    </row>
    <row r="97" spans="1:25" ht="48" customHeight="1" x14ac:dyDescent="0.25">
      <c r="B97" s="185"/>
      <c r="C97" s="186"/>
      <c r="D97" s="186"/>
      <c r="E97" s="186"/>
      <c r="F97" s="186"/>
      <c r="G97" s="186"/>
      <c r="H97" s="186"/>
      <c r="I97" s="186"/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7"/>
    </row>
    <row r="98" spans="1:25" ht="48" customHeight="1" x14ac:dyDescent="0.25">
      <c r="B98" s="188"/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90"/>
    </row>
    <row r="99" spans="1:25" ht="9.9499999999999993" customHeight="1" x14ac:dyDescent="0.25">
      <c r="A99" s="2"/>
    </row>
    <row r="100" spans="1:25" ht="24" customHeight="1" x14ac:dyDescent="0.25">
      <c r="A100" s="5" t="s">
        <v>108</v>
      </c>
    </row>
    <row r="101" spans="1:25" ht="9.9499999999999993" customHeight="1" x14ac:dyDescent="0.25"/>
    <row r="102" spans="1:25" ht="21" customHeight="1" x14ac:dyDescent="0.25">
      <c r="B102" s="165"/>
      <c r="C102" s="165"/>
      <c r="D102" s="165"/>
      <c r="E102" s="165"/>
      <c r="F102" s="165"/>
      <c r="G102" s="165"/>
      <c r="H102" s="165"/>
      <c r="J102" s="165"/>
      <c r="K102" s="165"/>
      <c r="L102" s="165"/>
      <c r="M102" s="165"/>
      <c r="N102" s="165"/>
      <c r="O102" s="165"/>
      <c r="P102" s="165"/>
      <c r="Q102" s="165"/>
      <c r="S102" s="166"/>
      <c r="T102" s="167"/>
      <c r="U102" s="167"/>
      <c r="V102" s="167"/>
      <c r="W102" s="167"/>
      <c r="X102" s="167"/>
      <c r="Y102" s="168"/>
    </row>
    <row r="103" spans="1:25" ht="21" customHeight="1" x14ac:dyDescent="0.25">
      <c r="B103" s="165"/>
      <c r="C103" s="165"/>
      <c r="D103" s="165"/>
      <c r="E103" s="165"/>
      <c r="F103" s="165"/>
      <c r="G103" s="165"/>
      <c r="H103" s="165"/>
      <c r="J103" s="165"/>
      <c r="K103" s="165"/>
      <c r="L103" s="165"/>
      <c r="M103" s="165"/>
      <c r="N103" s="165"/>
      <c r="O103" s="165"/>
      <c r="P103" s="165"/>
      <c r="Q103" s="165"/>
      <c r="S103" s="169"/>
      <c r="T103" s="170"/>
      <c r="U103" s="170"/>
      <c r="V103" s="170"/>
      <c r="W103" s="170"/>
      <c r="X103" s="170"/>
      <c r="Y103" s="171"/>
    </row>
    <row r="104" spans="1:25" ht="21" customHeight="1" x14ac:dyDescent="0.25">
      <c r="B104" s="165"/>
      <c r="C104" s="165"/>
      <c r="D104" s="165"/>
      <c r="E104" s="165"/>
      <c r="F104" s="165"/>
      <c r="G104" s="165"/>
      <c r="H104" s="165"/>
      <c r="J104" s="165"/>
      <c r="K104" s="165"/>
      <c r="L104" s="165"/>
      <c r="M104" s="165"/>
      <c r="N104" s="165"/>
      <c r="O104" s="165"/>
      <c r="P104" s="165"/>
      <c r="Q104" s="165"/>
      <c r="S104" s="169"/>
      <c r="T104" s="170"/>
      <c r="U104" s="170"/>
      <c r="V104" s="170"/>
      <c r="W104" s="170"/>
      <c r="X104" s="170"/>
      <c r="Y104" s="171"/>
    </row>
    <row r="105" spans="1:25" ht="21" customHeight="1" x14ac:dyDescent="0.25">
      <c r="B105" s="165"/>
      <c r="C105" s="165"/>
      <c r="D105" s="165"/>
      <c r="E105" s="165"/>
      <c r="F105" s="165"/>
      <c r="G105" s="165"/>
      <c r="H105" s="165"/>
      <c r="J105" s="165"/>
      <c r="K105" s="165"/>
      <c r="L105" s="165"/>
      <c r="M105" s="165"/>
      <c r="N105" s="165"/>
      <c r="O105" s="165"/>
      <c r="P105" s="165"/>
      <c r="Q105" s="165"/>
      <c r="S105" s="169"/>
      <c r="T105" s="170"/>
      <c r="U105" s="170"/>
      <c r="V105" s="170"/>
      <c r="W105" s="170"/>
      <c r="X105" s="170"/>
      <c r="Y105" s="171"/>
    </row>
    <row r="106" spans="1:25" ht="21" customHeight="1" x14ac:dyDescent="0.25">
      <c r="B106" s="165"/>
      <c r="C106" s="165"/>
      <c r="D106" s="165"/>
      <c r="E106" s="165"/>
      <c r="F106" s="165"/>
      <c r="G106" s="165"/>
      <c r="H106" s="165"/>
      <c r="J106" s="165"/>
      <c r="K106" s="165"/>
      <c r="L106" s="165"/>
      <c r="M106" s="165"/>
      <c r="N106" s="165"/>
      <c r="O106" s="165"/>
      <c r="P106" s="165"/>
      <c r="Q106" s="165"/>
      <c r="S106" s="169"/>
      <c r="T106" s="170"/>
      <c r="U106" s="170"/>
      <c r="V106" s="170"/>
      <c r="W106" s="170"/>
      <c r="X106" s="170"/>
      <c r="Y106" s="171"/>
    </row>
    <row r="107" spans="1:25" ht="21" customHeight="1" x14ac:dyDescent="0.25">
      <c r="B107" s="165"/>
      <c r="C107" s="165"/>
      <c r="D107" s="165"/>
      <c r="E107" s="165"/>
      <c r="F107" s="165"/>
      <c r="G107" s="165"/>
      <c r="H107" s="165"/>
      <c r="J107" s="165"/>
      <c r="K107" s="165"/>
      <c r="L107" s="165"/>
      <c r="M107" s="165"/>
      <c r="N107" s="165"/>
      <c r="O107" s="165"/>
      <c r="P107" s="165"/>
      <c r="Q107" s="165"/>
      <c r="S107" s="169"/>
      <c r="T107" s="170"/>
      <c r="U107" s="170"/>
      <c r="V107" s="170"/>
      <c r="W107" s="170"/>
      <c r="X107" s="170"/>
      <c r="Y107" s="171"/>
    </row>
    <row r="108" spans="1:25" ht="21" customHeight="1" x14ac:dyDescent="0.25">
      <c r="B108" s="165"/>
      <c r="C108" s="165"/>
      <c r="D108" s="165"/>
      <c r="E108" s="165"/>
      <c r="F108" s="165"/>
      <c r="G108" s="165"/>
      <c r="H108" s="165"/>
      <c r="J108" s="165"/>
      <c r="K108" s="165"/>
      <c r="L108" s="165"/>
      <c r="M108" s="165"/>
      <c r="N108" s="165"/>
      <c r="O108" s="165"/>
      <c r="P108" s="165"/>
      <c r="Q108" s="165"/>
      <c r="S108" s="169"/>
      <c r="T108" s="170"/>
      <c r="U108" s="170"/>
      <c r="V108" s="170"/>
      <c r="W108" s="170"/>
      <c r="X108" s="170"/>
      <c r="Y108" s="171"/>
    </row>
    <row r="109" spans="1:25" ht="21" customHeight="1" x14ac:dyDescent="0.25">
      <c r="B109" s="165"/>
      <c r="C109" s="165"/>
      <c r="D109" s="165"/>
      <c r="E109" s="165"/>
      <c r="F109" s="165"/>
      <c r="G109" s="165"/>
      <c r="H109" s="165"/>
      <c r="J109" s="165"/>
      <c r="K109" s="165"/>
      <c r="L109" s="165"/>
      <c r="M109" s="165"/>
      <c r="N109" s="165"/>
      <c r="O109" s="165"/>
      <c r="P109" s="165"/>
      <c r="Q109" s="165"/>
      <c r="S109" s="169"/>
      <c r="T109" s="170"/>
      <c r="U109" s="170"/>
      <c r="V109" s="170"/>
      <c r="W109" s="170"/>
      <c r="X109" s="170"/>
      <c r="Y109" s="171"/>
    </row>
    <row r="110" spans="1:25" ht="21" customHeight="1" x14ac:dyDescent="0.25">
      <c r="B110" s="165"/>
      <c r="C110" s="165"/>
      <c r="D110" s="165"/>
      <c r="E110" s="165"/>
      <c r="F110" s="165"/>
      <c r="G110" s="165"/>
      <c r="H110" s="165"/>
      <c r="J110" s="165"/>
      <c r="K110" s="165"/>
      <c r="L110" s="165"/>
      <c r="M110" s="165"/>
      <c r="N110" s="165"/>
      <c r="O110" s="165"/>
      <c r="P110" s="165"/>
      <c r="Q110" s="165"/>
      <c r="S110" s="169"/>
      <c r="T110" s="170"/>
      <c r="U110" s="170"/>
      <c r="V110" s="170"/>
      <c r="W110" s="170"/>
      <c r="X110" s="170"/>
      <c r="Y110" s="171"/>
    </row>
    <row r="111" spans="1:25" ht="21" customHeight="1" x14ac:dyDescent="0.25">
      <c r="B111" s="165"/>
      <c r="C111" s="165"/>
      <c r="D111" s="165"/>
      <c r="E111" s="165"/>
      <c r="F111" s="165"/>
      <c r="G111" s="165"/>
      <c r="H111" s="165"/>
      <c r="J111" s="165"/>
      <c r="K111" s="165"/>
      <c r="L111" s="165"/>
      <c r="M111" s="165"/>
      <c r="N111" s="165"/>
      <c r="O111" s="165"/>
      <c r="P111" s="165"/>
      <c r="Q111" s="165"/>
      <c r="S111" s="172"/>
      <c r="T111" s="173"/>
      <c r="U111" s="173"/>
      <c r="V111" s="173"/>
      <c r="W111" s="173"/>
      <c r="X111" s="173"/>
      <c r="Y111" s="174"/>
    </row>
    <row r="112" spans="1:25" ht="48" customHeight="1" x14ac:dyDescent="0.25">
      <c r="B112" s="181"/>
      <c r="C112" s="181"/>
      <c r="D112" s="181"/>
      <c r="E112" s="181"/>
      <c r="F112" s="181"/>
      <c r="G112" s="181"/>
      <c r="H112" s="181"/>
      <c r="J112" s="175"/>
      <c r="K112" s="176"/>
      <c r="L112" s="176"/>
      <c r="M112" s="176"/>
      <c r="N112" s="176"/>
      <c r="O112" s="176"/>
      <c r="P112" s="176"/>
      <c r="Q112" s="177"/>
      <c r="S112" s="175"/>
      <c r="T112" s="176"/>
      <c r="U112" s="176"/>
      <c r="V112" s="176"/>
      <c r="W112" s="176"/>
      <c r="X112" s="176"/>
      <c r="Y112" s="177"/>
    </row>
    <row r="113" spans="2:25" ht="48" customHeight="1" x14ac:dyDescent="0.25">
      <c r="B113" s="181"/>
      <c r="C113" s="181"/>
      <c r="D113" s="181"/>
      <c r="E113" s="181"/>
      <c r="F113" s="181"/>
      <c r="G113" s="181"/>
      <c r="H113" s="181"/>
      <c r="J113" s="178"/>
      <c r="K113" s="179"/>
      <c r="L113" s="179"/>
      <c r="M113" s="179"/>
      <c r="N113" s="179"/>
      <c r="O113" s="179"/>
      <c r="P113" s="179"/>
      <c r="Q113" s="180"/>
      <c r="S113" s="178"/>
      <c r="T113" s="179"/>
      <c r="U113" s="179"/>
      <c r="V113" s="179"/>
      <c r="W113" s="179"/>
      <c r="X113" s="179"/>
      <c r="Y113" s="180"/>
    </row>
    <row r="115" spans="2:25" x14ac:dyDescent="0.25">
      <c r="B115" s="165"/>
      <c r="C115" s="165"/>
      <c r="D115" s="165"/>
      <c r="E115" s="165"/>
      <c r="F115" s="165"/>
      <c r="G115" s="165"/>
      <c r="H115" s="165"/>
      <c r="J115" s="165"/>
      <c r="K115" s="165"/>
      <c r="L115" s="165"/>
      <c r="M115" s="165"/>
      <c r="N115" s="165"/>
      <c r="O115" s="165"/>
      <c r="P115" s="165"/>
      <c r="Q115" s="165"/>
      <c r="S115" s="166"/>
      <c r="T115" s="167"/>
      <c r="U115" s="167"/>
      <c r="V115" s="167"/>
      <c r="W115" s="167"/>
      <c r="X115" s="167"/>
      <c r="Y115" s="168"/>
    </row>
    <row r="116" spans="2:25" x14ac:dyDescent="0.25">
      <c r="B116" s="165"/>
      <c r="C116" s="165"/>
      <c r="D116" s="165"/>
      <c r="E116" s="165"/>
      <c r="F116" s="165"/>
      <c r="G116" s="165"/>
      <c r="H116" s="165"/>
      <c r="J116" s="165"/>
      <c r="K116" s="165"/>
      <c r="L116" s="165"/>
      <c r="M116" s="165"/>
      <c r="N116" s="165"/>
      <c r="O116" s="165"/>
      <c r="P116" s="165"/>
      <c r="Q116" s="165"/>
      <c r="S116" s="169"/>
      <c r="T116" s="170"/>
      <c r="U116" s="170"/>
      <c r="V116" s="170"/>
      <c r="W116" s="170"/>
      <c r="X116" s="170"/>
      <c r="Y116" s="171"/>
    </row>
    <row r="117" spans="2:25" x14ac:dyDescent="0.25">
      <c r="B117" s="165"/>
      <c r="C117" s="165"/>
      <c r="D117" s="165"/>
      <c r="E117" s="165"/>
      <c r="F117" s="165"/>
      <c r="G117" s="165"/>
      <c r="H117" s="165"/>
      <c r="J117" s="165"/>
      <c r="K117" s="165"/>
      <c r="L117" s="165"/>
      <c r="M117" s="165"/>
      <c r="N117" s="165"/>
      <c r="O117" s="165"/>
      <c r="P117" s="165"/>
      <c r="Q117" s="165"/>
      <c r="S117" s="169"/>
      <c r="T117" s="170"/>
      <c r="U117" s="170"/>
      <c r="V117" s="170"/>
      <c r="W117" s="170"/>
      <c r="X117" s="170"/>
      <c r="Y117" s="171"/>
    </row>
    <row r="118" spans="2:25" x14ac:dyDescent="0.25">
      <c r="B118" s="165"/>
      <c r="C118" s="165"/>
      <c r="D118" s="165"/>
      <c r="E118" s="165"/>
      <c r="F118" s="165"/>
      <c r="G118" s="165"/>
      <c r="H118" s="165"/>
      <c r="J118" s="165"/>
      <c r="K118" s="165"/>
      <c r="L118" s="165"/>
      <c r="M118" s="165"/>
      <c r="N118" s="165"/>
      <c r="O118" s="165"/>
      <c r="P118" s="165"/>
      <c r="Q118" s="165"/>
      <c r="S118" s="169"/>
      <c r="T118" s="170"/>
      <c r="U118" s="170"/>
      <c r="V118" s="170"/>
      <c r="W118" s="170"/>
      <c r="X118" s="170"/>
      <c r="Y118" s="171"/>
    </row>
    <row r="119" spans="2:25" x14ac:dyDescent="0.25">
      <c r="B119" s="165"/>
      <c r="C119" s="165"/>
      <c r="D119" s="165"/>
      <c r="E119" s="165"/>
      <c r="F119" s="165"/>
      <c r="G119" s="165"/>
      <c r="H119" s="165"/>
      <c r="J119" s="165"/>
      <c r="K119" s="165"/>
      <c r="L119" s="165"/>
      <c r="M119" s="165"/>
      <c r="N119" s="165"/>
      <c r="O119" s="165"/>
      <c r="P119" s="165"/>
      <c r="Q119" s="165"/>
      <c r="S119" s="169"/>
      <c r="T119" s="170"/>
      <c r="U119" s="170"/>
      <c r="V119" s="170"/>
      <c r="W119" s="170"/>
      <c r="X119" s="170"/>
      <c r="Y119" s="171"/>
    </row>
    <row r="120" spans="2:25" x14ac:dyDescent="0.25">
      <c r="B120" s="165"/>
      <c r="C120" s="165"/>
      <c r="D120" s="165"/>
      <c r="E120" s="165"/>
      <c r="F120" s="165"/>
      <c r="G120" s="165"/>
      <c r="H120" s="165"/>
      <c r="J120" s="165"/>
      <c r="K120" s="165"/>
      <c r="L120" s="165"/>
      <c r="M120" s="165"/>
      <c r="N120" s="165"/>
      <c r="O120" s="165"/>
      <c r="P120" s="165"/>
      <c r="Q120" s="165"/>
      <c r="S120" s="169"/>
      <c r="T120" s="170"/>
      <c r="U120" s="170"/>
      <c r="V120" s="170"/>
      <c r="W120" s="170"/>
      <c r="X120" s="170"/>
      <c r="Y120" s="171"/>
    </row>
    <row r="121" spans="2:25" x14ac:dyDescent="0.25">
      <c r="B121" s="165"/>
      <c r="C121" s="165"/>
      <c r="D121" s="165"/>
      <c r="E121" s="165"/>
      <c r="F121" s="165"/>
      <c r="G121" s="165"/>
      <c r="H121" s="165"/>
      <c r="J121" s="165"/>
      <c r="K121" s="165"/>
      <c r="L121" s="165"/>
      <c r="M121" s="165"/>
      <c r="N121" s="165"/>
      <c r="O121" s="165"/>
      <c r="P121" s="165"/>
      <c r="Q121" s="165"/>
      <c r="S121" s="169"/>
      <c r="T121" s="170"/>
      <c r="U121" s="170"/>
      <c r="V121" s="170"/>
      <c r="W121" s="170"/>
      <c r="X121" s="170"/>
      <c r="Y121" s="171"/>
    </row>
    <row r="122" spans="2:25" x14ac:dyDescent="0.25">
      <c r="B122" s="165"/>
      <c r="C122" s="165"/>
      <c r="D122" s="165"/>
      <c r="E122" s="165"/>
      <c r="F122" s="165"/>
      <c r="G122" s="165"/>
      <c r="H122" s="165"/>
      <c r="J122" s="165"/>
      <c r="K122" s="165"/>
      <c r="L122" s="165"/>
      <c r="M122" s="165"/>
      <c r="N122" s="165"/>
      <c r="O122" s="165"/>
      <c r="P122" s="165"/>
      <c r="Q122" s="165"/>
      <c r="S122" s="169"/>
      <c r="T122" s="170"/>
      <c r="U122" s="170"/>
      <c r="V122" s="170"/>
      <c r="W122" s="170"/>
      <c r="X122" s="170"/>
      <c r="Y122" s="171"/>
    </row>
    <row r="123" spans="2:25" x14ac:dyDescent="0.25">
      <c r="B123" s="165"/>
      <c r="C123" s="165"/>
      <c r="D123" s="165"/>
      <c r="E123" s="165"/>
      <c r="F123" s="165"/>
      <c r="G123" s="165"/>
      <c r="H123" s="165"/>
      <c r="J123" s="165"/>
      <c r="K123" s="165"/>
      <c r="L123" s="165"/>
      <c r="M123" s="165"/>
      <c r="N123" s="165"/>
      <c r="O123" s="165"/>
      <c r="P123" s="165"/>
      <c r="Q123" s="165"/>
      <c r="S123" s="169"/>
      <c r="T123" s="170"/>
      <c r="U123" s="170"/>
      <c r="V123" s="170"/>
      <c r="W123" s="170"/>
      <c r="X123" s="170"/>
      <c r="Y123" s="171"/>
    </row>
    <row r="124" spans="2:25" x14ac:dyDescent="0.25">
      <c r="B124" s="165"/>
      <c r="C124" s="165"/>
      <c r="D124" s="165"/>
      <c r="E124" s="165"/>
      <c r="F124" s="165"/>
      <c r="G124" s="165"/>
      <c r="H124" s="165"/>
      <c r="J124" s="165"/>
      <c r="K124" s="165"/>
      <c r="L124" s="165"/>
      <c r="M124" s="165"/>
      <c r="N124" s="165"/>
      <c r="O124" s="165"/>
      <c r="P124" s="165"/>
      <c r="Q124" s="165"/>
      <c r="S124" s="172"/>
      <c r="T124" s="173"/>
      <c r="U124" s="173"/>
      <c r="V124" s="173"/>
      <c r="W124" s="173"/>
      <c r="X124" s="173"/>
      <c r="Y124" s="174"/>
    </row>
    <row r="125" spans="2:25" ht="48" customHeight="1" x14ac:dyDescent="0.25">
      <c r="B125" s="77"/>
      <c r="C125" s="77"/>
      <c r="D125" s="77"/>
      <c r="E125" s="77"/>
      <c r="F125" s="77"/>
      <c r="G125" s="77"/>
      <c r="H125" s="77"/>
      <c r="J125" s="175"/>
      <c r="K125" s="176"/>
      <c r="L125" s="176"/>
      <c r="M125" s="176"/>
      <c r="N125" s="176"/>
      <c r="O125" s="176"/>
      <c r="P125" s="176"/>
      <c r="Q125" s="177"/>
      <c r="S125" s="153"/>
      <c r="T125" s="154"/>
      <c r="U125" s="154"/>
      <c r="V125" s="154"/>
      <c r="W125" s="154"/>
      <c r="X125" s="154"/>
      <c r="Y125" s="155"/>
    </row>
    <row r="126" spans="2:25" ht="48" customHeight="1" x14ac:dyDescent="0.25">
      <c r="B126" s="77"/>
      <c r="C126" s="77"/>
      <c r="D126" s="77"/>
      <c r="E126" s="77"/>
      <c r="F126" s="77"/>
      <c r="G126" s="77"/>
      <c r="H126" s="77"/>
      <c r="J126" s="178"/>
      <c r="K126" s="179"/>
      <c r="L126" s="179"/>
      <c r="M126" s="179"/>
      <c r="N126" s="179"/>
      <c r="O126" s="179"/>
      <c r="P126" s="179"/>
      <c r="Q126" s="180"/>
      <c r="S126" s="156"/>
      <c r="T126" s="157"/>
      <c r="U126" s="157"/>
      <c r="V126" s="157"/>
      <c r="W126" s="157"/>
      <c r="X126" s="157"/>
      <c r="Y126" s="158"/>
    </row>
    <row r="128" spans="2:25" x14ac:dyDescent="0.25">
      <c r="B128" s="166"/>
      <c r="C128" s="167"/>
      <c r="D128" s="167"/>
      <c r="E128" s="167"/>
      <c r="F128" s="167"/>
      <c r="G128" s="167"/>
      <c r="H128" s="168"/>
      <c r="J128" s="166"/>
      <c r="K128" s="167"/>
      <c r="L128" s="167"/>
      <c r="M128" s="167"/>
      <c r="N128" s="167"/>
      <c r="O128" s="167"/>
      <c r="P128" s="167"/>
      <c r="Q128" s="168"/>
      <c r="S128" s="166"/>
      <c r="T128" s="167"/>
      <c r="U128" s="167"/>
      <c r="V128" s="167"/>
      <c r="W128" s="167"/>
      <c r="X128" s="167"/>
      <c r="Y128" s="168"/>
    </row>
    <row r="129" spans="2:25" x14ac:dyDescent="0.25">
      <c r="B129" s="169"/>
      <c r="C129" s="170"/>
      <c r="D129" s="170"/>
      <c r="E129" s="170"/>
      <c r="F129" s="170"/>
      <c r="G129" s="170"/>
      <c r="H129" s="171"/>
      <c r="J129" s="169"/>
      <c r="K129" s="170"/>
      <c r="L129" s="170"/>
      <c r="M129" s="170"/>
      <c r="N129" s="170"/>
      <c r="O129" s="170"/>
      <c r="P129" s="170"/>
      <c r="Q129" s="171"/>
      <c r="S129" s="169"/>
      <c r="T129" s="170"/>
      <c r="U129" s="170"/>
      <c r="V129" s="170"/>
      <c r="W129" s="170"/>
      <c r="X129" s="170"/>
      <c r="Y129" s="171"/>
    </row>
    <row r="130" spans="2:25" x14ac:dyDescent="0.25">
      <c r="B130" s="169"/>
      <c r="C130" s="170"/>
      <c r="D130" s="170"/>
      <c r="E130" s="170"/>
      <c r="F130" s="170"/>
      <c r="G130" s="170"/>
      <c r="H130" s="171"/>
      <c r="J130" s="169"/>
      <c r="K130" s="170"/>
      <c r="L130" s="170"/>
      <c r="M130" s="170"/>
      <c r="N130" s="170"/>
      <c r="O130" s="170"/>
      <c r="P130" s="170"/>
      <c r="Q130" s="171"/>
      <c r="S130" s="169"/>
      <c r="T130" s="170"/>
      <c r="U130" s="170"/>
      <c r="V130" s="170"/>
      <c r="W130" s="170"/>
      <c r="X130" s="170"/>
      <c r="Y130" s="171"/>
    </row>
    <row r="131" spans="2:25" x14ac:dyDescent="0.25">
      <c r="B131" s="169"/>
      <c r="C131" s="170"/>
      <c r="D131" s="170"/>
      <c r="E131" s="170"/>
      <c r="F131" s="170"/>
      <c r="G131" s="170"/>
      <c r="H131" s="171"/>
      <c r="J131" s="169"/>
      <c r="K131" s="170"/>
      <c r="L131" s="170"/>
      <c r="M131" s="170"/>
      <c r="N131" s="170"/>
      <c r="O131" s="170"/>
      <c r="P131" s="170"/>
      <c r="Q131" s="171"/>
      <c r="S131" s="169"/>
      <c r="T131" s="170"/>
      <c r="U131" s="170"/>
      <c r="V131" s="170"/>
      <c r="W131" s="170"/>
      <c r="X131" s="170"/>
      <c r="Y131" s="171"/>
    </row>
    <row r="132" spans="2:25" x14ac:dyDescent="0.25">
      <c r="B132" s="169"/>
      <c r="C132" s="170"/>
      <c r="D132" s="170"/>
      <c r="E132" s="170"/>
      <c r="F132" s="170"/>
      <c r="G132" s="170"/>
      <c r="H132" s="171"/>
      <c r="J132" s="169"/>
      <c r="K132" s="170"/>
      <c r="L132" s="170"/>
      <c r="M132" s="170"/>
      <c r="N132" s="170"/>
      <c r="O132" s="170"/>
      <c r="P132" s="170"/>
      <c r="Q132" s="171"/>
      <c r="S132" s="169"/>
      <c r="T132" s="170"/>
      <c r="U132" s="170"/>
      <c r="V132" s="170"/>
      <c r="W132" s="170"/>
      <c r="X132" s="170"/>
      <c r="Y132" s="171"/>
    </row>
    <row r="133" spans="2:25" x14ac:dyDescent="0.25">
      <c r="B133" s="169"/>
      <c r="C133" s="170"/>
      <c r="D133" s="170"/>
      <c r="E133" s="170"/>
      <c r="F133" s="170"/>
      <c r="G133" s="170"/>
      <c r="H133" s="171"/>
      <c r="J133" s="169"/>
      <c r="K133" s="170"/>
      <c r="L133" s="170"/>
      <c r="M133" s="170"/>
      <c r="N133" s="170"/>
      <c r="O133" s="170"/>
      <c r="P133" s="170"/>
      <c r="Q133" s="171"/>
      <c r="S133" s="169"/>
      <c r="T133" s="170"/>
      <c r="U133" s="170"/>
      <c r="V133" s="170"/>
      <c r="W133" s="170"/>
      <c r="X133" s="170"/>
      <c r="Y133" s="171"/>
    </row>
    <row r="134" spans="2:25" x14ac:dyDescent="0.25">
      <c r="B134" s="169"/>
      <c r="C134" s="170"/>
      <c r="D134" s="170"/>
      <c r="E134" s="170"/>
      <c r="F134" s="170"/>
      <c r="G134" s="170"/>
      <c r="H134" s="171"/>
      <c r="J134" s="169"/>
      <c r="K134" s="170"/>
      <c r="L134" s="170"/>
      <c r="M134" s="170"/>
      <c r="N134" s="170"/>
      <c r="O134" s="170"/>
      <c r="P134" s="170"/>
      <c r="Q134" s="171"/>
      <c r="S134" s="169"/>
      <c r="T134" s="170"/>
      <c r="U134" s="170"/>
      <c r="V134" s="170"/>
      <c r="W134" s="170"/>
      <c r="X134" s="170"/>
      <c r="Y134" s="171"/>
    </row>
    <row r="135" spans="2:25" x14ac:dyDescent="0.25">
      <c r="B135" s="169"/>
      <c r="C135" s="170"/>
      <c r="D135" s="170"/>
      <c r="E135" s="170"/>
      <c r="F135" s="170"/>
      <c r="G135" s="170"/>
      <c r="H135" s="171"/>
      <c r="J135" s="169"/>
      <c r="K135" s="170"/>
      <c r="L135" s="170"/>
      <c r="M135" s="170"/>
      <c r="N135" s="170"/>
      <c r="O135" s="170"/>
      <c r="P135" s="170"/>
      <c r="Q135" s="171"/>
      <c r="S135" s="169"/>
      <c r="T135" s="170"/>
      <c r="U135" s="170"/>
      <c r="V135" s="170"/>
      <c r="W135" s="170"/>
      <c r="X135" s="170"/>
      <c r="Y135" s="171"/>
    </row>
    <row r="136" spans="2:25" x14ac:dyDescent="0.25">
      <c r="B136" s="169"/>
      <c r="C136" s="170"/>
      <c r="D136" s="170"/>
      <c r="E136" s="170"/>
      <c r="F136" s="170"/>
      <c r="G136" s="170"/>
      <c r="H136" s="171"/>
      <c r="J136" s="169"/>
      <c r="K136" s="170"/>
      <c r="L136" s="170"/>
      <c r="M136" s="170"/>
      <c r="N136" s="170"/>
      <c r="O136" s="170"/>
      <c r="P136" s="170"/>
      <c r="Q136" s="171"/>
      <c r="S136" s="169"/>
      <c r="T136" s="170"/>
      <c r="U136" s="170"/>
      <c r="V136" s="170"/>
      <c r="W136" s="170"/>
      <c r="X136" s="170"/>
      <c r="Y136" s="171"/>
    </row>
    <row r="137" spans="2:25" x14ac:dyDescent="0.25">
      <c r="B137" s="172"/>
      <c r="C137" s="173"/>
      <c r="D137" s="173"/>
      <c r="E137" s="173"/>
      <c r="F137" s="173"/>
      <c r="G137" s="173"/>
      <c r="H137" s="174"/>
      <c r="J137" s="172"/>
      <c r="K137" s="173"/>
      <c r="L137" s="173"/>
      <c r="M137" s="173"/>
      <c r="N137" s="173"/>
      <c r="O137" s="173"/>
      <c r="P137" s="173"/>
      <c r="Q137" s="174"/>
      <c r="S137" s="172"/>
      <c r="T137" s="173"/>
      <c r="U137" s="173"/>
      <c r="V137" s="173"/>
      <c r="W137" s="173"/>
      <c r="X137" s="173"/>
      <c r="Y137" s="174"/>
    </row>
    <row r="138" spans="2:25" ht="48" customHeight="1" x14ac:dyDescent="0.25">
      <c r="B138" s="153"/>
      <c r="C138" s="154"/>
      <c r="D138" s="154"/>
      <c r="E138" s="154"/>
      <c r="F138" s="154"/>
      <c r="G138" s="154"/>
      <c r="H138" s="155"/>
      <c r="J138" s="159"/>
      <c r="K138" s="160"/>
      <c r="L138" s="160"/>
      <c r="M138" s="160"/>
      <c r="N138" s="160"/>
      <c r="O138" s="160"/>
      <c r="P138" s="160"/>
      <c r="Q138" s="161"/>
      <c r="S138" s="153"/>
      <c r="T138" s="154"/>
      <c r="U138" s="154"/>
      <c r="V138" s="154"/>
      <c r="W138" s="154"/>
      <c r="X138" s="154"/>
      <c r="Y138" s="155"/>
    </row>
    <row r="139" spans="2:25" ht="48" customHeight="1" x14ac:dyDescent="0.25">
      <c r="B139" s="156"/>
      <c r="C139" s="157"/>
      <c r="D139" s="157"/>
      <c r="E139" s="157"/>
      <c r="F139" s="157"/>
      <c r="G139" s="157"/>
      <c r="H139" s="158"/>
      <c r="J139" s="162"/>
      <c r="K139" s="163"/>
      <c r="L139" s="163"/>
      <c r="M139" s="163"/>
      <c r="N139" s="163"/>
      <c r="O139" s="163"/>
      <c r="P139" s="163"/>
      <c r="Q139" s="164"/>
      <c r="S139" s="156"/>
      <c r="T139" s="157"/>
      <c r="U139" s="157"/>
      <c r="V139" s="157"/>
      <c r="W139" s="157"/>
      <c r="X139" s="157"/>
      <c r="Y139" s="158"/>
    </row>
    <row r="142" spans="2:25" x14ac:dyDescent="0.25">
      <c r="E142" s="13" t="s">
        <v>28</v>
      </c>
      <c r="F142" s="150"/>
      <c r="G142" s="150"/>
      <c r="H142" s="150"/>
      <c r="I142" s="150"/>
      <c r="J142" s="150"/>
      <c r="Q142" s="13" t="s">
        <v>29</v>
      </c>
      <c r="R142" s="150"/>
      <c r="S142" s="150"/>
      <c r="T142" s="150"/>
      <c r="U142" s="150"/>
      <c r="V142" s="150"/>
      <c r="W142" s="150"/>
    </row>
    <row r="143" spans="2:25" ht="23.25" x14ac:dyDescent="0.25">
      <c r="E143" s="13" t="s">
        <v>30</v>
      </c>
      <c r="F143" s="151"/>
      <c r="G143" s="151"/>
      <c r="H143" s="151"/>
      <c r="I143" s="151"/>
      <c r="J143" s="151"/>
      <c r="K143" s="2" t="s">
        <v>31</v>
      </c>
      <c r="Q143" s="13" t="s">
        <v>30</v>
      </c>
      <c r="R143" s="150"/>
      <c r="S143" s="150"/>
      <c r="T143" s="150"/>
      <c r="U143" s="150"/>
      <c r="V143" s="150"/>
      <c r="W143" s="150"/>
      <c r="X143" s="2" t="s">
        <v>31</v>
      </c>
    </row>
    <row r="144" spans="2:25" ht="23.25" x14ac:dyDescent="0.25">
      <c r="E144" s="13" t="s">
        <v>32</v>
      </c>
      <c r="F144" s="151"/>
      <c r="G144" s="151"/>
      <c r="H144" s="151"/>
      <c r="I144" s="151"/>
      <c r="J144" s="151"/>
      <c r="Q144" s="152"/>
      <c r="R144" s="152"/>
      <c r="S144" s="152"/>
      <c r="T144" s="152"/>
      <c r="U144" s="152"/>
      <c r="V144" s="152"/>
      <c r="W144" s="152"/>
      <c r="X144" s="152"/>
    </row>
    <row r="145" spans="5:23" ht="23.25" x14ac:dyDescent="0.25">
      <c r="E145" s="13" t="s">
        <v>33</v>
      </c>
      <c r="F145" s="147"/>
      <c r="G145" s="147"/>
      <c r="H145" s="147"/>
      <c r="I145" s="147"/>
      <c r="J145" s="147"/>
      <c r="Q145" s="13" t="s">
        <v>33</v>
      </c>
      <c r="R145" s="148"/>
      <c r="S145" s="148"/>
      <c r="T145" s="148"/>
      <c r="U145" s="148"/>
      <c r="V145" s="148"/>
      <c r="W145" s="148"/>
    </row>
    <row r="146" spans="5:23" ht="23.25" x14ac:dyDescent="0.25">
      <c r="E146" s="13" t="s">
        <v>34</v>
      </c>
      <c r="F146" s="149"/>
      <c r="G146" s="149"/>
      <c r="H146" s="149"/>
      <c r="I146" s="149"/>
      <c r="J146" s="149"/>
    </row>
  </sheetData>
  <protectedRanges>
    <protectedRange sqref="M7 H8 V12 X29 B64:Z68 B70:Z74 B76:Z80 B85:Z90 B94 B102 B112 J102 J112 S102 S112 B115 B125 J115 J125 S115 S125 B128 B138 J128 J138 S128 S138 R142:R143 Q144 R145 F142:F146 K29:S30 K32:S58" name="ช่วง1"/>
  </protectedRanges>
  <mergeCells count="407">
    <mergeCell ref="H41:J41"/>
    <mergeCell ref="K41:M41"/>
    <mergeCell ref="N41:P41"/>
    <mergeCell ref="Q41:S41"/>
    <mergeCell ref="T41:U41"/>
    <mergeCell ref="V41:W41"/>
    <mergeCell ref="B39:G39"/>
    <mergeCell ref="H39:J39"/>
    <mergeCell ref="K39:M39"/>
    <mergeCell ref="N39:P39"/>
    <mergeCell ref="Q39:S39"/>
    <mergeCell ref="T39:U39"/>
    <mergeCell ref="V39:W39"/>
    <mergeCell ref="B128:H137"/>
    <mergeCell ref="J128:Q137"/>
    <mergeCell ref="S128:Y137"/>
    <mergeCell ref="B115:H124"/>
    <mergeCell ref="J115:Q124"/>
    <mergeCell ref="S115:Y124"/>
    <mergeCell ref="B125:H126"/>
    <mergeCell ref="J125:Q126"/>
    <mergeCell ref="S125:Y126"/>
    <mergeCell ref="F145:J145"/>
    <mergeCell ref="R145:W145"/>
    <mergeCell ref="F146:J146"/>
    <mergeCell ref="B138:H139"/>
    <mergeCell ref="J138:Q139"/>
    <mergeCell ref="S138:Y139"/>
    <mergeCell ref="F142:J142"/>
    <mergeCell ref="R142:W142"/>
    <mergeCell ref="F143:J143"/>
    <mergeCell ref="R143:W143"/>
    <mergeCell ref="F144:J144"/>
    <mergeCell ref="Q144:X144"/>
    <mergeCell ref="B89:G89"/>
    <mergeCell ref="H89:P89"/>
    <mergeCell ref="Q89:X89"/>
    <mergeCell ref="Y89:Z89"/>
    <mergeCell ref="B90:G90"/>
    <mergeCell ref="H90:P90"/>
    <mergeCell ref="Q90:X90"/>
    <mergeCell ref="Y90:Z90"/>
    <mergeCell ref="S102:Y111"/>
    <mergeCell ref="B94:Y98"/>
    <mergeCell ref="B102:H111"/>
    <mergeCell ref="Y78:Z78"/>
    <mergeCell ref="Y79:Z79"/>
    <mergeCell ref="Y80:Z80"/>
    <mergeCell ref="B78:L78"/>
    <mergeCell ref="M78:X78"/>
    <mergeCell ref="B79:L79"/>
    <mergeCell ref="M79:X79"/>
    <mergeCell ref="B80:L80"/>
    <mergeCell ref="M80:X80"/>
    <mergeCell ref="X29:Z58"/>
    <mergeCell ref="A46:A49"/>
    <mergeCell ref="A51:A52"/>
    <mergeCell ref="V56:W56"/>
    <mergeCell ref="B57:G57"/>
    <mergeCell ref="H57:J57"/>
    <mergeCell ref="K57:M57"/>
    <mergeCell ref="N57:P57"/>
    <mergeCell ref="Q57:S57"/>
    <mergeCell ref="T57:U57"/>
    <mergeCell ref="V57:W57"/>
    <mergeCell ref="H58:J58"/>
    <mergeCell ref="K58:M58"/>
    <mergeCell ref="N58:P58"/>
    <mergeCell ref="Q58:S58"/>
    <mergeCell ref="T58:U58"/>
    <mergeCell ref="V58:W58"/>
    <mergeCell ref="B52:G52"/>
    <mergeCell ref="A36:A37"/>
    <mergeCell ref="B40:G40"/>
    <mergeCell ref="H40:J40"/>
    <mergeCell ref="K40:M40"/>
    <mergeCell ref="N40:P40"/>
    <mergeCell ref="Q40:S40"/>
    <mergeCell ref="Y76:Z76"/>
    <mergeCell ref="A75:Z75"/>
    <mergeCell ref="B76:L76"/>
    <mergeCell ref="Y73:Z73"/>
    <mergeCell ref="B68:L68"/>
    <mergeCell ref="Y68:Z68"/>
    <mergeCell ref="A60:Z60"/>
    <mergeCell ref="A63:Z63"/>
    <mergeCell ref="A59:S59"/>
    <mergeCell ref="T59:U59"/>
    <mergeCell ref="V59:W59"/>
    <mergeCell ref="X59:Z59"/>
    <mergeCell ref="T52:U52"/>
    <mergeCell ref="V52:W52"/>
    <mergeCell ref="T54:U54"/>
    <mergeCell ref="V54:W54"/>
    <mergeCell ref="N54:P54"/>
    <mergeCell ref="Q54:S54"/>
    <mergeCell ref="T53:U53"/>
    <mergeCell ref="V53:W53"/>
    <mergeCell ref="B77:L77"/>
    <mergeCell ref="M77:X77"/>
    <mergeCell ref="B70:L70"/>
    <mergeCell ref="M70:X70"/>
    <mergeCell ref="B74:L74"/>
    <mergeCell ref="M74:X74"/>
    <mergeCell ref="B71:L71"/>
    <mergeCell ref="M71:X71"/>
    <mergeCell ref="B72:L72"/>
    <mergeCell ref="M72:X72"/>
    <mergeCell ref="B73:L73"/>
    <mergeCell ref="M73:X73"/>
    <mergeCell ref="A69:Z69"/>
    <mergeCell ref="B66:L66"/>
    <mergeCell ref="M66:X66"/>
    <mergeCell ref="Y66:Z66"/>
    <mergeCell ref="V50:W50"/>
    <mergeCell ref="B51:G51"/>
    <mergeCell ref="H51:J51"/>
    <mergeCell ref="K51:M51"/>
    <mergeCell ref="N51:P51"/>
    <mergeCell ref="Q51:S51"/>
    <mergeCell ref="T51:U51"/>
    <mergeCell ref="V51:W51"/>
    <mergeCell ref="Q49:S49"/>
    <mergeCell ref="T49:U49"/>
    <mergeCell ref="V49:W49"/>
    <mergeCell ref="B50:G50"/>
    <mergeCell ref="H50:J50"/>
    <mergeCell ref="K50:M50"/>
    <mergeCell ref="N50:P50"/>
    <mergeCell ref="Q50:S50"/>
    <mergeCell ref="T50:U50"/>
    <mergeCell ref="T47:U47"/>
    <mergeCell ref="V47:W47"/>
    <mergeCell ref="B46:G46"/>
    <mergeCell ref="B48:G48"/>
    <mergeCell ref="H48:J48"/>
    <mergeCell ref="K48:M48"/>
    <mergeCell ref="N48:P48"/>
    <mergeCell ref="Q48:S48"/>
    <mergeCell ref="T48:U48"/>
    <mergeCell ref="V48:W48"/>
    <mergeCell ref="B42:G42"/>
    <mergeCell ref="H42:J42"/>
    <mergeCell ref="K42:M42"/>
    <mergeCell ref="N42:P42"/>
    <mergeCell ref="Q42:S42"/>
    <mergeCell ref="T42:U42"/>
    <mergeCell ref="V42:W42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T40:U40"/>
    <mergeCell ref="V40:W40"/>
    <mergeCell ref="B41:G41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5:G35"/>
    <mergeCell ref="H35:J35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3:G33"/>
    <mergeCell ref="H33:J33"/>
    <mergeCell ref="K33:M33"/>
    <mergeCell ref="N33:P33"/>
    <mergeCell ref="N32:P32"/>
    <mergeCell ref="Q32:S32"/>
    <mergeCell ref="T32:U32"/>
    <mergeCell ref="V32:W32"/>
    <mergeCell ref="H28:J28"/>
    <mergeCell ref="K28:M28"/>
    <mergeCell ref="N28:P28"/>
    <mergeCell ref="Q28:S28"/>
    <mergeCell ref="T28:U28"/>
    <mergeCell ref="T30:U30"/>
    <mergeCell ref="V30:W30"/>
    <mergeCell ref="T31:U31"/>
    <mergeCell ref="V31:W31"/>
    <mergeCell ref="Q29:S29"/>
    <mergeCell ref="T29:U29"/>
    <mergeCell ref="V29:W29"/>
    <mergeCell ref="V28:W28"/>
    <mergeCell ref="N31:P31"/>
    <mergeCell ref="Q31:S31"/>
    <mergeCell ref="B29:G29"/>
    <mergeCell ref="H29:J29"/>
    <mergeCell ref="K29:M29"/>
    <mergeCell ref="N29:P29"/>
    <mergeCell ref="Q20:R20"/>
    <mergeCell ref="B23:J23"/>
    <mergeCell ref="Q23:R23"/>
    <mergeCell ref="K23:M23"/>
    <mergeCell ref="H56:J56"/>
    <mergeCell ref="K56:M56"/>
    <mergeCell ref="N56:P56"/>
    <mergeCell ref="Q56:S56"/>
    <mergeCell ref="B55:G55"/>
    <mergeCell ref="H55:J55"/>
    <mergeCell ref="K55:M55"/>
    <mergeCell ref="N55:P55"/>
    <mergeCell ref="Q55:S55"/>
    <mergeCell ref="N23:P23"/>
    <mergeCell ref="B32:G32"/>
    <mergeCell ref="H32:J32"/>
    <mergeCell ref="K32:M32"/>
    <mergeCell ref="B31:G31"/>
    <mergeCell ref="H31:J31"/>
    <mergeCell ref="K31:M31"/>
    <mergeCell ref="T43:U43"/>
    <mergeCell ref="V43:W43"/>
    <mergeCell ref="B44:G44"/>
    <mergeCell ref="H44:J44"/>
    <mergeCell ref="B112:H113"/>
    <mergeCell ref="J112:Q113"/>
    <mergeCell ref="S112:Y113"/>
    <mergeCell ref="B84:G84"/>
    <mergeCell ref="H84:P84"/>
    <mergeCell ref="Q84:X84"/>
    <mergeCell ref="Y84:Z84"/>
    <mergeCell ref="B85:G85"/>
    <mergeCell ref="H85:P85"/>
    <mergeCell ref="Q85:X85"/>
    <mergeCell ref="Y85:Z85"/>
    <mergeCell ref="B86:G86"/>
    <mergeCell ref="H86:P86"/>
    <mergeCell ref="Q86:X86"/>
    <mergeCell ref="Y86:Z86"/>
    <mergeCell ref="B87:G87"/>
    <mergeCell ref="H87:P87"/>
    <mergeCell ref="Q87:X87"/>
    <mergeCell ref="H46:J46"/>
    <mergeCell ref="K46:M46"/>
    <mergeCell ref="Y87:Z87"/>
    <mergeCell ref="J102:Q111"/>
    <mergeCell ref="B88:G88"/>
    <mergeCell ref="H88:P88"/>
    <mergeCell ref="Q88:X88"/>
    <mergeCell ref="Y88:Z88"/>
    <mergeCell ref="B62:L62"/>
    <mergeCell ref="M62:X62"/>
    <mergeCell ref="Y62:Z62"/>
    <mergeCell ref="B64:L64"/>
    <mergeCell ref="M64:X64"/>
    <mergeCell ref="Y64:Z64"/>
    <mergeCell ref="Y70:Z70"/>
    <mergeCell ref="Y74:Z74"/>
    <mergeCell ref="Y71:Z71"/>
    <mergeCell ref="Y72:Z72"/>
    <mergeCell ref="Y77:Z77"/>
    <mergeCell ref="B67:L67"/>
    <mergeCell ref="M67:X67"/>
    <mergeCell ref="Y67:Z67"/>
    <mergeCell ref="M76:X76"/>
    <mergeCell ref="B65:L65"/>
    <mergeCell ref="M65:X65"/>
    <mergeCell ref="Y65:Z65"/>
    <mergeCell ref="T56:U56"/>
    <mergeCell ref="K44:M44"/>
    <mergeCell ref="N44:P44"/>
    <mergeCell ref="Q44:S44"/>
    <mergeCell ref="T44:U44"/>
    <mergeCell ref="V44:W44"/>
    <mergeCell ref="B45:G45"/>
    <mergeCell ref="H45:J45"/>
    <mergeCell ref="K45:M45"/>
    <mergeCell ref="N45:P45"/>
    <mergeCell ref="Q45:S45"/>
    <mergeCell ref="T45:U45"/>
    <mergeCell ref="V45:W45"/>
    <mergeCell ref="T55:U55"/>
    <mergeCell ref="V55:W55"/>
    <mergeCell ref="N46:P46"/>
    <mergeCell ref="Q46:S46"/>
    <mergeCell ref="T46:U46"/>
    <mergeCell ref="V46:W46"/>
    <mergeCell ref="B47:G47"/>
    <mergeCell ref="H47:J47"/>
    <mergeCell ref="K47:M47"/>
    <mergeCell ref="N47:P47"/>
    <mergeCell ref="Q47:S47"/>
    <mergeCell ref="K15:M15"/>
    <mergeCell ref="B21:J21"/>
    <mergeCell ref="K21:M21"/>
    <mergeCell ref="N21:P21"/>
    <mergeCell ref="Q21:R21"/>
    <mergeCell ref="N15:P15"/>
    <mergeCell ref="Q15:R15"/>
    <mergeCell ref="A25:Z25"/>
    <mergeCell ref="X28:Z28"/>
    <mergeCell ref="B19:J19"/>
    <mergeCell ref="K19:M19"/>
    <mergeCell ref="N19:P19"/>
    <mergeCell ref="B17:J17"/>
    <mergeCell ref="K17:M17"/>
    <mergeCell ref="N17:P17"/>
    <mergeCell ref="V12:X23"/>
    <mergeCell ref="Y12:Z23"/>
    <mergeCell ref="Y24:Z24"/>
    <mergeCell ref="V24:X24"/>
    <mergeCell ref="S24:U24"/>
    <mergeCell ref="A24:P24"/>
    <mergeCell ref="B13:J13"/>
    <mergeCell ref="K13:M13"/>
    <mergeCell ref="N13:P13"/>
    <mergeCell ref="Q16:R16"/>
    <mergeCell ref="B18:J18"/>
    <mergeCell ref="K18:M18"/>
    <mergeCell ref="N18:P18"/>
    <mergeCell ref="Q18:R18"/>
    <mergeCell ref="K22:M22"/>
    <mergeCell ref="N22:P22"/>
    <mergeCell ref="Q22:R22"/>
    <mergeCell ref="B20:J20"/>
    <mergeCell ref="K20:M20"/>
    <mergeCell ref="N20:P20"/>
    <mergeCell ref="Q17:R17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N12:P12"/>
    <mergeCell ref="Q12:R12"/>
    <mergeCell ref="Q13:R13"/>
    <mergeCell ref="B14:J14"/>
    <mergeCell ref="S12:U23"/>
    <mergeCell ref="K12:M12"/>
    <mergeCell ref="A31:A34"/>
    <mergeCell ref="B12:J12"/>
    <mergeCell ref="Q24:R24"/>
    <mergeCell ref="B15:J15"/>
    <mergeCell ref="K14:M14"/>
    <mergeCell ref="B30:G30"/>
    <mergeCell ref="H30:J30"/>
    <mergeCell ref="K30:M30"/>
    <mergeCell ref="N30:P30"/>
    <mergeCell ref="Q30:S30"/>
    <mergeCell ref="B28:G28"/>
    <mergeCell ref="N14:P14"/>
    <mergeCell ref="Q14:R14"/>
    <mergeCell ref="B22:J22"/>
    <mergeCell ref="Q19:R19"/>
    <mergeCell ref="B16:J16"/>
    <mergeCell ref="K16:M16"/>
    <mergeCell ref="N16:P16"/>
    <mergeCell ref="B43:G43"/>
    <mergeCell ref="H43:J43"/>
    <mergeCell ref="K43:M43"/>
    <mergeCell ref="N43:P43"/>
    <mergeCell ref="Q43:S43"/>
    <mergeCell ref="B58:G58"/>
    <mergeCell ref="B53:G53"/>
    <mergeCell ref="H53:J53"/>
    <mergeCell ref="K53:M53"/>
    <mergeCell ref="N53:P53"/>
    <mergeCell ref="Q53:S53"/>
    <mergeCell ref="B56:G56"/>
    <mergeCell ref="B49:G49"/>
    <mergeCell ref="H49:J49"/>
    <mergeCell ref="K49:M49"/>
    <mergeCell ref="N49:P49"/>
    <mergeCell ref="B54:G54"/>
    <mergeCell ref="H54:J54"/>
    <mergeCell ref="K54:M54"/>
    <mergeCell ref="H52:J52"/>
    <mergeCell ref="K52:M52"/>
    <mergeCell ref="N52:P52"/>
    <mergeCell ref="Q52:S52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70:Z74 Y76:Z80 Y64:Y68 Z64:Z67 Y85:Y90 Z85:Z88 Z90" xr:uid="{12F6774A-D86A-495F-BF77-29DC2456392E}">
      <formula1>1</formula1>
      <formula2>3</formula2>
    </dataValidation>
    <dataValidation type="decimal" allowBlank="1" showInputMessage="1" showErrorMessage="1" error="กรุณากรอกข้อมูลเป็นตัวเลข" sqref="V12" xr:uid="{811C3B08-38CB-4B63-80D4-DB63F6A75975}">
      <formula1>0</formula1>
      <formula2>S12</formula2>
    </dataValidation>
    <dataValidation type="whole" operator="greaterThanOrEqual" allowBlank="1" showInputMessage="1" showErrorMessage="1" error="กรุณากรอกข้อมูลเป็นตัวเลข" sqref="K29:S29 L31:P31 R31:S31 R33:S33 O33:P33 L33:M33 K31:K58 Q31:Q58 N32:N58" xr:uid="{51E0A92F-1FC4-470C-9C83-034064EAB0FB}">
      <formula1>0</formula1>
    </dataValidation>
    <dataValidation type="decimal" operator="greaterThanOrEqual" allowBlank="1" showInputMessage="1" showErrorMessage="1" error="กรุณากรอกข้อมูลเป็นตัวเลข" sqref="K30:S30" xr:uid="{7A23B0C8-B2B5-4037-A901-519B9DA8B32B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39" orientation="landscape" r:id="rId1"/>
  <rowBreaks count="4" manualBreakCount="4">
    <brk id="24" max="25" man="1"/>
    <brk id="59" max="25" man="1"/>
    <brk id="80" max="25" man="1"/>
    <brk id="98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C06A5488-0062-4838-B8DD-C5833883042E}">
          <x14:formula1>
            <xm:f>LIST!$G$2:$G$10</xm:f>
          </x14:formula1>
          <xm:sqref>B85:B90 C85:G88 C90:G90</xm:sqref>
        </x14:dataValidation>
        <x14:dataValidation type="list" allowBlank="1" showInputMessage="1" showErrorMessage="1" error="กรุณาเลือกข้อมูลตามที่กำหนดให้" xr:uid="{D0B7C6EF-3563-44CA-A3EF-3E949C03BCEF}">
          <x14:formula1>
            <xm:f>LIST!$A$2:$A$6</xm:f>
          </x14:formula1>
          <xm:sqref>B64:L68</xm:sqref>
        </x14:dataValidation>
        <x14:dataValidation type="list" allowBlank="1" showInputMessage="1" showErrorMessage="1" error="กรุณาเลือกข้อมูลตามที่กำหนดให้" xr:uid="{0217A709-B08C-4AF7-A231-0E2935C324D8}">
          <x14:formula1>
            <xm:f>LIST!$C$2:$C$10</xm:f>
          </x14:formula1>
          <xm:sqref>B70:L74</xm:sqref>
        </x14:dataValidation>
        <x14:dataValidation type="list" allowBlank="1" showInputMessage="1" showErrorMessage="1" error="กรุณาเลือกข้อมูลตามที่กำหนดให้" xr:uid="{9A3A0B18-F84B-423B-8357-C863789CC34B}">
          <x14:formula1>
            <xm:f>LIST!$E$2:$E$9</xm:f>
          </x14:formula1>
          <xm:sqref>B76:L80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00B0F0"/>
    <pageSetUpPr fitToPage="1"/>
  </sheetPr>
  <dimension ref="A1:Z146"/>
  <sheetViews>
    <sheetView view="pageBreakPreview" topLeftCell="A7" zoomScale="70" zoomScaleNormal="85" zoomScaleSheetLayoutView="70" workbookViewId="0">
      <selection sqref="A1:Z4"/>
    </sheetView>
  </sheetViews>
  <sheetFormatPr defaultColWidth="8.7109375" defaultRowHeight="21" x14ac:dyDescent="0.25"/>
  <cols>
    <col min="1" max="1" width="8.7109375" style="4"/>
    <col min="2" max="6" width="8.7109375" style="2"/>
    <col min="7" max="7" width="12.85546875" style="2" customWidth="1"/>
    <col min="8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9" t="s">
        <v>98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79" t="s">
        <v>99</v>
      </c>
      <c r="K2" s="79"/>
      <c r="L2" s="79"/>
      <c r="M2" s="79"/>
      <c r="N2" s="79"/>
      <c r="O2" s="79"/>
      <c r="P2" s="79"/>
      <c r="Q2" s="79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79" t="s">
        <v>79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ht="21" customHeight="1" x14ac:dyDescent="0.25">
      <c r="A4" s="79" t="s">
        <v>68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100</v>
      </c>
      <c r="L7" s="7"/>
      <c r="M7" s="80"/>
      <c r="N7" s="81"/>
      <c r="O7" s="81"/>
      <c r="P7" s="82"/>
    </row>
    <row r="8" spans="1:26" ht="21" customHeight="1" x14ac:dyDescent="0.25">
      <c r="A8" s="6" t="s">
        <v>14</v>
      </c>
      <c r="G8" s="7"/>
      <c r="H8" s="80"/>
      <c r="I8" s="81"/>
      <c r="J8" s="82"/>
    </row>
    <row r="9" spans="1:26" ht="9" customHeight="1" x14ac:dyDescent="0.25"/>
    <row r="10" spans="1:26" s="5" customFormat="1" ht="30" customHeight="1" x14ac:dyDescent="0.25">
      <c r="A10" s="83" t="s">
        <v>6</v>
      </c>
      <c r="B10" s="83" t="s">
        <v>10</v>
      </c>
      <c r="C10" s="83"/>
      <c r="D10" s="83"/>
      <c r="E10" s="83"/>
      <c r="F10" s="83"/>
      <c r="G10" s="83"/>
      <c r="H10" s="83"/>
      <c r="I10" s="83"/>
      <c r="J10" s="83"/>
      <c r="K10" s="83" t="s">
        <v>11</v>
      </c>
      <c r="L10" s="83"/>
      <c r="M10" s="83"/>
      <c r="N10" s="83"/>
      <c r="O10" s="83"/>
      <c r="P10" s="83"/>
      <c r="Q10" s="83"/>
      <c r="R10" s="83"/>
      <c r="S10" s="83" t="s">
        <v>5</v>
      </c>
      <c r="T10" s="83"/>
      <c r="U10" s="83"/>
      <c r="V10" s="83"/>
      <c r="W10" s="83"/>
      <c r="X10" s="83"/>
      <c r="Y10" s="83"/>
      <c r="Z10" s="83"/>
    </row>
    <row r="11" spans="1:26" s="5" customFormat="1" ht="30" customHeight="1" x14ac:dyDescent="0.25">
      <c r="A11" s="84"/>
      <c r="B11" s="83"/>
      <c r="C11" s="83"/>
      <c r="D11" s="83"/>
      <c r="E11" s="83"/>
      <c r="F11" s="83"/>
      <c r="G11" s="83"/>
      <c r="H11" s="83"/>
      <c r="I11" s="83"/>
      <c r="J11" s="83"/>
      <c r="K11" s="83" t="s">
        <v>2</v>
      </c>
      <c r="L11" s="83"/>
      <c r="M11" s="83"/>
      <c r="N11" s="83" t="s">
        <v>3</v>
      </c>
      <c r="O11" s="83"/>
      <c r="P11" s="83"/>
      <c r="Q11" s="83" t="s">
        <v>4</v>
      </c>
      <c r="R11" s="83"/>
      <c r="S11" s="83" t="s">
        <v>2</v>
      </c>
      <c r="T11" s="83"/>
      <c r="U11" s="83"/>
      <c r="V11" s="83" t="s">
        <v>3</v>
      </c>
      <c r="W11" s="83"/>
      <c r="X11" s="83"/>
      <c r="Y11" s="83" t="s">
        <v>4</v>
      </c>
      <c r="Z11" s="83"/>
    </row>
    <row r="12" spans="1:26" s="24" customFormat="1" ht="48" customHeight="1" x14ac:dyDescent="0.25">
      <c r="A12" s="29">
        <v>1</v>
      </c>
      <c r="B12" s="85" t="s">
        <v>101</v>
      </c>
      <c r="C12" s="86"/>
      <c r="D12" s="86"/>
      <c r="E12" s="86"/>
      <c r="F12" s="86"/>
      <c r="G12" s="86"/>
      <c r="H12" s="86"/>
      <c r="I12" s="86"/>
      <c r="J12" s="86"/>
      <c r="K12" s="87">
        <v>750</v>
      </c>
      <c r="L12" s="87"/>
      <c r="M12" s="87"/>
      <c r="N12" s="87"/>
      <c r="O12" s="87"/>
      <c r="P12" s="87"/>
      <c r="Q12" s="88">
        <f>V29/T29*100</f>
        <v>0</v>
      </c>
      <c r="R12" s="88"/>
      <c r="S12" s="234">
        <v>3156200</v>
      </c>
      <c r="T12" s="235"/>
      <c r="U12" s="236"/>
      <c r="V12" s="240"/>
      <c r="W12" s="241"/>
      <c r="X12" s="242"/>
      <c r="Y12" s="246">
        <f>V12/S12*100</f>
        <v>0</v>
      </c>
      <c r="Z12" s="247"/>
    </row>
    <row r="13" spans="1:26" ht="24" customHeight="1" x14ac:dyDescent="0.25">
      <c r="A13" s="30">
        <v>1.1000000000000001</v>
      </c>
      <c r="B13" s="95" t="s">
        <v>102</v>
      </c>
      <c r="C13" s="96"/>
      <c r="D13" s="96"/>
      <c r="E13" s="96"/>
      <c r="F13" s="96"/>
      <c r="G13" s="96"/>
      <c r="H13" s="96"/>
      <c r="I13" s="96"/>
      <c r="J13" s="96"/>
      <c r="K13" s="256">
        <v>750</v>
      </c>
      <c r="L13" s="256"/>
      <c r="M13" s="256"/>
      <c r="N13" s="100">
        <f>Q34</f>
        <v>0</v>
      </c>
      <c r="O13" s="100"/>
      <c r="P13" s="100"/>
      <c r="Q13" s="101">
        <f>V30/T30*100</f>
        <v>0</v>
      </c>
      <c r="R13" s="101"/>
      <c r="S13" s="237"/>
      <c r="T13" s="238"/>
      <c r="U13" s="239"/>
      <c r="V13" s="243"/>
      <c r="W13" s="244"/>
      <c r="X13" s="245"/>
      <c r="Y13" s="248"/>
      <c r="Z13" s="249"/>
    </row>
    <row r="14" spans="1:26" ht="24" customHeight="1" x14ac:dyDescent="0.25">
      <c r="A14" s="30">
        <v>1.2</v>
      </c>
      <c r="B14" s="95" t="s">
        <v>63</v>
      </c>
      <c r="C14" s="96"/>
      <c r="D14" s="96"/>
      <c r="E14" s="96"/>
      <c r="F14" s="96"/>
      <c r="G14" s="96"/>
      <c r="H14" s="96"/>
      <c r="I14" s="96"/>
      <c r="J14" s="96"/>
      <c r="K14" s="256">
        <v>29</v>
      </c>
      <c r="L14" s="256"/>
      <c r="M14" s="256"/>
      <c r="N14" s="100">
        <f>Q36</f>
        <v>0</v>
      </c>
      <c r="O14" s="100"/>
      <c r="P14" s="100"/>
      <c r="Q14" s="89">
        <f>V35/T35*100</f>
        <v>0</v>
      </c>
      <c r="R14" s="89"/>
      <c r="S14" s="237"/>
      <c r="T14" s="238"/>
      <c r="U14" s="239"/>
      <c r="V14" s="243"/>
      <c r="W14" s="244"/>
      <c r="X14" s="245"/>
      <c r="Y14" s="248"/>
      <c r="Z14" s="249"/>
    </row>
    <row r="15" spans="1:26" ht="24" customHeight="1" x14ac:dyDescent="0.25">
      <c r="A15" s="30">
        <v>1.3</v>
      </c>
      <c r="B15" s="95" t="s">
        <v>64</v>
      </c>
      <c r="C15" s="96"/>
      <c r="D15" s="96"/>
      <c r="E15" s="96"/>
      <c r="F15" s="96"/>
      <c r="G15" s="96"/>
      <c r="H15" s="96"/>
      <c r="I15" s="96"/>
      <c r="J15" s="96"/>
      <c r="K15" s="256">
        <v>750</v>
      </c>
      <c r="L15" s="256"/>
      <c r="M15" s="256"/>
      <c r="N15" s="100">
        <f>Q39</f>
        <v>0</v>
      </c>
      <c r="O15" s="100"/>
      <c r="P15" s="100"/>
      <c r="Q15" s="89">
        <f>V38/T38*100</f>
        <v>0</v>
      </c>
      <c r="R15" s="89"/>
      <c r="S15" s="237"/>
      <c r="T15" s="238"/>
      <c r="U15" s="239"/>
      <c r="V15" s="243"/>
      <c r="W15" s="244"/>
      <c r="X15" s="245"/>
      <c r="Y15" s="248"/>
      <c r="Z15" s="249"/>
    </row>
    <row r="16" spans="1:26" ht="24" customHeight="1" x14ac:dyDescent="0.25">
      <c r="A16" s="30">
        <v>1.4</v>
      </c>
      <c r="B16" s="108" t="s">
        <v>65</v>
      </c>
      <c r="C16" s="108"/>
      <c r="D16" s="108"/>
      <c r="E16" s="108"/>
      <c r="F16" s="108"/>
      <c r="G16" s="108"/>
      <c r="H16" s="108"/>
      <c r="I16" s="108"/>
      <c r="J16" s="95"/>
      <c r="K16" s="97" t="s">
        <v>109</v>
      </c>
      <c r="L16" s="98"/>
      <c r="M16" s="99"/>
      <c r="N16" s="105" t="s">
        <v>109</v>
      </c>
      <c r="O16" s="106"/>
      <c r="P16" s="107"/>
      <c r="Q16" s="89" t="s">
        <v>109</v>
      </c>
      <c r="R16" s="89"/>
      <c r="S16" s="237"/>
      <c r="T16" s="238"/>
      <c r="U16" s="239"/>
      <c r="V16" s="243"/>
      <c r="W16" s="244"/>
      <c r="X16" s="245"/>
      <c r="Y16" s="248"/>
      <c r="Z16" s="249"/>
    </row>
    <row r="17" spans="1:26" ht="24" customHeight="1" x14ac:dyDescent="0.25">
      <c r="A17" s="33">
        <v>1.5</v>
      </c>
      <c r="B17" s="110" t="s">
        <v>67</v>
      </c>
      <c r="C17" s="111"/>
      <c r="D17" s="111"/>
      <c r="E17" s="111"/>
      <c r="F17" s="111"/>
      <c r="G17" s="111"/>
      <c r="H17" s="111"/>
      <c r="I17" s="111"/>
      <c r="J17" s="112"/>
      <c r="K17" s="97">
        <v>700</v>
      </c>
      <c r="L17" s="98"/>
      <c r="M17" s="99"/>
      <c r="N17" s="105">
        <f>Q43</f>
        <v>0</v>
      </c>
      <c r="O17" s="106"/>
      <c r="P17" s="107"/>
      <c r="Q17" s="89">
        <f>V42/T42*100</f>
        <v>0</v>
      </c>
      <c r="R17" s="89"/>
      <c r="S17" s="237"/>
      <c r="T17" s="238"/>
      <c r="U17" s="239"/>
      <c r="V17" s="243"/>
      <c r="W17" s="244"/>
      <c r="X17" s="245"/>
      <c r="Y17" s="248"/>
      <c r="Z17" s="249"/>
    </row>
    <row r="18" spans="1:26" s="24" customFormat="1" ht="24" customHeight="1" x14ac:dyDescent="0.25">
      <c r="A18" s="31">
        <v>2</v>
      </c>
      <c r="B18" s="119" t="s">
        <v>66</v>
      </c>
      <c r="C18" s="119"/>
      <c r="D18" s="119"/>
      <c r="E18" s="119"/>
      <c r="F18" s="119"/>
      <c r="G18" s="119"/>
      <c r="H18" s="119"/>
      <c r="I18" s="119"/>
      <c r="J18" s="120"/>
      <c r="K18" s="116">
        <v>700</v>
      </c>
      <c r="L18" s="117"/>
      <c r="M18" s="118"/>
      <c r="N18" s="113"/>
      <c r="O18" s="114"/>
      <c r="P18" s="115"/>
      <c r="Q18" s="109">
        <f>V44/T44*100</f>
        <v>0</v>
      </c>
      <c r="R18" s="109"/>
      <c r="S18" s="237"/>
      <c r="T18" s="238"/>
      <c r="U18" s="239"/>
      <c r="V18" s="243"/>
      <c r="W18" s="244"/>
      <c r="X18" s="245"/>
      <c r="Y18" s="248"/>
      <c r="Z18" s="249"/>
    </row>
    <row r="19" spans="1:26" s="5" customFormat="1" ht="24" customHeight="1" x14ac:dyDescent="0.25">
      <c r="A19" s="32">
        <v>2.1</v>
      </c>
      <c r="B19" s="108" t="s">
        <v>62</v>
      </c>
      <c r="C19" s="108"/>
      <c r="D19" s="108"/>
      <c r="E19" s="108"/>
      <c r="F19" s="108"/>
      <c r="G19" s="108"/>
      <c r="H19" s="108"/>
      <c r="I19" s="108"/>
      <c r="J19" s="95"/>
      <c r="K19" s="97">
        <v>700</v>
      </c>
      <c r="L19" s="98"/>
      <c r="M19" s="99"/>
      <c r="N19" s="105">
        <f>Q49</f>
        <v>0</v>
      </c>
      <c r="O19" s="106"/>
      <c r="P19" s="107"/>
      <c r="Q19" s="89">
        <f>V45/T45*100</f>
        <v>0</v>
      </c>
      <c r="R19" s="89"/>
      <c r="S19" s="237"/>
      <c r="T19" s="238"/>
      <c r="U19" s="239"/>
      <c r="V19" s="243"/>
      <c r="W19" s="244"/>
      <c r="X19" s="245"/>
      <c r="Y19" s="248"/>
      <c r="Z19" s="249"/>
    </row>
    <row r="20" spans="1:26" ht="24" customHeight="1" x14ac:dyDescent="0.25">
      <c r="A20" s="30">
        <v>2.2000000000000002</v>
      </c>
      <c r="B20" s="108" t="s">
        <v>63</v>
      </c>
      <c r="C20" s="108"/>
      <c r="D20" s="108"/>
      <c r="E20" s="108"/>
      <c r="F20" s="108"/>
      <c r="G20" s="108"/>
      <c r="H20" s="108"/>
      <c r="I20" s="108"/>
      <c r="J20" s="95"/>
      <c r="K20" s="97">
        <v>23</v>
      </c>
      <c r="L20" s="98"/>
      <c r="M20" s="99"/>
      <c r="N20" s="105">
        <f>Q36</f>
        <v>0</v>
      </c>
      <c r="O20" s="106"/>
      <c r="P20" s="107"/>
      <c r="Q20" s="89">
        <f>V50/T50*100</f>
        <v>0</v>
      </c>
      <c r="R20" s="89"/>
      <c r="S20" s="237"/>
      <c r="T20" s="238"/>
      <c r="U20" s="239"/>
      <c r="V20" s="243"/>
      <c r="W20" s="244"/>
      <c r="X20" s="245"/>
      <c r="Y20" s="248"/>
      <c r="Z20" s="249"/>
    </row>
    <row r="21" spans="1:26" ht="24" customHeight="1" x14ac:dyDescent="0.25">
      <c r="A21" s="30">
        <v>2.2999999999999998</v>
      </c>
      <c r="B21" s="108" t="s">
        <v>64</v>
      </c>
      <c r="C21" s="108"/>
      <c r="D21" s="108"/>
      <c r="E21" s="108"/>
      <c r="F21" s="108"/>
      <c r="G21" s="108"/>
      <c r="H21" s="108"/>
      <c r="I21" s="108"/>
      <c r="J21" s="95"/>
      <c r="K21" s="97">
        <v>700</v>
      </c>
      <c r="L21" s="98"/>
      <c r="M21" s="99"/>
      <c r="N21" s="105">
        <f>Q39</f>
        <v>0</v>
      </c>
      <c r="O21" s="106"/>
      <c r="P21" s="107"/>
      <c r="Q21" s="89">
        <f>V53/T53*100</f>
        <v>0</v>
      </c>
      <c r="R21" s="89"/>
      <c r="S21" s="237"/>
      <c r="T21" s="238"/>
      <c r="U21" s="239"/>
      <c r="V21" s="243"/>
      <c r="W21" s="244"/>
      <c r="X21" s="245"/>
      <c r="Y21" s="248"/>
      <c r="Z21" s="249"/>
    </row>
    <row r="22" spans="1:26" ht="24" customHeight="1" x14ac:dyDescent="0.25">
      <c r="A22" s="33">
        <v>2.4</v>
      </c>
      <c r="B22" s="108" t="s">
        <v>65</v>
      </c>
      <c r="C22" s="108"/>
      <c r="D22" s="108"/>
      <c r="E22" s="108"/>
      <c r="F22" s="108"/>
      <c r="G22" s="108"/>
      <c r="H22" s="108"/>
      <c r="I22" s="108"/>
      <c r="J22" s="95"/>
      <c r="K22" s="97">
        <v>400</v>
      </c>
      <c r="L22" s="98"/>
      <c r="M22" s="99"/>
      <c r="N22" s="105">
        <f>Q56</f>
        <v>0</v>
      </c>
      <c r="O22" s="106"/>
      <c r="P22" s="107"/>
      <c r="Q22" s="89">
        <f>V55/T55*100</f>
        <v>0</v>
      </c>
      <c r="R22" s="89"/>
      <c r="S22" s="237"/>
      <c r="T22" s="238"/>
      <c r="U22" s="239"/>
      <c r="V22" s="243"/>
      <c r="W22" s="244"/>
      <c r="X22" s="245"/>
      <c r="Y22" s="248"/>
      <c r="Z22" s="249"/>
    </row>
    <row r="23" spans="1:26" ht="24" customHeight="1" x14ac:dyDescent="0.25">
      <c r="A23" s="30">
        <v>2.5</v>
      </c>
      <c r="B23" s="102" t="s">
        <v>67</v>
      </c>
      <c r="C23" s="103"/>
      <c r="D23" s="103"/>
      <c r="E23" s="103"/>
      <c r="F23" s="103"/>
      <c r="G23" s="103"/>
      <c r="H23" s="103"/>
      <c r="I23" s="103"/>
      <c r="J23" s="103"/>
      <c r="K23" s="104">
        <v>80</v>
      </c>
      <c r="L23" s="104"/>
      <c r="M23" s="104"/>
      <c r="N23" s="100">
        <f>Q58</f>
        <v>0</v>
      </c>
      <c r="O23" s="100"/>
      <c r="P23" s="100"/>
      <c r="Q23" s="89">
        <f>V57/T57*100</f>
        <v>0</v>
      </c>
      <c r="R23" s="89"/>
      <c r="S23" s="237"/>
      <c r="T23" s="238"/>
      <c r="U23" s="239"/>
      <c r="V23" s="243"/>
      <c r="W23" s="244"/>
      <c r="X23" s="245"/>
      <c r="Y23" s="248"/>
      <c r="Z23" s="249"/>
    </row>
    <row r="24" spans="1:26" ht="24" customHeight="1" x14ac:dyDescent="0.25">
      <c r="A24" s="90" t="s">
        <v>15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2"/>
      <c r="Q24" s="93">
        <f>V59</f>
        <v>0</v>
      </c>
      <c r="R24" s="93"/>
      <c r="S24" s="94">
        <f>SUM(S12)</f>
        <v>3156200</v>
      </c>
      <c r="T24" s="94"/>
      <c r="U24" s="94"/>
      <c r="V24" s="94">
        <f>SUM(V12)</f>
        <v>0</v>
      </c>
      <c r="W24" s="94"/>
      <c r="X24" s="94"/>
      <c r="Y24" s="125">
        <f>V24/S24*100</f>
        <v>0</v>
      </c>
      <c r="Z24" s="125"/>
    </row>
    <row r="25" spans="1:26" ht="9.9499999999999993" customHeight="1" x14ac:dyDescent="0.25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</row>
    <row r="26" spans="1:26" s="16" customFormat="1" ht="24" customHeight="1" x14ac:dyDescent="0.25">
      <c r="A26" s="28" t="s">
        <v>91</v>
      </c>
      <c r="B26" s="2"/>
      <c r="C26" s="2"/>
      <c r="D26" s="2"/>
      <c r="E26" s="2"/>
      <c r="F26" s="2"/>
      <c r="G26" s="2"/>
      <c r="H26" s="9"/>
      <c r="I26" s="10"/>
      <c r="J26" s="10"/>
      <c r="K26" s="10"/>
      <c r="L26" s="10"/>
      <c r="M26" s="10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9.9499999999999993" customHeight="1" x14ac:dyDescent="0.25">
      <c r="A27" s="2"/>
      <c r="H27" s="11"/>
      <c r="I27" s="11"/>
      <c r="J27" s="11"/>
      <c r="K27" s="11"/>
      <c r="L27" s="11"/>
      <c r="M27" s="11"/>
    </row>
    <row r="28" spans="1:26" ht="72" customHeight="1" x14ac:dyDescent="0.25">
      <c r="A28" s="14" t="s">
        <v>6</v>
      </c>
      <c r="B28" s="83" t="s">
        <v>12</v>
      </c>
      <c r="C28" s="83"/>
      <c r="D28" s="83"/>
      <c r="E28" s="83"/>
      <c r="F28" s="83"/>
      <c r="G28" s="83"/>
      <c r="H28" s="83" t="s">
        <v>16</v>
      </c>
      <c r="I28" s="83"/>
      <c r="J28" s="83"/>
      <c r="K28" s="83" t="s">
        <v>13</v>
      </c>
      <c r="L28" s="83"/>
      <c r="M28" s="83"/>
      <c r="N28" s="83" t="s">
        <v>17</v>
      </c>
      <c r="O28" s="83"/>
      <c r="P28" s="83"/>
      <c r="Q28" s="83" t="s">
        <v>18</v>
      </c>
      <c r="R28" s="83"/>
      <c r="S28" s="83"/>
      <c r="T28" s="126" t="s">
        <v>19</v>
      </c>
      <c r="U28" s="126"/>
      <c r="V28" s="72" t="s">
        <v>7</v>
      </c>
      <c r="W28" s="72"/>
      <c r="X28" s="83" t="s">
        <v>8</v>
      </c>
      <c r="Y28" s="83"/>
      <c r="Z28" s="83"/>
    </row>
    <row r="29" spans="1:26" s="22" customFormat="1" ht="48" customHeight="1" x14ac:dyDescent="0.25">
      <c r="A29" s="48">
        <v>1</v>
      </c>
      <c r="B29" s="200" t="s">
        <v>61</v>
      </c>
      <c r="C29" s="201"/>
      <c r="D29" s="201"/>
      <c r="E29" s="201"/>
      <c r="F29" s="201"/>
      <c r="G29" s="202"/>
      <c r="H29" s="203">
        <v>750</v>
      </c>
      <c r="I29" s="203"/>
      <c r="J29" s="203"/>
      <c r="K29" s="127"/>
      <c r="L29" s="127"/>
      <c r="M29" s="127"/>
      <c r="N29" s="127"/>
      <c r="O29" s="127"/>
      <c r="P29" s="127"/>
      <c r="Q29" s="127"/>
      <c r="R29" s="127"/>
      <c r="S29" s="128"/>
      <c r="T29" s="191">
        <f>T30+T35+T38+T42</f>
        <v>30</v>
      </c>
      <c r="U29" s="191"/>
      <c r="V29" s="192">
        <f>SUM(V30,V35,V38,V42)</f>
        <v>0</v>
      </c>
      <c r="W29" s="193"/>
      <c r="X29" s="225"/>
      <c r="Y29" s="226"/>
      <c r="Z29" s="227"/>
    </row>
    <row r="30" spans="1:26" s="23" customFormat="1" ht="24" customHeight="1" x14ac:dyDescent="0.25">
      <c r="A30" s="49">
        <v>1.1000000000000001</v>
      </c>
      <c r="B30" s="194" t="s">
        <v>102</v>
      </c>
      <c r="C30" s="194"/>
      <c r="D30" s="194"/>
      <c r="E30" s="194"/>
      <c r="F30" s="194"/>
      <c r="G30" s="195"/>
      <c r="H30" s="306">
        <v>750</v>
      </c>
      <c r="I30" s="306"/>
      <c r="J30" s="306"/>
      <c r="K30" s="307">
        <f>K34</f>
        <v>0</v>
      </c>
      <c r="L30" s="307"/>
      <c r="M30" s="307"/>
      <c r="N30" s="307">
        <f t="shared" ref="N30" si="0">N34</f>
        <v>0</v>
      </c>
      <c r="O30" s="307"/>
      <c r="P30" s="307"/>
      <c r="Q30" s="307">
        <f t="shared" ref="Q30" si="1">Q34</f>
        <v>0</v>
      </c>
      <c r="R30" s="307"/>
      <c r="S30" s="307"/>
      <c r="T30" s="59">
        <f>SUM(T31:T34)</f>
        <v>15</v>
      </c>
      <c r="U30" s="59"/>
      <c r="V30" s="60">
        <f>SUM(V31:W34)</f>
        <v>0</v>
      </c>
      <c r="W30" s="61"/>
      <c r="X30" s="228"/>
      <c r="Y30" s="229"/>
      <c r="Z30" s="230"/>
    </row>
    <row r="31" spans="1:26" ht="24" customHeight="1" x14ac:dyDescent="0.25">
      <c r="A31" s="141"/>
      <c r="B31" s="199" t="s">
        <v>69</v>
      </c>
      <c r="C31" s="199"/>
      <c r="D31" s="199"/>
      <c r="E31" s="199"/>
      <c r="F31" s="199"/>
      <c r="G31" s="199"/>
      <c r="H31" s="305">
        <v>750</v>
      </c>
      <c r="I31" s="305"/>
      <c r="J31" s="305"/>
      <c r="K31" s="100"/>
      <c r="L31" s="100"/>
      <c r="M31" s="100"/>
      <c r="N31" s="100"/>
      <c r="O31" s="100"/>
      <c r="P31" s="100"/>
      <c r="Q31" s="100"/>
      <c r="R31" s="100"/>
      <c r="S31" s="105"/>
      <c r="T31" s="62">
        <v>7</v>
      </c>
      <c r="U31" s="62"/>
      <c r="V31" s="124">
        <f>(T31*((K31*0)+(N31*50)+(Q31*100)))/(H31*100)</f>
        <v>0</v>
      </c>
      <c r="W31" s="89"/>
      <c r="X31" s="231"/>
      <c r="Y31" s="232"/>
      <c r="Z31" s="233"/>
    </row>
    <row r="32" spans="1:26" ht="24" customHeight="1" x14ac:dyDescent="0.25">
      <c r="A32" s="142"/>
      <c r="B32" s="65" t="s">
        <v>70</v>
      </c>
      <c r="C32" s="66"/>
      <c r="D32" s="66"/>
      <c r="E32" s="66"/>
      <c r="F32" s="66"/>
      <c r="G32" s="67"/>
      <c r="H32" s="305">
        <v>750</v>
      </c>
      <c r="I32" s="305"/>
      <c r="J32" s="305"/>
      <c r="K32" s="105"/>
      <c r="L32" s="106"/>
      <c r="M32" s="107"/>
      <c r="N32" s="105"/>
      <c r="O32" s="106"/>
      <c r="P32" s="107"/>
      <c r="Q32" s="105"/>
      <c r="R32" s="106"/>
      <c r="S32" s="106"/>
      <c r="T32" s="62">
        <v>3</v>
      </c>
      <c r="U32" s="62"/>
      <c r="V32" s="124">
        <f>(T32*((K32*0)+(N32*50)+(Q32*100)))/(H32*100)</f>
        <v>0</v>
      </c>
      <c r="W32" s="89"/>
      <c r="X32" s="231"/>
      <c r="Y32" s="232"/>
      <c r="Z32" s="233"/>
    </row>
    <row r="33" spans="1:26" ht="72" customHeight="1" x14ac:dyDescent="0.25">
      <c r="A33" s="142"/>
      <c r="B33" s="131" t="s">
        <v>103</v>
      </c>
      <c r="C33" s="131"/>
      <c r="D33" s="131"/>
      <c r="E33" s="131"/>
      <c r="F33" s="131"/>
      <c r="G33" s="131"/>
      <c r="H33" s="305">
        <v>750</v>
      </c>
      <c r="I33" s="305"/>
      <c r="J33" s="305"/>
      <c r="K33" s="100"/>
      <c r="L33" s="100"/>
      <c r="M33" s="100"/>
      <c r="N33" s="100"/>
      <c r="O33" s="100"/>
      <c r="P33" s="100"/>
      <c r="Q33" s="100"/>
      <c r="R33" s="100"/>
      <c r="S33" s="105"/>
      <c r="T33" s="62">
        <v>3</v>
      </c>
      <c r="U33" s="62"/>
      <c r="V33" s="124">
        <f>(T33*((K33*0)+(N33*50)+(Q33*100)))/(H33*100)</f>
        <v>0</v>
      </c>
      <c r="W33" s="89"/>
      <c r="X33" s="231"/>
      <c r="Y33" s="232"/>
      <c r="Z33" s="233"/>
    </row>
    <row r="34" spans="1:26" ht="24" customHeight="1" x14ac:dyDescent="0.25">
      <c r="A34" s="143"/>
      <c r="B34" s="65" t="s">
        <v>71</v>
      </c>
      <c r="C34" s="66"/>
      <c r="D34" s="66"/>
      <c r="E34" s="66"/>
      <c r="F34" s="66"/>
      <c r="G34" s="67"/>
      <c r="H34" s="305">
        <v>750</v>
      </c>
      <c r="I34" s="305"/>
      <c r="J34" s="305"/>
      <c r="K34" s="105"/>
      <c r="L34" s="106"/>
      <c r="M34" s="107"/>
      <c r="N34" s="105"/>
      <c r="O34" s="106"/>
      <c r="P34" s="107"/>
      <c r="Q34" s="105"/>
      <c r="R34" s="106"/>
      <c r="S34" s="106"/>
      <c r="T34" s="62">
        <v>2</v>
      </c>
      <c r="U34" s="62"/>
      <c r="V34" s="124">
        <f>(T34*((K34*0)+(N34*50)+(Q34*100)))/(H34*100)</f>
        <v>0</v>
      </c>
      <c r="W34" s="89"/>
      <c r="X34" s="231"/>
      <c r="Y34" s="232"/>
      <c r="Z34" s="233"/>
    </row>
    <row r="35" spans="1:26" s="23" customFormat="1" ht="24" customHeight="1" x14ac:dyDescent="0.25">
      <c r="A35" s="50">
        <v>1.2</v>
      </c>
      <c r="B35" s="196" t="s">
        <v>63</v>
      </c>
      <c r="C35" s="197"/>
      <c r="D35" s="197"/>
      <c r="E35" s="197"/>
      <c r="F35" s="197"/>
      <c r="G35" s="198"/>
      <c r="H35" s="138">
        <v>29</v>
      </c>
      <c r="I35" s="139"/>
      <c r="J35" s="140"/>
      <c r="K35" s="121">
        <f>K36</f>
        <v>0</v>
      </c>
      <c r="L35" s="122"/>
      <c r="M35" s="123"/>
      <c r="N35" s="121">
        <f t="shared" ref="N35" si="2">N36</f>
        <v>0</v>
      </c>
      <c r="O35" s="122"/>
      <c r="P35" s="123"/>
      <c r="Q35" s="121">
        <f t="shared" ref="Q35" si="3">Q36</f>
        <v>0</v>
      </c>
      <c r="R35" s="122"/>
      <c r="S35" s="123"/>
      <c r="T35" s="59">
        <f>T36+T37</f>
        <v>10</v>
      </c>
      <c r="U35" s="59"/>
      <c r="V35" s="60">
        <f>SUM(V36,V37)</f>
        <v>0</v>
      </c>
      <c r="W35" s="61"/>
      <c r="X35" s="228"/>
      <c r="Y35" s="229"/>
      <c r="Z35" s="230"/>
    </row>
    <row r="36" spans="1:26" ht="48" customHeight="1" x14ac:dyDescent="0.25">
      <c r="A36" s="141"/>
      <c r="B36" s="135" t="s">
        <v>72</v>
      </c>
      <c r="C36" s="136"/>
      <c r="D36" s="136"/>
      <c r="E36" s="136"/>
      <c r="F36" s="136"/>
      <c r="G36" s="137"/>
      <c r="H36" s="132">
        <v>29</v>
      </c>
      <c r="I36" s="133"/>
      <c r="J36" s="134"/>
      <c r="K36" s="105"/>
      <c r="L36" s="106"/>
      <c r="M36" s="107"/>
      <c r="N36" s="105"/>
      <c r="O36" s="106"/>
      <c r="P36" s="107"/>
      <c r="Q36" s="105"/>
      <c r="R36" s="106"/>
      <c r="S36" s="106"/>
      <c r="T36" s="62">
        <v>5</v>
      </c>
      <c r="U36" s="62"/>
      <c r="V36" s="124">
        <f>(T36*((K36*0)+(N36*50)+(Q36*100)))/(H36*100)</f>
        <v>0</v>
      </c>
      <c r="W36" s="89"/>
      <c r="X36" s="231"/>
      <c r="Y36" s="232"/>
      <c r="Z36" s="233"/>
    </row>
    <row r="37" spans="1:26" ht="24" customHeight="1" x14ac:dyDescent="0.25">
      <c r="A37" s="143"/>
      <c r="B37" s="65" t="s">
        <v>73</v>
      </c>
      <c r="C37" s="66"/>
      <c r="D37" s="66"/>
      <c r="E37" s="66"/>
      <c r="F37" s="66"/>
      <c r="G37" s="67"/>
      <c r="H37" s="132">
        <v>80</v>
      </c>
      <c r="I37" s="133"/>
      <c r="J37" s="134"/>
      <c r="K37" s="105"/>
      <c r="L37" s="106"/>
      <c r="M37" s="107"/>
      <c r="N37" s="105"/>
      <c r="O37" s="106"/>
      <c r="P37" s="107"/>
      <c r="Q37" s="105"/>
      <c r="R37" s="106"/>
      <c r="S37" s="106"/>
      <c r="T37" s="62">
        <v>5</v>
      </c>
      <c r="U37" s="62"/>
      <c r="V37" s="124">
        <f>(T37*((K37*0)+(N37*50)+(Q37*100)))/(H37*100)</f>
        <v>0</v>
      </c>
      <c r="W37" s="89"/>
      <c r="X37" s="231"/>
      <c r="Y37" s="232"/>
      <c r="Z37" s="233"/>
    </row>
    <row r="38" spans="1:26" s="23" customFormat="1" ht="24" customHeight="1" x14ac:dyDescent="0.25">
      <c r="A38" s="50">
        <v>1.3</v>
      </c>
      <c r="B38" s="196" t="s">
        <v>64</v>
      </c>
      <c r="C38" s="197"/>
      <c r="D38" s="197"/>
      <c r="E38" s="197"/>
      <c r="F38" s="197"/>
      <c r="G38" s="198"/>
      <c r="H38" s="138">
        <v>750</v>
      </c>
      <c r="I38" s="139"/>
      <c r="J38" s="140"/>
      <c r="K38" s="121">
        <f>K39</f>
        <v>0</v>
      </c>
      <c r="L38" s="122"/>
      <c r="M38" s="123"/>
      <c r="N38" s="121">
        <f t="shared" ref="N38" si="4">N39</f>
        <v>0</v>
      </c>
      <c r="O38" s="122"/>
      <c r="P38" s="123"/>
      <c r="Q38" s="121">
        <f t="shared" ref="Q38" si="5">Q39</f>
        <v>0</v>
      </c>
      <c r="R38" s="122"/>
      <c r="S38" s="123"/>
      <c r="T38" s="59">
        <f>T39</f>
        <v>3</v>
      </c>
      <c r="U38" s="59"/>
      <c r="V38" s="60">
        <f>SUM(V39)</f>
        <v>0</v>
      </c>
      <c r="W38" s="61"/>
      <c r="X38" s="228"/>
      <c r="Y38" s="229"/>
      <c r="Z38" s="230"/>
    </row>
    <row r="39" spans="1:26" ht="48" customHeight="1" x14ac:dyDescent="0.25">
      <c r="A39" s="37"/>
      <c r="B39" s="135" t="s">
        <v>104</v>
      </c>
      <c r="C39" s="136"/>
      <c r="D39" s="136"/>
      <c r="E39" s="136"/>
      <c r="F39" s="136"/>
      <c r="G39" s="137"/>
      <c r="H39" s="285">
        <v>750</v>
      </c>
      <c r="I39" s="286"/>
      <c r="J39" s="287"/>
      <c r="K39" s="105"/>
      <c r="L39" s="106"/>
      <c r="M39" s="107"/>
      <c r="N39" s="105"/>
      <c r="O39" s="106"/>
      <c r="P39" s="107"/>
      <c r="Q39" s="105"/>
      <c r="R39" s="106"/>
      <c r="S39" s="106"/>
      <c r="T39" s="62">
        <v>3</v>
      </c>
      <c r="U39" s="62"/>
      <c r="V39" s="124">
        <f>(T39*((K39*0)+(N39*50)+(Q39*100)))/(H39*100)</f>
        <v>0</v>
      </c>
      <c r="W39" s="89"/>
      <c r="X39" s="231"/>
      <c r="Y39" s="232"/>
      <c r="Z39" s="233"/>
    </row>
    <row r="40" spans="1:26" s="23" customFormat="1" ht="24" customHeight="1" x14ac:dyDescent="0.25">
      <c r="A40" s="50">
        <v>1.4</v>
      </c>
      <c r="B40" s="196" t="s">
        <v>65</v>
      </c>
      <c r="C40" s="197"/>
      <c r="D40" s="197"/>
      <c r="E40" s="197"/>
      <c r="F40" s="197"/>
      <c r="G40" s="198"/>
      <c r="H40" s="138" t="s">
        <v>109</v>
      </c>
      <c r="I40" s="139"/>
      <c r="J40" s="140"/>
      <c r="K40" s="138" t="s">
        <v>109</v>
      </c>
      <c r="L40" s="139"/>
      <c r="M40" s="140"/>
      <c r="N40" s="138" t="s">
        <v>109</v>
      </c>
      <c r="O40" s="139"/>
      <c r="P40" s="140"/>
      <c r="Q40" s="138" t="s">
        <v>109</v>
      </c>
      <c r="R40" s="139"/>
      <c r="S40" s="140"/>
      <c r="T40" s="60" t="s">
        <v>109</v>
      </c>
      <c r="U40" s="61"/>
      <c r="V40" s="60" t="s">
        <v>109</v>
      </c>
      <c r="W40" s="61"/>
      <c r="X40" s="228"/>
      <c r="Y40" s="229"/>
      <c r="Z40" s="230"/>
    </row>
    <row r="41" spans="1:26" ht="48" customHeight="1" x14ac:dyDescent="0.25">
      <c r="A41" s="37"/>
      <c r="B41" s="135" t="s">
        <v>105</v>
      </c>
      <c r="C41" s="136"/>
      <c r="D41" s="136"/>
      <c r="E41" s="136"/>
      <c r="F41" s="136"/>
      <c r="G41" s="137"/>
      <c r="H41" s="132" t="s">
        <v>109</v>
      </c>
      <c r="I41" s="133"/>
      <c r="J41" s="134"/>
      <c r="K41" s="250" t="s">
        <v>109</v>
      </c>
      <c r="L41" s="251"/>
      <c r="M41" s="252"/>
      <c r="N41" s="250" t="s">
        <v>109</v>
      </c>
      <c r="O41" s="251"/>
      <c r="P41" s="252"/>
      <c r="Q41" s="250" t="s">
        <v>109</v>
      </c>
      <c r="R41" s="251"/>
      <c r="S41" s="252"/>
      <c r="T41" s="63" t="s">
        <v>109</v>
      </c>
      <c r="U41" s="64"/>
      <c r="V41" s="63" t="s">
        <v>109</v>
      </c>
      <c r="W41" s="64"/>
      <c r="X41" s="231"/>
      <c r="Y41" s="232"/>
      <c r="Z41" s="233"/>
    </row>
    <row r="42" spans="1:26" s="23" customFormat="1" ht="24" customHeight="1" x14ac:dyDescent="0.25">
      <c r="A42" s="50">
        <v>1.5</v>
      </c>
      <c r="B42" s="196" t="s">
        <v>67</v>
      </c>
      <c r="C42" s="197"/>
      <c r="D42" s="197"/>
      <c r="E42" s="197"/>
      <c r="F42" s="197"/>
      <c r="G42" s="198"/>
      <c r="H42" s="138">
        <v>700</v>
      </c>
      <c r="I42" s="139"/>
      <c r="J42" s="140"/>
      <c r="K42" s="121">
        <f>K43</f>
        <v>0</v>
      </c>
      <c r="L42" s="122"/>
      <c r="M42" s="123"/>
      <c r="N42" s="121">
        <f>N43</f>
        <v>0</v>
      </c>
      <c r="O42" s="122"/>
      <c r="P42" s="123"/>
      <c r="Q42" s="121">
        <f>Q43</f>
        <v>0</v>
      </c>
      <c r="R42" s="122"/>
      <c r="S42" s="122"/>
      <c r="T42" s="59">
        <v>2</v>
      </c>
      <c r="U42" s="59"/>
      <c r="V42" s="60">
        <f>SUM(V43)</f>
        <v>0</v>
      </c>
      <c r="W42" s="61"/>
      <c r="X42" s="228"/>
      <c r="Y42" s="229"/>
      <c r="Z42" s="230"/>
    </row>
    <row r="43" spans="1:26" ht="48" customHeight="1" x14ac:dyDescent="0.25">
      <c r="A43" s="37"/>
      <c r="B43" s="135" t="s">
        <v>106</v>
      </c>
      <c r="C43" s="136"/>
      <c r="D43" s="136"/>
      <c r="E43" s="136"/>
      <c r="F43" s="136"/>
      <c r="G43" s="137"/>
      <c r="H43" s="132">
        <v>700</v>
      </c>
      <c r="I43" s="133"/>
      <c r="J43" s="134"/>
      <c r="K43" s="105"/>
      <c r="L43" s="106"/>
      <c r="M43" s="107"/>
      <c r="N43" s="105"/>
      <c r="O43" s="106"/>
      <c r="P43" s="107"/>
      <c r="Q43" s="105"/>
      <c r="R43" s="106"/>
      <c r="S43" s="106"/>
      <c r="T43" s="62">
        <v>2</v>
      </c>
      <c r="U43" s="62"/>
      <c r="V43" s="124">
        <f>(T43*((K43*0)+(N43*50)+(Q43*100)))/(H43*100)</f>
        <v>0</v>
      </c>
      <c r="W43" s="89"/>
      <c r="X43" s="231"/>
      <c r="Y43" s="232"/>
      <c r="Z43" s="233"/>
    </row>
    <row r="44" spans="1:26" s="22" customFormat="1" ht="24" customHeight="1" x14ac:dyDescent="0.25">
      <c r="A44" s="51">
        <v>2</v>
      </c>
      <c r="B44" s="212" t="s">
        <v>66</v>
      </c>
      <c r="C44" s="213"/>
      <c r="D44" s="213"/>
      <c r="E44" s="213"/>
      <c r="F44" s="213"/>
      <c r="G44" s="214"/>
      <c r="H44" s="209">
        <v>700</v>
      </c>
      <c r="I44" s="210"/>
      <c r="J44" s="211"/>
      <c r="K44" s="128"/>
      <c r="L44" s="207"/>
      <c r="M44" s="208"/>
      <c r="N44" s="128"/>
      <c r="O44" s="207"/>
      <c r="P44" s="208"/>
      <c r="Q44" s="128"/>
      <c r="R44" s="207"/>
      <c r="S44" s="207"/>
      <c r="T44" s="191">
        <f>T45+T50+T53+T55+T57</f>
        <v>70</v>
      </c>
      <c r="U44" s="191"/>
      <c r="V44" s="192">
        <f>SUM(V45,V50,V53,V55,V57)</f>
        <v>0</v>
      </c>
      <c r="W44" s="193"/>
      <c r="X44" s="228"/>
      <c r="Y44" s="229"/>
      <c r="Z44" s="230"/>
    </row>
    <row r="45" spans="1:26" s="23" customFormat="1" ht="24" customHeight="1" x14ac:dyDescent="0.25">
      <c r="A45" s="50">
        <v>2.1</v>
      </c>
      <c r="B45" s="196" t="s">
        <v>62</v>
      </c>
      <c r="C45" s="197"/>
      <c r="D45" s="197"/>
      <c r="E45" s="197"/>
      <c r="F45" s="197"/>
      <c r="G45" s="198"/>
      <c r="H45" s="138">
        <v>700</v>
      </c>
      <c r="I45" s="139"/>
      <c r="J45" s="140"/>
      <c r="K45" s="121">
        <f>K49</f>
        <v>0</v>
      </c>
      <c r="L45" s="122"/>
      <c r="M45" s="123"/>
      <c r="N45" s="121">
        <f>N49</f>
        <v>0</v>
      </c>
      <c r="O45" s="122"/>
      <c r="P45" s="123"/>
      <c r="Q45" s="121">
        <f>Q49</f>
        <v>0</v>
      </c>
      <c r="R45" s="122"/>
      <c r="S45" s="122"/>
      <c r="T45" s="59">
        <f>SUM(T46:T49)</f>
        <v>35</v>
      </c>
      <c r="U45" s="59"/>
      <c r="V45" s="60">
        <f>SUM(V46:W49)</f>
        <v>0</v>
      </c>
      <c r="W45" s="61"/>
      <c r="X45" s="228"/>
      <c r="Y45" s="229"/>
      <c r="Z45" s="230"/>
    </row>
    <row r="46" spans="1:26" ht="24" customHeight="1" x14ac:dyDescent="0.25">
      <c r="A46" s="144"/>
      <c r="B46" s="215" t="s">
        <v>69</v>
      </c>
      <c r="C46" s="216"/>
      <c r="D46" s="216"/>
      <c r="E46" s="216"/>
      <c r="F46" s="216"/>
      <c r="G46" s="102"/>
      <c r="H46" s="132">
        <v>700</v>
      </c>
      <c r="I46" s="133"/>
      <c r="J46" s="134"/>
      <c r="K46" s="105"/>
      <c r="L46" s="106"/>
      <c r="M46" s="107"/>
      <c r="N46" s="105"/>
      <c r="O46" s="106"/>
      <c r="P46" s="107"/>
      <c r="Q46" s="105"/>
      <c r="R46" s="106"/>
      <c r="S46" s="106"/>
      <c r="T46" s="62">
        <v>15</v>
      </c>
      <c r="U46" s="62"/>
      <c r="V46" s="124">
        <f>(T46*((K46*0)+(N46*50)+(Q46*100)))/(H46*100)</f>
        <v>0</v>
      </c>
      <c r="W46" s="89"/>
      <c r="X46" s="231"/>
      <c r="Y46" s="232"/>
      <c r="Z46" s="233"/>
    </row>
    <row r="47" spans="1:26" ht="24" customHeight="1" x14ac:dyDescent="0.25">
      <c r="A47" s="145"/>
      <c r="B47" s="215" t="s">
        <v>70</v>
      </c>
      <c r="C47" s="216"/>
      <c r="D47" s="216"/>
      <c r="E47" s="216"/>
      <c r="F47" s="216"/>
      <c r="G47" s="102"/>
      <c r="H47" s="132">
        <v>700</v>
      </c>
      <c r="I47" s="133"/>
      <c r="J47" s="134"/>
      <c r="K47" s="105"/>
      <c r="L47" s="106"/>
      <c r="M47" s="107"/>
      <c r="N47" s="105"/>
      <c r="O47" s="106"/>
      <c r="P47" s="107"/>
      <c r="Q47" s="105"/>
      <c r="R47" s="106"/>
      <c r="S47" s="106"/>
      <c r="T47" s="62">
        <v>10</v>
      </c>
      <c r="U47" s="62"/>
      <c r="V47" s="124">
        <f>(T47*((K47*0)+(N47*50)+(Q47*100)))/(H47*100)</f>
        <v>0</v>
      </c>
      <c r="W47" s="89"/>
      <c r="X47" s="231"/>
      <c r="Y47" s="232"/>
      <c r="Z47" s="233"/>
    </row>
    <row r="48" spans="1:26" ht="48" customHeight="1" x14ac:dyDescent="0.25">
      <c r="A48" s="145"/>
      <c r="B48" s="215" t="s">
        <v>107</v>
      </c>
      <c r="C48" s="216"/>
      <c r="D48" s="216"/>
      <c r="E48" s="216"/>
      <c r="F48" s="216"/>
      <c r="G48" s="102"/>
      <c r="H48" s="132">
        <v>700</v>
      </c>
      <c r="I48" s="133"/>
      <c r="J48" s="134"/>
      <c r="K48" s="105"/>
      <c r="L48" s="106"/>
      <c r="M48" s="107"/>
      <c r="N48" s="105"/>
      <c r="O48" s="106"/>
      <c r="P48" s="107"/>
      <c r="Q48" s="105"/>
      <c r="R48" s="106"/>
      <c r="S48" s="106"/>
      <c r="T48" s="62">
        <v>5</v>
      </c>
      <c r="U48" s="62"/>
      <c r="V48" s="124">
        <f>(T48*((K48*0)+(N48*50)+(Q48*100)))/(H48*100)</f>
        <v>0</v>
      </c>
      <c r="W48" s="89"/>
      <c r="X48" s="231"/>
      <c r="Y48" s="232"/>
      <c r="Z48" s="233"/>
    </row>
    <row r="49" spans="1:26" ht="24" customHeight="1" x14ac:dyDescent="0.25">
      <c r="A49" s="146"/>
      <c r="B49" s="215" t="s">
        <v>71</v>
      </c>
      <c r="C49" s="216"/>
      <c r="D49" s="216"/>
      <c r="E49" s="216"/>
      <c r="F49" s="216"/>
      <c r="G49" s="102"/>
      <c r="H49" s="132">
        <v>700</v>
      </c>
      <c r="I49" s="133"/>
      <c r="J49" s="134"/>
      <c r="K49" s="105"/>
      <c r="L49" s="106"/>
      <c r="M49" s="107"/>
      <c r="N49" s="105"/>
      <c r="O49" s="106"/>
      <c r="P49" s="107"/>
      <c r="Q49" s="105"/>
      <c r="R49" s="106"/>
      <c r="S49" s="106"/>
      <c r="T49" s="62">
        <v>5</v>
      </c>
      <c r="U49" s="62"/>
      <c r="V49" s="124">
        <f>(T49*((K49*0)+(N49*50)+(Q49*100)))/(H49*100)</f>
        <v>0</v>
      </c>
      <c r="W49" s="89"/>
      <c r="X49" s="231"/>
      <c r="Y49" s="232"/>
      <c r="Z49" s="233"/>
    </row>
    <row r="50" spans="1:26" s="23" customFormat="1" ht="24" customHeight="1" x14ac:dyDescent="0.25">
      <c r="A50" s="50">
        <v>2.2000000000000002</v>
      </c>
      <c r="B50" s="196" t="s">
        <v>63</v>
      </c>
      <c r="C50" s="197"/>
      <c r="D50" s="197"/>
      <c r="E50" s="197"/>
      <c r="F50" s="197"/>
      <c r="G50" s="198"/>
      <c r="H50" s="138">
        <v>23</v>
      </c>
      <c r="I50" s="139"/>
      <c r="J50" s="140"/>
      <c r="K50" s="121">
        <f>K51</f>
        <v>0</v>
      </c>
      <c r="L50" s="122"/>
      <c r="M50" s="123"/>
      <c r="N50" s="121">
        <f>N51</f>
        <v>0</v>
      </c>
      <c r="O50" s="122"/>
      <c r="P50" s="123"/>
      <c r="Q50" s="121">
        <f t="shared" ref="Q50" si="6">Q51</f>
        <v>0</v>
      </c>
      <c r="R50" s="122"/>
      <c r="S50" s="123"/>
      <c r="T50" s="59">
        <f>SUM(T51:T52)</f>
        <v>20</v>
      </c>
      <c r="U50" s="59"/>
      <c r="V50" s="60">
        <f>SUM(V51:W52)</f>
        <v>0</v>
      </c>
      <c r="W50" s="61"/>
      <c r="X50" s="228"/>
      <c r="Y50" s="229"/>
      <c r="Z50" s="230"/>
    </row>
    <row r="51" spans="1:26" s="15" customFormat="1" ht="48" customHeight="1" x14ac:dyDescent="0.25">
      <c r="A51" s="144"/>
      <c r="B51" s="215" t="s">
        <v>72</v>
      </c>
      <c r="C51" s="216"/>
      <c r="D51" s="216"/>
      <c r="E51" s="216"/>
      <c r="F51" s="216"/>
      <c r="G51" s="102"/>
      <c r="H51" s="132">
        <v>23</v>
      </c>
      <c r="I51" s="133"/>
      <c r="J51" s="134"/>
      <c r="K51" s="105"/>
      <c r="L51" s="106"/>
      <c r="M51" s="107"/>
      <c r="N51" s="105"/>
      <c r="O51" s="106"/>
      <c r="P51" s="107"/>
      <c r="Q51" s="105"/>
      <c r="R51" s="106"/>
      <c r="S51" s="106"/>
      <c r="T51" s="62">
        <v>15</v>
      </c>
      <c r="U51" s="62"/>
      <c r="V51" s="124">
        <f>(T51*((K51*0)+(N51*50)+(Q51*100)))/(H51*100)</f>
        <v>0</v>
      </c>
      <c r="W51" s="89"/>
      <c r="X51" s="231"/>
      <c r="Y51" s="232"/>
      <c r="Z51" s="233"/>
    </row>
    <row r="52" spans="1:26" ht="24" customHeight="1" x14ac:dyDescent="0.25">
      <c r="A52" s="146"/>
      <c r="B52" s="215" t="s">
        <v>73</v>
      </c>
      <c r="C52" s="216"/>
      <c r="D52" s="216"/>
      <c r="E52" s="216"/>
      <c r="F52" s="216"/>
      <c r="G52" s="102"/>
      <c r="H52" s="132">
        <v>80</v>
      </c>
      <c r="I52" s="133"/>
      <c r="J52" s="134"/>
      <c r="K52" s="105"/>
      <c r="L52" s="106"/>
      <c r="M52" s="107"/>
      <c r="N52" s="105"/>
      <c r="O52" s="106"/>
      <c r="P52" s="107"/>
      <c r="Q52" s="105"/>
      <c r="R52" s="106"/>
      <c r="S52" s="106"/>
      <c r="T52" s="62">
        <v>5</v>
      </c>
      <c r="U52" s="62"/>
      <c r="V52" s="124">
        <f>(T52*((K52*0)+(N52*50)+(Q52*100)))/(H52*100)</f>
        <v>0</v>
      </c>
      <c r="W52" s="89"/>
      <c r="X52" s="231"/>
      <c r="Y52" s="232"/>
      <c r="Z52" s="233"/>
    </row>
    <row r="53" spans="1:26" s="23" customFormat="1" ht="24" customHeight="1" x14ac:dyDescent="0.25">
      <c r="A53" s="50">
        <v>2.2999999999999998</v>
      </c>
      <c r="B53" s="196" t="s">
        <v>64</v>
      </c>
      <c r="C53" s="197"/>
      <c r="D53" s="197"/>
      <c r="E53" s="197"/>
      <c r="F53" s="197"/>
      <c r="G53" s="198"/>
      <c r="H53" s="138">
        <v>700</v>
      </c>
      <c r="I53" s="139"/>
      <c r="J53" s="140"/>
      <c r="K53" s="121">
        <f>K54</f>
        <v>0</v>
      </c>
      <c r="L53" s="122"/>
      <c r="M53" s="123"/>
      <c r="N53" s="121">
        <f>N54</f>
        <v>0</v>
      </c>
      <c r="O53" s="122"/>
      <c r="P53" s="123"/>
      <c r="Q53" s="121">
        <f>Q54</f>
        <v>0</v>
      </c>
      <c r="R53" s="122"/>
      <c r="S53" s="122"/>
      <c r="T53" s="59">
        <f>SUM(T54)</f>
        <v>10</v>
      </c>
      <c r="U53" s="59"/>
      <c r="V53" s="60">
        <f>SUM(V54)</f>
        <v>0</v>
      </c>
      <c r="W53" s="61"/>
      <c r="X53" s="228"/>
      <c r="Y53" s="229"/>
      <c r="Z53" s="230"/>
    </row>
    <row r="54" spans="1:26" ht="48" customHeight="1" x14ac:dyDescent="0.25">
      <c r="A54" s="39"/>
      <c r="B54" s="215" t="s">
        <v>104</v>
      </c>
      <c r="C54" s="216"/>
      <c r="D54" s="216"/>
      <c r="E54" s="216"/>
      <c r="F54" s="216"/>
      <c r="G54" s="102"/>
      <c r="H54" s="132">
        <v>700</v>
      </c>
      <c r="I54" s="133"/>
      <c r="J54" s="134"/>
      <c r="K54" s="293"/>
      <c r="L54" s="294"/>
      <c r="M54" s="295"/>
      <c r="N54" s="293"/>
      <c r="O54" s="294"/>
      <c r="P54" s="295"/>
      <c r="Q54" s="293"/>
      <c r="R54" s="294"/>
      <c r="S54" s="294"/>
      <c r="T54" s="62">
        <v>10</v>
      </c>
      <c r="U54" s="62"/>
      <c r="V54" s="124">
        <f>(T54*((K54*0)+(N54*50)+(Q54*100)))/(H54*100)</f>
        <v>0</v>
      </c>
      <c r="W54" s="89"/>
      <c r="X54" s="231"/>
      <c r="Y54" s="232"/>
      <c r="Z54" s="233"/>
    </row>
    <row r="55" spans="1:26" s="23" customFormat="1" ht="24" customHeight="1" x14ac:dyDescent="0.25">
      <c r="A55" s="50">
        <v>2.4</v>
      </c>
      <c r="B55" s="196" t="s">
        <v>65</v>
      </c>
      <c r="C55" s="197"/>
      <c r="D55" s="197"/>
      <c r="E55" s="197"/>
      <c r="F55" s="197"/>
      <c r="G55" s="198"/>
      <c r="H55" s="138">
        <v>400</v>
      </c>
      <c r="I55" s="139"/>
      <c r="J55" s="140"/>
      <c r="K55" s="121">
        <f>K56</f>
        <v>0</v>
      </c>
      <c r="L55" s="122"/>
      <c r="M55" s="123"/>
      <c r="N55" s="121">
        <f>N56</f>
        <v>0</v>
      </c>
      <c r="O55" s="122"/>
      <c r="P55" s="123"/>
      <c r="Q55" s="121">
        <f>Q56</f>
        <v>0</v>
      </c>
      <c r="R55" s="122"/>
      <c r="S55" s="122"/>
      <c r="T55" s="59">
        <f>T56</f>
        <v>3</v>
      </c>
      <c r="U55" s="59"/>
      <c r="V55" s="60">
        <f>SUM(V56)</f>
        <v>0</v>
      </c>
      <c r="W55" s="61"/>
      <c r="X55" s="228"/>
      <c r="Y55" s="229"/>
      <c r="Z55" s="230"/>
    </row>
    <row r="56" spans="1:26" ht="48" customHeight="1" x14ac:dyDescent="0.25">
      <c r="A56" s="40"/>
      <c r="B56" s="215" t="s">
        <v>105</v>
      </c>
      <c r="C56" s="216"/>
      <c r="D56" s="216"/>
      <c r="E56" s="216"/>
      <c r="F56" s="216"/>
      <c r="G56" s="102"/>
      <c r="H56" s="132">
        <v>400</v>
      </c>
      <c r="I56" s="133"/>
      <c r="J56" s="134"/>
      <c r="K56" s="105"/>
      <c r="L56" s="106"/>
      <c r="M56" s="107"/>
      <c r="N56" s="105"/>
      <c r="O56" s="106"/>
      <c r="P56" s="107"/>
      <c r="Q56" s="105"/>
      <c r="R56" s="106"/>
      <c r="S56" s="106"/>
      <c r="T56" s="62">
        <v>3</v>
      </c>
      <c r="U56" s="62"/>
      <c r="V56" s="124">
        <f>(T56*((K56*0)+(N56*50)+(Q56*100)))/(H56*100)</f>
        <v>0</v>
      </c>
      <c r="W56" s="89"/>
      <c r="X56" s="231"/>
      <c r="Y56" s="232"/>
      <c r="Z56" s="233"/>
    </row>
    <row r="57" spans="1:26" s="23" customFormat="1" ht="24" customHeight="1" x14ac:dyDescent="0.25">
      <c r="A57" s="50">
        <v>2.5</v>
      </c>
      <c r="B57" s="196" t="s">
        <v>67</v>
      </c>
      <c r="C57" s="197"/>
      <c r="D57" s="197"/>
      <c r="E57" s="197"/>
      <c r="F57" s="197"/>
      <c r="G57" s="198"/>
      <c r="H57" s="138">
        <v>80</v>
      </c>
      <c r="I57" s="139"/>
      <c r="J57" s="140"/>
      <c r="K57" s="121">
        <f>K58</f>
        <v>0</v>
      </c>
      <c r="L57" s="122"/>
      <c r="M57" s="123"/>
      <c r="N57" s="121">
        <f>N58</f>
        <v>0</v>
      </c>
      <c r="O57" s="122"/>
      <c r="P57" s="123"/>
      <c r="Q57" s="121">
        <f>Q58</f>
        <v>0</v>
      </c>
      <c r="R57" s="122"/>
      <c r="S57" s="122"/>
      <c r="T57" s="59">
        <f>T58</f>
        <v>2</v>
      </c>
      <c r="U57" s="59"/>
      <c r="V57" s="60">
        <f>SUM(V58)</f>
        <v>0</v>
      </c>
      <c r="W57" s="61"/>
      <c r="X57" s="228"/>
      <c r="Y57" s="229"/>
      <c r="Z57" s="230"/>
    </row>
    <row r="58" spans="1:26" ht="48" customHeight="1" x14ac:dyDescent="0.25">
      <c r="A58" s="37"/>
      <c r="B58" s="129" t="s">
        <v>106</v>
      </c>
      <c r="C58" s="129"/>
      <c r="D58" s="129"/>
      <c r="E58" s="129"/>
      <c r="F58" s="129"/>
      <c r="G58" s="129"/>
      <c r="H58" s="130">
        <v>80</v>
      </c>
      <c r="I58" s="130"/>
      <c r="J58" s="130"/>
      <c r="K58" s="105"/>
      <c r="L58" s="106"/>
      <c r="M58" s="107"/>
      <c r="N58" s="105"/>
      <c r="O58" s="106"/>
      <c r="P58" s="107"/>
      <c r="Q58" s="105"/>
      <c r="R58" s="106"/>
      <c r="S58" s="106"/>
      <c r="T58" s="62">
        <v>2</v>
      </c>
      <c r="U58" s="62"/>
      <c r="V58" s="124">
        <f>(T58*((K58*0)+(N58*50)+(Q58*100)))/(H58*100)</f>
        <v>0</v>
      </c>
      <c r="W58" s="89"/>
      <c r="X58" s="231"/>
      <c r="Y58" s="232"/>
      <c r="Z58" s="233"/>
    </row>
    <row r="59" spans="1:26" ht="24" customHeight="1" x14ac:dyDescent="0.25">
      <c r="A59" s="217" t="s">
        <v>9</v>
      </c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2"/>
      <c r="T59" s="218">
        <f>SUM(T44,T29)</f>
        <v>100</v>
      </c>
      <c r="U59" s="219"/>
      <c r="V59" s="220">
        <f>SUM(V29,V44)</f>
        <v>0</v>
      </c>
      <c r="W59" s="221"/>
      <c r="X59" s="222"/>
      <c r="Y59" s="223"/>
      <c r="Z59" s="224"/>
    </row>
    <row r="60" spans="1:26" ht="9.9499999999999993" customHeight="1" x14ac:dyDescent="0.25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24" customHeight="1" x14ac:dyDescent="0.25">
      <c r="A61" s="1" t="s">
        <v>58</v>
      </c>
    </row>
    <row r="62" spans="1:26" ht="60" customHeight="1" x14ac:dyDescent="0.25">
      <c r="A62" s="14" t="s">
        <v>6</v>
      </c>
      <c r="B62" s="83" t="s">
        <v>20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69" t="s">
        <v>21</v>
      </c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1"/>
      <c r="Y62" s="72" t="s">
        <v>22</v>
      </c>
      <c r="Z62" s="72"/>
    </row>
    <row r="63" spans="1:26" ht="24" customHeight="1" x14ac:dyDescent="0.25">
      <c r="A63" s="73" t="s">
        <v>23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5"/>
    </row>
    <row r="64" spans="1:26" s="19" customFormat="1" ht="48" customHeight="1" x14ac:dyDescent="0.25">
      <c r="A64" s="17" t="str">
        <f>IF(B64&lt;&gt;"","2.1.1","")</f>
        <v/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53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5"/>
      <c r="Y64" s="77"/>
      <c r="Z64" s="77"/>
    </row>
    <row r="65" spans="1:26" s="19" customFormat="1" ht="48" customHeight="1" x14ac:dyDescent="0.25">
      <c r="A65" s="17" t="str">
        <f>IF(B65&lt;&gt;"","2.1.2","")</f>
        <v/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53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5"/>
      <c r="Y65" s="77"/>
      <c r="Z65" s="77"/>
    </row>
    <row r="66" spans="1:26" s="19" customFormat="1" ht="48" customHeight="1" x14ac:dyDescent="0.25">
      <c r="A66" s="17" t="str">
        <f>IF(B66&lt;&gt;"","2.1.3","")</f>
        <v/>
      </c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53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5"/>
      <c r="Y66" s="77"/>
      <c r="Z66" s="77"/>
    </row>
    <row r="67" spans="1:26" s="19" customFormat="1" ht="48" customHeight="1" x14ac:dyDescent="0.25">
      <c r="A67" s="17" t="str">
        <f>IF(B67&lt;&gt;"","2.1.4","")</f>
        <v/>
      </c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53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5"/>
      <c r="Y67" s="77"/>
      <c r="Z67" s="77"/>
    </row>
    <row r="68" spans="1:26" s="19" customFormat="1" ht="48" customHeight="1" x14ac:dyDescent="0.25">
      <c r="A68" s="17" t="str">
        <f>IF(B68&lt;&gt;"","2.1.5","")</f>
        <v/>
      </c>
      <c r="B68" s="53"/>
      <c r="C68" s="54"/>
      <c r="D68" s="54"/>
      <c r="E68" s="54"/>
      <c r="F68" s="54"/>
      <c r="G68" s="54"/>
      <c r="H68" s="54"/>
      <c r="I68" s="54"/>
      <c r="J68" s="54"/>
      <c r="K68" s="54"/>
      <c r="L68" s="55"/>
      <c r="M68" s="25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7"/>
      <c r="Y68" s="56"/>
      <c r="Z68" s="57"/>
    </row>
    <row r="69" spans="1:26" ht="24" customHeight="1" x14ac:dyDescent="0.25">
      <c r="A69" s="73" t="s">
        <v>24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/>
    </row>
    <row r="70" spans="1:26" s="19" customFormat="1" ht="48" customHeight="1" x14ac:dyDescent="0.25">
      <c r="A70" s="17" t="str">
        <f>IF(B70&lt;&gt;"","2.2.1","")</f>
        <v/>
      </c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53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5"/>
      <c r="Y70" s="77"/>
      <c r="Z70" s="77"/>
    </row>
    <row r="71" spans="1:26" s="19" customFormat="1" ht="48" customHeight="1" x14ac:dyDescent="0.25">
      <c r="A71" s="17" t="str">
        <f>IF(B71&lt;&gt;"","2.2.2","")</f>
        <v/>
      </c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53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5"/>
      <c r="Y71" s="77"/>
      <c r="Z71" s="77"/>
    </row>
    <row r="72" spans="1:26" s="19" customFormat="1" ht="48" customHeight="1" x14ac:dyDescent="0.25">
      <c r="A72" s="17" t="str">
        <f>IF(B72&lt;&gt;"","2.2.3","")</f>
        <v/>
      </c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53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5"/>
      <c r="Y72" s="77"/>
      <c r="Z72" s="77"/>
    </row>
    <row r="73" spans="1:26" s="19" customFormat="1" ht="48" customHeight="1" x14ac:dyDescent="0.25">
      <c r="A73" s="17" t="str">
        <f>IF(B73&lt;&gt;"","2.2.4","")</f>
        <v/>
      </c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53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5"/>
      <c r="Y73" s="77"/>
      <c r="Z73" s="77"/>
    </row>
    <row r="74" spans="1:26" s="19" customFormat="1" ht="48" customHeight="1" x14ac:dyDescent="0.25">
      <c r="A74" s="17" t="str">
        <f>IF(B74&lt;&gt;"","2.2.5","")</f>
        <v/>
      </c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53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5"/>
      <c r="Y74" s="77"/>
      <c r="Z74" s="77"/>
    </row>
    <row r="75" spans="1:26" ht="24" customHeight="1" x14ac:dyDescent="0.25">
      <c r="A75" s="73" t="s">
        <v>25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/>
    </row>
    <row r="76" spans="1:26" s="19" customFormat="1" ht="48" customHeight="1" x14ac:dyDescent="0.25">
      <c r="A76" s="17" t="str">
        <f>IF(B76&lt;&gt;"","2.3.1","")</f>
        <v/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53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5"/>
      <c r="Y76" s="77"/>
      <c r="Z76" s="77"/>
    </row>
    <row r="77" spans="1:26" s="19" customFormat="1" ht="48" customHeight="1" x14ac:dyDescent="0.25">
      <c r="A77" s="17" t="str">
        <f>IF(B77&lt;&gt;"","2.3.2","")</f>
        <v/>
      </c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53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5"/>
      <c r="Y77" s="77"/>
      <c r="Z77" s="77"/>
    </row>
    <row r="78" spans="1:26" s="19" customFormat="1" ht="48" customHeight="1" x14ac:dyDescent="0.25">
      <c r="A78" s="17" t="str">
        <f>IF(B78&lt;&gt;"","2.3.3","")</f>
        <v/>
      </c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53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5"/>
      <c r="Y78" s="77"/>
      <c r="Z78" s="77"/>
    </row>
    <row r="79" spans="1:26" s="19" customFormat="1" ht="48" customHeight="1" x14ac:dyDescent="0.25">
      <c r="A79" s="17" t="str">
        <f>IF(B79&lt;&gt;"","2.3.4","")</f>
        <v/>
      </c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53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5"/>
      <c r="Y79" s="77"/>
      <c r="Z79" s="77"/>
    </row>
    <row r="80" spans="1:26" s="19" customFormat="1" ht="48" customHeight="1" x14ac:dyDescent="0.25">
      <c r="A80" s="17" t="str">
        <f>IF(B80&lt;&gt;"","2.3.5","")</f>
        <v/>
      </c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53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5"/>
      <c r="Y80" s="77"/>
      <c r="Z80" s="77"/>
    </row>
    <row r="81" spans="1:26" ht="9.9499999999999993" customHeight="1" x14ac:dyDescent="0.25"/>
    <row r="82" spans="1:26" ht="24" customHeight="1" x14ac:dyDescent="0.25">
      <c r="A82" s="2" t="s">
        <v>59</v>
      </c>
    </row>
    <row r="83" spans="1:26" ht="9.9499999999999993" customHeight="1" x14ac:dyDescent="0.25"/>
    <row r="84" spans="1:26" ht="60" customHeight="1" x14ac:dyDescent="0.25">
      <c r="A84" s="14" t="s">
        <v>6</v>
      </c>
      <c r="B84" s="83" t="s">
        <v>26</v>
      </c>
      <c r="C84" s="83"/>
      <c r="D84" s="83"/>
      <c r="E84" s="83"/>
      <c r="F84" s="83"/>
      <c r="G84" s="83"/>
      <c r="H84" s="83" t="s">
        <v>21</v>
      </c>
      <c r="I84" s="83"/>
      <c r="J84" s="83"/>
      <c r="K84" s="83"/>
      <c r="L84" s="83"/>
      <c r="M84" s="83"/>
      <c r="N84" s="83"/>
      <c r="O84" s="83"/>
      <c r="P84" s="83"/>
      <c r="Q84" s="69" t="s">
        <v>27</v>
      </c>
      <c r="R84" s="70"/>
      <c r="S84" s="70"/>
      <c r="T84" s="70"/>
      <c r="U84" s="70"/>
      <c r="V84" s="70"/>
      <c r="W84" s="70"/>
      <c r="X84" s="71"/>
      <c r="Y84" s="72" t="s">
        <v>22</v>
      </c>
      <c r="Z84" s="72"/>
    </row>
    <row r="85" spans="1:26" ht="72" customHeight="1" x14ac:dyDescent="0.25">
      <c r="A85" s="17" t="str">
        <f>IF(B85&lt;&gt;"","3.1","")</f>
        <v/>
      </c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53"/>
      <c r="R85" s="54"/>
      <c r="S85" s="54"/>
      <c r="T85" s="54"/>
      <c r="U85" s="54"/>
      <c r="V85" s="54"/>
      <c r="W85" s="54"/>
      <c r="X85" s="55"/>
      <c r="Y85" s="77"/>
      <c r="Z85" s="77"/>
    </row>
    <row r="86" spans="1:26" ht="72" customHeight="1" x14ac:dyDescent="0.25">
      <c r="A86" s="17" t="str">
        <f>IF(B86&lt;&gt;"","3.2","")</f>
        <v/>
      </c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53"/>
      <c r="R86" s="54"/>
      <c r="S86" s="54"/>
      <c r="T86" s="54"/>
      <c r="U86" s="54"/>
      <c r="V86" s="54"/>
      <c r="W86" s="54"/>
      <c r="X86" s="55"/>
      <c r="Y86" s="77"/>
      <c r="Z86" s="77"/>
    </row>
    <row r="87" spans="1:26" ht="72" customHeight="1" x14ac:dyDescent="0.25">
      <c r="A87" s="17" t="str">
        <f>IF(B87&lt;&gt;"","3.3","")</f>
        <v/>
      </c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53"/>
      <c r="R87" s="54"/>
      <c r="S87" s="54"/>
      <c r="T87" s="54"/>
      <c r="U87" s="54"/>
      <c r="V87" s="54"/>
      <c r="W87" s="54"/>
      <c r="X87" s="55"/>
      <c r="Y87" s="77"/>
      <c r="Z87" s="77"/>
    </row>
    <row r="88" spans="1:26" ht="72" customHeight="1" x14ac:dyDescent="0.25">
      <c r="A88" s="17" t="str">
        <f>IF(B88&lt;&gt;"","3.4","")</f>
        <v/>
      </c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53"/>
      <c r="R88" s="54"/>
      <c r="S88" s="54"/>
      <c r="T88" s="54"/>
      <c r="U88" s="54"/>
      <c r="V88" s="54"/>
      <c r="W88" s="54"/>
      <c r="X88" s="55"/>
      <c r="Y88" s="77"/>
      <c r="Z88" s="77"/>
    </row>
    <row r="89" spans="1:26" ht="72" customHeight="1" x14ac:dyDescent="0.25">
      <c r="A89" s="17" t="str">
        <f>IF(B89&lt;&gt;"","3.5","")</f>
        <v/>
      </c>
      <c r="B89" s="53"/>
      <c r="C89" s="54"/>
      <c r="D89" s="54"/>
      <c r="E89" s="54"/>
      <c r="F89" s="54"/>
      <c r="G89" s="55"/>
      <c r="H89" s="53"/>
      <c r="I89" s="54"/>
      <c r="J89" s="54"/>
      <c r="K89" s="54"/>
      <c r="L89" s="54"/>
      <c r="M89" s="54"/>
      <c r="N89" s="54"/>
      <c r="O89" s="54"/>
      <c r="P89" s="55"/>
      <c r="Q89" s="53"/>
      <c r="R89" s="54"/>
      <c r="S89" s="54"/>
      <c r="T89" s="54"/>
      <c r="U89" s="54"/>
      <c r="V89" s="54"/>
      <c r="W89" s="54"/>
      <c r="X89" s="55"/>
      <c r="Y89" s="56"/>
      <c r="Z89" s="57"/>
    </row>
    <row r="90" spans="1:26" ht="72" customHeight="1" x14ac:dyDescent="0.25">
      <c r="A90" s="17" t="str">
        <f>IF(B90&lt;&gt;"","3.6","")</f>
        <v/>
      </c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53"/>
      <c r="R90" s="54"/>
      <c r="S90" s="54"/>
      <c r="T90" s="54"/>
      <c r="U90" s="54"/>
      <c r="V90" s="54"/>
      <c r="W90" s="54"/>
      <c r="X90" s="55"/>
      <c r="Y90" s="77"/>
      <c r="Z90" s="77"/>
    </row>
    <row r="91" spans="1:26" ht="9.9499999999999993" customHeight="1" x14ac:dyDescent="0.25">
      <c r="A91" s="2"/>
    </row>
    <row r="92" spans="1:26" ht="24" customHeight="1" x14ac:dyDescent="0.25">
      <c r="A92" s="2" t="s">
        <v>60</v>
      </c>
    </row>
    <row r="93" spans="1:26" ht="9.9499999999999993" customHeight="1" x14ac:dyDescent="0.25">
      <c r="A93" s="2"/>
    </row>
    <row r="94" spans="1:26" ht="48" customHeight="1" x14ac:dyDescent="0.25">
      <c r="B94" s="182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4"/>
    </row>
    <row r="95" spans="1:26" ht="48" customHeight="1" x14ac:dyDescent="0.25">
      <c r="B95" s="185"/>
      <c r="C95" s="186"/>
      <c r="D95" s="186"/>
      <c r="E95" s="186"/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7"/>
    </row>
    <row r="96" spans="1:26" ht="48" customHeight="1" x14ac:dyDescent="0.25">
      <c r="B96" s="185"/>
      <c r="C96" s="186"/>
      <c r="D96" s="186"/>
      <c r="E96" s="186"/>
      <c r="F96" s="186"/>
      <c r="G96" s="186"/>
      <c r="H96" s="186"/>
      <c r="I96" s="186"/>
      <c r="J96" s="186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186"/>
      <c r="Y96" s="187"/>
    </row>
    <row r="97" spans="1:25" ht="48" customHeight="1" x14ac:dyDescent="0.25">
      <c r="B97" s="185"/>
      <c r="C97" s="186"/>
      <c r="D97" s="186"/>
      <c r="E97" s="186"/>
      <c r="F97" s="186"/>
      <c r="G97" s="186"/>
      <c r="H97" s="186"/>
      <c r="I97" s="186"/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7"/>
    </row>
    <row r="98" spans="1:25" ht="48" customHeight="1" x14ac:dyDescent="0.25">
      <c r="B98" s="188"/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90"/>
    </row>
    <row r="99" spans="1:25" ht="9.9499999999999993" customHeight="1" x14ac:dyDescent="0.25">
      <c r="A99" s="2"/>
    </row>
    <row r="100" spans="1:25" ht="24" customHeight="1" x14ac:dyDescent="0.25">
      <c r="A100" s="5" t="s">
        <v>108</v>
      </c>
    </row>
    <row r="101" spans="1:25" ht="9.9499999999999993" customHeight="1" x14ac:dyDescent="0.25"/>
    <row r="102" spans="1:25" ht="21" customHeight="1" x14ac:dyDescent="0.25">
      <c r="B102" s="165"/>
      <c r="C102" s="165"/>
      <c r="D102" s="165"/>
      <c r="E102" s="165"/>
      <c r="F102" s="165"/>
      <c r="G102" s="165"/>
      <c r="H102" s="165"/>
      <c r="J102" s="165"/>
      <c r="K102" s="165"/>
      <c r="L102" s="165"/>
      <c r="M102" s="165"/>
      <c r="N102" s="165"/>
      <c r="O102" s="165"/>
      <c r="P102" s="165"/>
      <c r="Q102" s="165"/>
      <c r="S102" s="166"/>
      <c r="T102" s="167"/>
      <c r="U102" s="167"/>
      <c r="V102" s="167"/>
      <c r="W102" s="167"/>
      <c r="X102" s="167"/>
      <c r="Y102" s="168"/>
    </row>
    <row r="103" spans="1:25" ht="21" customHeight="1" x14ac:dyDescent="0.25">
      <c r="B103" s="165"/>
      <c r="C103" s="165"/>
      <c r="D103" s="165"/>
      <c r="E103" s="165"/>
      <c r="F103" s="165"/>
      <c r="G103" s="165"/>
      <c r="H103" s="165"/>
      <c r="J103" s="165"/>
      <c r="K103" s="165"/>
      <c r="L103" s="165"/>
      <c r="M103" s="165"/>
      <c r="N103" s="165"/>
      <c r="O103" s="165"/>
      <c r="P103" s="165"/>
      <c r="Q103" s="165"/>
      <c r="S103" s="169"/>
      <c r="T103" s="170"/>
      <c r="U103" s="170"/>
      <c r="V103" s="170"/>
      <c r="W103" s="170"/>
      <c r="X103" s="170"/>
      <c r="Y103" s="171"/>
    </row>
    <row r="104" spans="1:25" ht="21" customHeight="1" x14ac:dyDescent="0.25">
      <c r="B104" s="165"/>
      <c r="C104" s="165"/>
      <c r="D104" s="165"/>
      <c r="E104" s="165"/>
      <c r="F104" s="165"/>
      <c r="G104" s="165"/>
      <c r="H104" s="165"/>
      <c r="J104" s="165"/>
      <c r="K104" s="165"/>
      <c r="L104" s="165"/>
      <c r="M104" s="165"/>
      <c r="N104" s="165"/>
      <c r="O104" s="165"/>
      <c r="P104" s="165"/>
      <c r="Q104" s="165"/>
      <c r="S104" s="169"/>
      <c r="T104" s="170"/>
      <c r="U104" s="170"/>
      <c r="V104" s="170"/>
      <c r="W104" s="170"/>
      <c r="X104" s="170"/>
      <c r="Y104" s="171"/>
    </row>
    <row r="105" spans="1:25" ht="21" customHeight="1" x14ac:dyDescent="0.25">
      <c r="B105" s="165"/>
      <c r="C105" s="165"/>
      <c r="D105" s="165"/>
      <c r="E105" s="165"/>
      <c r="F105" s="165"/>
      <c r="G105" s="165"/>
      <c r="H105" s="165"/>
      <c r="J105" s="165"/>
      <c r="K105" s="165"/>
      <c r="L105" s="165"/>
      <c r="M105" s="165"/>
      <c r="N105" s="165"/>
      <c r="O105" s="165"/>
      <c r="P105" s="165"/>
      <c r="Q105" s="165"/>
      <c r="S105" s="169"/>
      <c r="T105" s="170"/>
      <c r="U105" s="170"/>
      <c r="V105" s="170"/>
      <c r="W105" s="170"/>
      <c r="X105" s="170"/>
      <c r="Y105" s="171"/>
    </row>
    <row r="106" spans="1:25" ht="21" customHeight="1" x14ac:dyDescent="0.25">
      <c r="B106" s="165"/>
      <c r="C106" s="165"/>
      <c r="D106" s="165"/>
      <c r="E106" s="165"/>
      <c r="F106" s="165"/>
      <c r="G106" s="165"/>
      <c r="H106" s="165"/>
      <c r="J106" s="165"/>
      <c r="K106" s="165"/>
      <c r="L106" s="165"/>
      <c r="M106" s="165"/>
      <c r="N106" s="165"/>
      <c r="O106" s="165"/>
      <c r="P106" s="165"/>
      <c r="Q106" s="165"/>
      <c r="S106" s="169"/>
      <c r="T106" s="170"/>
      <c r="U106" s="170"/>
      <c r="V106" s="170"/>
      <c r="W106" s="170"/>
      <c r="X106" s="170"/>
      <c r="Y106" s="171"/>
    </row>
    <row r="107" spans="1:25" ht="21" customHeight="1" x14ac:dyDescent="0.25">
      <c r="B107" s="165"/>
      <c r="C107" s="165"/>
      <c r="D107" s="165"/>
      <c r="E107" s="165"/>
      <c r="F107" s="165"/>
      <c r="G107" s="165"/>
      <c r="H107" s="165"/>
      <c r="J107" s="165"/>
      <c r="K107" s="165"/>
      <c r="L107" s="165"/>
      <c r="M107" s="165"/>
      <c r="N107" s="165"/>
      <c r="O107" s="165"/>
      <c r="P107" s="165"/>
      <c r="Q107" s="165"/>
      <c r="S107" s="169"/>
      <c r="T107" s="170"/>
      <c r="U107" s="170"/>
      <c r="V107" s="170"/>
      <c r="W107" s="170"/>
      <c r="X107" s="170"/>
      <c r="Y107" s="171"/>
    </row>
    <row r="108" spans="1:25" ht="21" customHeight="1" x14ac:dyDescent="0.25">
      <c r="B108" s="165"/>
      <c r="C108" s="165"/>
      <c r="D108" s="165"/>
      <c r="E108" s="165"/>
      <c r="F108" s="165"/>
      <c r="G108" s="165"/>
      <c r="H108" s="165"/>
      <c r="J108" s="165"/>
      <c r="K108" s="165"/>
      <c r="L108" s="165"/>
      <c r="M108" s="165"/>
      <c r="N108" s="165"/>
      <c r="O108" s="165"/>
      <c r="P108" s="165"/>
      <c r="Q108" s="165"/>
      <c r="S108" s="169"/>
      <c r="T108" s="170"/>
      <c r="U108" s="170"/>
      <c r="V108" s="170"/>
      <c r="W108" s="170"/>
      <c r="X108" s="170"/>
      <c r="Y108" s="171"/>
    </row>
    <row r="109" spans="1:25" ht="21" customHeight="1" x14ac:dyDescent="0.25">
      <c r="B109" s="165"/>
      <c r="C109" s="165"/>
      <c r="D109" s="165"/>
      <c r="E109" s="165"/>
      <c r="F109" s="165"/>
      <c r="G109" s="165"/>
      <c r="H109" s="165"/>
      <c r="J109" s="165"/>
      <c r="K109" s="165"/>
      <c r="L109" s="165"/>
      <c r="M109" s="165"/>
      <c r="N109" s="165"/>
      <c r="O109" s="165"/>
      <c r="P109" s="165"/>
      <c r="Q109" s="165"/>
      <c r="S109" s="169"/>
      <c r="T109" s="170"/>
      <c r="U109" s="170"/>
      <c r="V109" s="170"/>
      <c r="W109" s="170"/>
      <c r="X109" s="170"/>
      <c r="Y109" s="171"/>
    </row>
    <row r="110" spans="1:25" ht="21" customHeight="1" x14ac:dyDescent="0.25">
      <c r="B110" s="165"/>
      <c r="C110" s="165"/>
      <c r="D110" s="165"/>
      <c r="E110" s="165"/>
      <c r="F110" s="165"/>
      <c r="G110" s="165"/>
      <c r="H110" s="165"/>
      <c r="J110" s="165"/>
      <c r="K110" s="165"/>
      <c r="L110" s="165"/>
      <c r="M110" s="165"/>
      <c r="N110" s="165"/>
      <c r="O110" s="165"/>
      <c r="P110" s="165"/>
      <c r="Q110" s="165"/>
      <c r="S110" s="169"/>
      <c r="T110" s="170"/>
      <c r="U110" s="170"/>
      <c r="V110" s="170"/>
      <c r="W110" s="170"/>
      <c r="X110" s="170"/>
      <c r="Y110" s="171"/>
    </row>
    <row r="111" spans="1:25" ht="21" customHeight="1" x14ac:dyDescent="0.25">
      <c r="B111" s="165"/>
      <c r="C111" s="165"/>
      <c r="D111" s="165"/>
      <c r="E111" s="165"/>
      <c r="F111" s="165"/>
      <c r="G111" s="165"/>
      <c r="H111" s="165"/>
      <c r="J111" s="165"/>
      <c r="K111" s="165"/>
      <c r="L111" s="165"/>
      <c r="M111" s="165"/>
      <c r="N111" s="165"/>
      <c r="O111" s="165"/>
      <c r="P111" s="165"/>
      <c r="Q111" s="165"/>
      <c r="S111" s="172"/>
      <c r="T111" s="173"/>
      <c r="U111" s="173"/>
      <c r="V111" s="173"/>
      <c r="W111" s="173"/>
      <c r="X111" s="173"/>
      <c r="Y111" s="174"/>
    </row>
    <row r="112" spans="1:25" ht="48" customHeight="1" x14ac:dyDescent="0.25">
      <c r="B112" s="181"/>
      <c r="C112" s="181"/>
      <c r="D112" s="181"/>
      <c r="E112" s="181"/>
      <c r="F112" s="181"/>
      <c r="G112" s="181"/>
      <c r="H112" s="181"/>
      <c r="J112" s="175"/>
      <c r="K112" s="176"/>
      <c r="L112" s="176"/>
      <c r="M112" s="176"/>
      <c r="N112" s="176"/>
      <c r="O112" s="176"/>
      <c r="P112" s="176"/>
      <c r="Q112" s="177"/>
      <c r="S112" s="175"/>
      <c r="T112" s="176"/>
      <c r="U112" s="176"/>
      <c r="V112" s="176"/>
      <c r="W112" s="176"/>
      <c r="X112" s="176"/>
      <c r="Y112" s="177"/>
    </row>
    <row r="113" spans="2:25" ht="48" customHeight="1" x14ac:dyDescent="0.25">
      <c r="B113" s="181"/>
      <c r="C113" s="181"/>
      <c r="D113" s="181"/>
      <c r="E113" s="181"/>
      <c r="F113" s="181"/>
      <c r="G113" s="181"/>
      <c r="H113" s="181"/>
      <c r="J113" s="178"/>
      <c r="K113" s="179"/>
      <c r="L113" s="179"/>
      <c r="M113" s="179"/>
      <c r="N113" s="179"/>
      <c r="O113" s="179"/>
      <c r="P113" s="179"/>
      <c r="Q113" s="180"/>
      <c r="S113" s="178"/>
      <c r="T113" s="179"/>
      <c r="U113" s="179"/>
      <c r="V113" s="179"/>
      <c r="W113" s="179"/>
      <c r="X113" s="179"/>
      <c r="Y113" s="180"/>
    </row>
    <row r="115" spans="2:25" ht="21" customHeight="1" x14ac:dyDescent="0.25">
      <c r="B115" s="165"/>
      <c r="C115" s="165"/>
      <c r="D115" s="165"/>
      <c r="E115" s="165"/>
      <c r="F115" s="165"/>
      <c r="G115" s="165"/>
      <c r="H115" s="165"/>
      <c r="J115" s="165"/>
      <c r="K115" s="165"/>
      <c r="L115" s="165"/>
      <c r="M115" s="165"/>
      <c r="N115" s="165"/>
      <c r="O115" s="165"/>
      <c r="P115" s="165"/>
      <c r="Q115" s="165"/>
      <c r="S115" s="166"/>
      <c r="T115" s="167"/>
      <c r="U115" s="167"/>
      <c r="V115" s="167"/>
      <c r="W115" s="167"/>
      <c r="X115" s="167"/>
      <c r="Y115" s="168"/>
    </row>
    <row r="116" spans="2:25" ht="21" customHeight="1" x14ac:dyDescent="0.25">
      <c r="B116" s="165"/>
      <c r="C116" s="165"/>
      <c r="D116" s="165"/>
      <c r="E116" s="165"/>
      <c r="F116" s="165"/>
      <c r="G116" s="165"/>
      <c r="H116" s="165"/>
      <c r="J116" s="165"/>
      <c r="K116" s="165"/>
      <c r="L116" s="165"/>
      <c r="M116" s="165"/>
      <c r="N116" s="165"/>
      <c r="O116" s="165"/>
      <c r="P116" s="165"/>
      <c r="Q116" s="165"/>
      <c r="S116" s="169"/>
      <c r="T116" s="170"/>
      <c r="U116" s="170"/>
      <c r="V116" s="170"/>
      <c r="W116" s="170"/>
      <c r="X116" s="170"/>
      <c r="Y116" s="171"/>
    </row>
    <row r="117" spans="2:25" ht="21" customHeight="1" x14ac:dyDescent="0.25">
      <c r="B117" s="165"/>
      <c r="C117" s="165"/>
      <c r="D117" s="165"/>
      <c r="E117" s="165"/>
      <c r="F117" s="165"/>
      <c r="G117" s="165"/>
      <c r="H117" s="165"/>
      <c r="J117" s="165"/>
      <c r="K117" s="165"/>
      <c r="L117" s="165"/>
      <c r="M117" s="165"/>
      <c r="N117" s="165"/>
      <c r="O117" s="165"/>
      <c r="P117" s="165"/>
      <c r="Q117" s="165"/>
      <c r="S117" s="169"/>
      <c r="T117" s="170"/>
      <c r="U117" s="170"/>
      <c r="V117" s="170"/>
      <c r="W117" s="170"/>
      <c r="X117" s="170"/>
      <c r="Y117" s="171"/>
    </row>
    <row r="118" spans="2:25" ht="21" customHeight="1" x14ac:dyDescent="0.25">
      <c r="B118" s="165"/>
      <c r="C118" s="165"/>
      <c r="D118" s="165"/>
      <c r="E118" s="165"/>
      <c r="F118" s="165"/>
      <c r="G118" s="165"/>
      <c r="H118" s="165"/>
      <c r="J118" s="165"/>
      <c r="K118" s="165"/>
      <c r="L118" s="165"/>
      <c r="M118" s="165"/>
      <c r="N118" s="165"/>
      <c r="O118" s="165"/>
      <c r="P118" s="165"/>
      <c r="Q118" s="165"/>
      <c r="S118" s="169"/>
      <c r="T118" s="170"/>
      <c r="U118" s="170"/>
      <c r="V118" s="170"/>
      <c r="W118" s="170"/>
      <c r="X118" s="170"/>
      <c r="Y118" s="171"/>
    </row>
    <row r="119" spans="2:25" ht="21" customHeight="1" x14ac:dyDescent="0.25">
      <c r="B119" s="165"/>
      <c r="C119" s="165"/>
      <c r="D119" s="165"/>
      <c r="E119" s="165"/>
      <c r="F119" s="165"/>
      <c r="G119" s="165"/>
      <c r="H119" s="165"/>
      <c r="J119" s="165"/>
      <c r="K119" s="165"/>
      <c r="L119" s="165"/>
      <c r="M119" s="165"/>
      <c r="N119" s="165"/>
      <c r="O119" s="165"/>
      <c r="P119" s="165"/>
      <c r="Q119" s="165"/>
      <c r="S119" s="169"/>
      <c r="T119" s="170"/>
      <c r="U119" s="170"/>
      <c r="V119" s="170"/>
      <c r="W119" s="170"/>
      <c r="X119" s="170"/>
      <c r="Y119" s="171"/>
    </row>
    <row r="120" spans="2:25" ht="21" customHeight="1" x14ac:dyDescent="0.25">
      <c r="B120" s="165"/>
      <c r="C120" s="165"/>
      <c r="D120" s="165"/>
      <c r="E120" s="165"/>
      <c r="F120" s="165"/>
      <c r="G120" s="165"/>
      <c r="H120" s="165"/>
      <c r="J120" s="165"/>
      <c r="K120" s="165"/>
      <c r="L120" s="165"/>
      <c r="M120" s="165"/>
      <c r="N120" s="165"/>
      <c r="O120" s="165"/>
      <c r="P120" s="165"/>
      <c r="Q120" s="165"/>
      <c r="S120" s="169"/>
      <c r="T120" s="170"/>
      <c r="U120" s="170"/>
      <c r="V120" s="170"/>
      <c r="W120" s="170"/>
      <c r="X120" s="170"/>
      <c r="Y120" s="171"/>
    </row>
    <row r="121" spans="2:25" ht="21" customHeight="1" x14ac:dyDescent="0.25">
      <c r="B121" s="165"/>
      <c r="C121" s="165"/>
      <c r="D121" s="165"/>
      <c r="E121" s="165"/>
      <c r="F121" s="165"/>
      <c r="G121" s="165"/>
      <c r="H121" s="165"/>
      <c r="J121" s="165"/>
      <c r="K121" s="165"/>
      <c r="L121" s="165"/>
      <c r="M121" s="165"/>
      <c r="N121" s="165"/>
      <c r="O121" s="165"/>
      <c r="P121" s="165"/>
      <c r="Q121" s="165"/>
      <c r="S121" s="169"/>
      <c r="T121" s="170"/>
      <c r="U121" s="170"/>
      <c r="V121" s="170"/>
      <c r="W121" s="170"/>
      <c r="X121" s="170"/>
      <c r="Y121" s="171"/>
    </row>
    <row r="122" spans="2:25" ht="21" customHeight="1" x14ac:dyDescent="0.25">
      <c r="B122" s="165"/>
      <c r="C122" s="165"/>
      <c r="D122" s="165"/>
      <c r="E122" s="165"/>
      <c r="F122" s="165"/>
      <c r="G122" s="165"/>
      <c r="H122" s="165"/>
      <c r="J122" s="165"/>
      <c r="K122" s="165"/>
      <c r="L122" s="165"/>
      <c r="M122" s="165"/>
      <c r="N122" s="165"/>
      <c r="O122" s="165"/>
      <c r="P122" s="165"/>
      <c r="Q122" s="165"/>
      <c r="S122" s="169"/>
      <c r="T122" s="170"/>
      <c r="U122" s="170"/>
      <c r="V122" s="170"/>
      <c r="W122" s="170"/>
      <c r="X122" s="170"/>
      <c r="Y122" s="171"/>
    </row>
    <row r="123" spans="2:25" ht="21" customHeight="1" x14ac:dyDescent="0.25">
      <c r="B123" s="165"/>
      <c r="C123" s="165"/>
      <c r="D123" s="165"/>
      <c r="E123" s="165"/>
      <c r="F123" s="165"/>
      <c r="G123" s="165"/>
      <c r="H123" s="165"/>
      <c r="J123" s="165"/>
      <c r="K123" s="165"/>
      <c r="L123" s="165"/>
      <c r="M123" s="165"/>
      <c r="N123" s="165"/>
      <c r="O123" s="165"/>
      <c r="P123" s="165"/>
      <c r="Q123" s="165"/>
      <c r="S123" s="169"/>
      <c r="T123" s="170"/>
      <c r="U123" s="170"/>
      <c r="V123" s="170"/>
      <c r="W123" s="170"/>
      <c r="X123" s="170"/>
      <c r="Y123" s="171"/>
    </row>
    <row r="124" spans="2:25" ht="21" customHeight="1" x14ac:dyDescent="0.25">
      <c r="B124" s="165"/>
      <c r="C124" s="165"/>
      <c r="D124" s="165"/>
      <c r="E124" s="165"/>
      <c r="F124" s="165"/>
      <c r="G124" s="165"/>
      <c r="H124" s="165"/>
      <c r="J124" s="165"/>
      <c r="K124" s="165"/>
      <c r="L124" s="165"/>
      <c r="M124" s="165"/>
      <c r="N124" s="165"/>
      <c r="O124" s="165"/>
      <c r="P124" s="165"/>
      <c r="Q124" s="165"/>
      <c r="S124" s="172"/>
      <c r="T124" s="173"/>
      <c r="U124" s="173"/>
      <c r="V124" s="173"/>
      <c r="W124" s="173"/>
      <c r="X124" s="173"/>
      <c r="Y124" s="174"/>
    </row>
    <row r="125" spans="2:25" ht="48" customHeight="1" x14ac:dyDescent="0.25">
      <c r="B125" s="77"/>
      <c r="C125" s="77"/>
      <c r="D125" s="77"/>
      <c r="E125" s="77"/>
      <c r="F125" s="77"/>
      <c r="G125" s="77"/>
      <c r="H125" s="77"/>
      <c r="J125" s="175"/>
      <c r="K125" s="176"/>
      <c r="L125" s="176"/>
      <c r="M125" s="176"/>
      <c r="N125" s="176"/>
      <c r="O125" s="176"/>
      <c r="P125" s="176"/>
      <c r="Q125" s="177"/>
      <c r="S125" s="153"/>
      <c r="T125" s="154"/>
      <c r="U125" s="154"/>
      <c r="V125" s="154"/>
      <c r="W125" s="154"/>
      <c r="X125" s="154"/>
      <c r="Y125" s="155"/>
    </row>
    <row r="126" spans="2:25" ht="48" customHeight="1" x14ac:dyDescent="0.25">
      <c r="B126" s="77"/>
      <c r="C126" s="77"/>
      <c r="D126" s="77"/>
      <c r="E126" s="77"/>
      <c r="F126" s="77"/>
      <c r="G126" s="77"/>
      <c r="H126" s="77"/>
      <c r="J126" s="178"/>
      <c r="K126" s="179"/>
      <c r="L126" s="179"/>
      <c r="M126" s="179"/>
      <c r="N126" s="179"/>
      <c r="O126" s="179"/>
      <c r="P126" s="179"/>
      <c r="Q126" s="180"/>
      <c r="S126" s="156"/>
      <c r="T126" s="157"/>
      <c r="U126" s="157"/>
      <c r="V126" s="157"/>
      <c r="W126" s="157"/>
      <c r="X126" s="157"/>
      <c r="Y126" s="158"/>
    </row>
    <row r="128" spans="2:25" ht="21" customHeight="1" x14ac:dyDescent="0.25">
      <c r="B128" s="166"/>
      <c r="C128" s="167"/>
      <c r="D128" s="167"/>
      <c r="E128" s="167"/>
      <c r="F128" s="167"/>
      <c r="G128" s="167"/>
      <c r="H128" s="168"/>
      <c r="J128" s="166"/>
      <c r="K128" s="167"/>
      <c r="L128" s="167"/>
      <c r="M128" s="167"/>
      <c r="N128" s="167"/>
      <c r="O128" s="167"/>
      <c r="P128" s="167"/>
      <c r="Q128" s="168"/>
      <c r="S128" s="166"/>
      <c r="T128" s="167"/>
      <c r="U128" s="167"/>
      <c r="V128" s="167"/>
      <c r="W128" s="167"/>
      <c r="X128" s="167"/>
      <c r="Y128" s="168"/>
    </row>
    <row r="129" spans="2:25" ht="21" customHeight="1" x14ac:dyDescent="0.25">
      <c r="B129" s="169"/>
      <c r="C129" s="170"/>
      <c r="D129" s="170"/>
      <c r="E129" s="170"/>
      <c r="F129" s="170"/>
      <c r="G129" s="170"/>
      <c r="H129" s="171"/>
      <c r="J129" s="169"/>
      <c r="K129" s="170"/>
      <c r="L129" s="170"/>
      <c r="M129" s="170"/>
      <c r="N129" s="170"/>
      <c r="O129" s="170"/>
      <c r="P129" s="170"/>
      <c r="Q129" s="171"/>
      <c r="S129" s="169"/>
      <c r="T129" s="170"/>
      <c r="U129" s="170"/>
      <c r="V129" s="170"/>
      <c r="W129" s="170"/>
      <c r="X129" s="170"/>
      <c r="Y129" s="171"/>
    </row>
    <row r="130" spans="2:25" ht="21" customHeight="1" x14ac:dyDescent="0.25">
      <c r="B130" s="169"/>
      <c r="C130" s="170"/>
      <c r="D130" s="170"/>
      <c r="E130" s="170"/>
      <c r="F130" s="170"/>
      <c r="G130" s="170"/>
      <c r="H130" s="171"/>
      <c r="J130" s="169"/>
      <c r="K130" s="170"/>
      <c r="L130" s="170"/>
      <c r="M130" s="170"/>
      <c r="N130" s="170"/>
      <c r="O130" s="170"/>
      <c r="P130" s="170"/>
      <c r="Q130" s="171"/>
      <c r="S130" s="169"/>
      <c r="T130" s="170"/>
      <c r="U130" s="170"/>
      <c r="V130" s="170"/>
      <c r="W130" s="170"/>
      <c r="X130" s="170"/>
      <c r="Y130" s="171"/>
    </row>
    <row r="131" spans="2:25" ht="21" customHeight="1" x14ac:dyDescent="0.25">
      <c r="B131" s="169"/>
      <c r="C131" s="170"/>
      <c r="D131" s="170"/>
      <c r="E131" s="170"/>
      <c r="F131" s="170"/>
      <c r="G131" s="170"/>
      <c r="H131" s="171"/>
      <c r="J131" s="169"/>
      <c r="K131" s="170"/>
      <c r="L131" s="170"/>
      <c r="M131" s="170"/>
      <c r="N131" s="170"/>
      <c r="O131" s="170"/>
      <c r="P131" s="170"/>
      <c r="Q131" s="171"/>
      <c r="S131" s="169"/>
      <c r="T131" s="170"/>
      <c r="U131" s="170"/>
      <c r="V131" s="170"/>
      <c r="W131" s="170"/>
      <c r="X131" s="170"/>
      <c r="Y131" s="171"/>
    </row>
    <row r="132" spans="2:25" ht="21" customHeight="1" x14ac:dyDescent="0.25">
      <c r="B132" s="169"/>
      <c r="C132" s="170"/>
      <c r="D132" s="170"/>
      <c r="E132" s="170"/>
      <c r="F132" s="170"/>
      <c r="G132" s="170"/>
      <c r="H132" s="171"/>
      <c r="J132" s="169"/>
      <c r="K132" s="170"/>
      <c r="L132" s="170"/>
      <c r="M132" s="170"/>
      <c r="N132" s="170"/>
      <c r="O132" s="170"/>
      <c r="P132" s="170"/>
      <c r="Q132" s="171"/>
      <c r="S132" s="169"/>
      <c r="T132" s="170"/>
      <c r="U132" s="170"/>
      <c r="V132" s="170"/>
      <c r="W132" s="170"/>
      <c r="X132" s="170"/>
      <c r="Y132" s="171"/>
    </row>
    <row r="133" spans="2:25" ht="21" customHeight="1" x14ac:dyDescent="0.25">
      <c r="B133" s="169"/>
      <c r="C133" s="170"/>
      <c r="D133" s="170"/>
      <c r="E133" s="170"/>
      <c r="F133" s="170"/>
      <c r="G133" s="170"/>
      <c r="H133" s="171"/>
      <c r="J133" s="169"/>
      <c r="K133" s="170"/>
      <c r="L133" s="170"/>
      <c r="M133" s="170"/>
      <c r="N133" s="170"/>
      <c r="O133" s="170"/>
      <c r="P133" s="170"/>
      <c r="Q133" s="171"/>
      <c r="S133" s="169"/>
      <c r="T133" s="170"/>
      <c r="U133" s="170"/>
      <c r="V133" s="170"/>
      <c r="W133" s="170"/>
      <c r="X133" s="170"/>
      <c r="Y133" s="171"/>
    </row>
    <row r="134" spans="2:25" ht="21" customHeight="1" x14ac:dyDescent="0.25">
      <c r="B134" s="169"/>
      <c r="C134" s="170"/>
      <c r="D134" s="170"/>
      <c r="E134" s="170"/>
      <c r="F134" s="170"/>
      <c r="G134" s="170"/>
      <c r="H134" s="171"/>
      <c r="J134" s="169"/>
      <c r="K134" s="170"/>
      <c r="L134" s="170"/>
      <c r="M134" s="170"/>
      <c r="N134" s="170"/>
      <c r="O134" s="170"/>
      <c r="P134" s="170"/>
      <c r="Q134" s="171"/>
      <c r="S134" s="169"/>
      <c r="T134" s="170"/>
      <c r="U134" s="170"/>
      <c r="V134" s="170"/>
      <c r="W134" s="170"/>
      <c r="X134" s="170"/>
      <c r="Y134" s="171"/>
    </row>
    <row r="135" spans="2:25" ht="21" customHeight="1" x14ac:dyDescent="0.25">
      <c r="B135" s="169"/>
      <c r="C135" s="170"/>
      <c r="D135" s="170"/>
      <c r="E135" s="170"/>
      <c r="F135" s="170"/>
      <c r="G135" s="170"/>
      <c r="H135" s="171"/>
      <c r="J135" s="169"/>
      <c r="K135" s="170"/>
      <c r="L135" s="170"/>
      <c r="M135" s="170"/>
      <c r="N135" s="170"/>
      <c r="O135" s="170"/>
      <c r="P135" s="170"/>
      <c r="Q135" s="171"/>
      <c r="S135" s="169"/>
      <c r="T135" s="170"/>
      <c r="U135" s="170"/>
      <c r="V135" s="170"/>
      <c r="W135" s="170"/>
      <c r="X135" s="170"/>
      <c r="Y135" s="171"/>
    </row>
    <row r="136" spans="2:25" ht="21" customHeight="1" x14ac:dyDescent="0.25">
      <c r="B136" s="169"/>
      <c r="C136" s="170"/>
      <c r="D136" s="170"/>
      <c r="E136" s="170"/>
      <c r="F136" s="170"/>
      <c r="G136" s="170"/>
      <c r="H136" s="171"/>
      <c r="J136" s="169"/>
      <c r="K136" s="170"/>
      <c r="L136" s="170"/>
      <c r="M136" s="170"/>
      <c r="N136" s="170"/>
      <c r="O136" s="170"/>
      <c r="P136" s="170"/>
      <c r="Q136" s="171"/>
      <c r="S136" s="169"/>
      <c r="T136" s="170"/>
      <c r="U136" s="170"/>
      <c r="V136" s="170"/>
      <c r="W136" s="170"/>
      <c r="X136" s="170"/>
      <c r="Y136" s="171"/>
    </row>
    <row r="137" spans="2:25" ht="21" customHeight="1" x14ac:dyDescent="0.25">
      <c r="B137" s="172"/>
      <c r="C137" s="173"/>
      <c r="D137" s="173"/>
      <c r="E137" s="173"/>
      <c r="F137" s="173"/>
      <c r="G137" s="173"/>
      <c r="H137" s="174"/>
      <c r="J137" s="172"/>
      <c r="K137" s="173"/>
      <c r="L137" s="173"/>
      <c r="M137" s="173"/>
      <c r="N137" s="173"/>
      <c r="O137" s="173"/>
      <c r="P137" s="173"/>
      <c r="Q137" s="174"/>
      <c r="S137" s="172"/>
      <c r="T137" s="173"/>
      <c r="U137" s="173"/>
      <c r="V137" s="173"/>
      <c r="W137" s="173"/>
      <c r="X137" s="173"/>
      <c r="Y137" s="174"/>
    </row>
    <row r="138" spans="2:25" ht="48" customHeight="1" x14ac:dyDescent="0.25">
      <c r="B138" s="153"/>
      <c r="C138" s="154"/>
      <c r="D138" s="154"/>
      <c r="E138" s="154"/>
      <c r="F138" s="154"/>
      <c r="G138" s="154"/>
      <c r="H138" s="155"/>
      <c r="J138" s="159"/>
      <c r="K138" s="160"/>
      <c r="L138" s="160"/>
      <c r="M138" s="160"/>
      <c r="N138" s="160"/>
      <c r="O138" s="160"/>
      <c r="P138" s="160"/>
      <c r="Q138" s="161"/>
      <c r="S138" s="153"/>
      <c r="T138" s="154"/>
      <c r="U138" s="154"/>
      <c r="V138" s="154"/>
      <c r="W138" s="154"/>
      <c r="X138" s="154"/>
      <c r="Y138" s="155"/>
    </row>
    <row r="139" spans="2:25" ht="48" customHeight="1" x14ac:dyDescent="0.25">
      <c r="B139" s="156"/>
      <c r="C139" s="157"/>
      <c r="D139" s="157"/>
      <c r="E139" s="157"/>
      <c r="F139" s="157"/>
      <c r="G139" s="157"/>
      <c r="H139" s="158"/>
      <c r="J139" s="162"/>
      <c r="K139" s="163"/>
      <c r="L139" s="163"/>
      <c r="M139" s="163"/>
      <c r="N139" s="163"/>
      <c r="O139" s="163"/>
      <c r="P139" s="163"/>
      <c r="Q139" s="164"/>
      <c r="S139" s="156"/>
      <c r="T139" s="157"/>
      <c r="U139" s="157"/>
      <c r="V139" s="157"/>
      <c r="W139" s="157"/>
      <c r="X139" s="157"/>
      <c r="Y139" s="158"/>
    </row>
    <row r="142" spans="2:25" x14ac:dyDescent="0.25">
      <c r="E142" s="13" t="s">
        <v>28</v>
      </c>
      <c r="F142" s="150"/>
      <c r="G142" s="150"/>
      <c r="H142" s="150"/>
      <c r="I142" s="150"/>
      <c r="J142" s="150"/>
      <c r="Q142" s="13" t="s">
        <v>29</v>
      </c>
      <c r="R142" s="150"/>
      <c r="S142" s="150"/>
      <c r="T142" s="150"/>
      <c r="U142" s="150"/>
      <c r="V142" s="150"/>
      <c r="W142" s="150"/>
    </row>
    <row r="143" spans="2:25" ht="23.25" x14ac:dyDescent="0.25">
      <c r="E143" s="13" t="s">
        <v>30</v>
      </c>
      <c r="F143" s="151"/>
      <c r="G143" s="151"/>
      <c r="H143" s="151"/>
      <c r="I143" s="151"/>
      <c r="J143" s="151"/>
      <c r="K143" s="2" t="s">
        <v>31</v>
      </c>
      <c r="Q143" s="13" t="s">
        <v>30</v>
      </c>
      <c r="R143" s="150"/>
      <c r="S143" s="150"/>
      <c r="T143" s="150"/>
      <c r="U143" s="150"/>
      <c r="V143" s="150"/>
      <c r="W143" s="150"/>
      <c r="X143" s="2" t="s">
        <v>31</v>
      </c>
    </row>
    <row r="144" spans="2:25" ht="23.25" x14ac:dyDescent="0.25">
      <c r="E144" s="13" t="s">
        <v>32</v>
      </c>
      <c r="F144" s="151"/>
      <c r="G144" s="151"/>
      <c r="H144" s="151"/>
      <c r="I144" s="151"/>
      <c r="J144" s="151"/>
      <c r="Q144" s="152"/>
      <c r="R144" s="152"/>
      <c r="S144" s="152"/>
      <c r="T144" s="152"/>
      <c r="U144" s="152"/>
      <c r="V144" s="152"/>
      <c r="W144" s="152"/>
      <c r="X144" s="152"/>
    </row>
    <row r="145" spans="5:23" ht="23.25" x14ac:dyDescent="0.25">
      <c r="E145" s="13" t="s">
        <v>33</v>
      </c>
      <c r="F145" s="147"/>
      <c r="G145" s="147"/>
      <c r="H145" s="147"/>
      <c r="I145" s="147"/>
      <c r="J145" s="147"/>
      <c r="Q145" s="13" t="s">
        <v>33</v>
      </c>
      <c r="R145" s="148"/>
      <c r="S145" s="148"/>
      <c r="T145" s="148"/>
      <c r="U145" s="148"/>
      <c r="V145" s="148"/>
      <c r="W145" s="148"/>
    </row>
    <row r="146" spans="5:23" ht="23.25" x14ac:dyDescent="0.25">
      <c r="E146" s="13" t="s">
        <v>34</v>
      </c>
      <c r="F146" s="149"/>
      <c r="G146" s="149"/>
      <c r="H146" s="149"/>
      <c r="I146" s="149"/>
      <c r="J146" s="149"/>
    </row>
  </sheetData>
  <protectedRanges>
    <protectedRange sqref="M7 H8 V12 X29 B64:Z68 B70:Z74 B76:Z80 B85:Z90 B94 B102 B112 J102 J112 S102 S112 B115 B125 J115 J125 S115 S125 B128 B138 J128 J138 S128 S138 R142:R143 Q144 R145 F142:F146 K29:S30 K32:S39 K42:S58" name="ช่วง1"/>
  </protectedRanges>
  <mergeCells count="407">
    <mergeCell ref="N41:P41"/>
    <mergeCell ref="Q41:S41"/>
    <mergeCell ref="T41:U41"/>
    <mergeCell ref="V41:W41"/>
    <mergeCell ref="S125:Y126"/>
    <mergeCell ref="B102:H111"/>
    <mergeCell ref="J102:Q111"/>
    <mergeCell ref="A51:A52"/>
    <mergeCell ref="A46:A49"/>
    <mergeCell ref="B74:L74"/>
    <mergeCell ref="M74:X74"/>
    <mergeCell ref="B71:L71"/>
    <mergeCell ref="M71:X71"/>
    <mergeCell ref="Y71:Z71"/>
    <mergeCell ref="B72:L72"/>
    <mergeCell ref="M72:X72"/>
    <mergeCell ref="Y72:Z72"/>
    <mergeCell ref="B73:L73"/>
    <mergeCell ref="M73:X73"/>
    <mergeCell ref="Y73:Z73"/>
    <mergeCell ref="B68:L68"/>
    <mergeCell ref="Y68:Z68"/>
    <mergeCell ref="B62:L62"/>
    <mergeCell ref="M62:X62"/>
    <mergeCell ref="A36:A37"/>
    <mergeCell ref="A31:A34"/>
    <mergeCell ref="H90:P90"/>
    <mergeCell ref="Q90:X90"/>
    <mergeCell ref="Y90:Z90"/>
    <mergeCell ref="B94:Y98"/>
    <mergeCell ref="B79:L79"/>
    <mergeCell ref="M79:X79"/>
    <mergeCell ref="B80:L80"/>
    <mergeCell ref="M80:X80"/>
    <mergeCell ref="Y76:Z76"/>
    <mergeCell ref="Y77:Z77"/>
    <mergeCell ref="A75:Z75"/>
    <mergeCell ref="B76:L76"/>
    <mergeCell ref="A59:S59"/>
    <mergeCell ref="T59:U59"/>
    <mergeCell ref="V59:W59"/>
    <mergeCell ref="M76:X76"/>
    <mergeCell ref="B77:L77"/>
    <mergeCell ref="M77:X77"/>
    <mergeCell ref="B70:L70"/>
    <mergeCell ref="M70:X70"/>
    <mergeCell ref="Y70:Z70"/>
    <mergeCell ref="Y74:Z74"/>
    <mergeCell ref="F145:J145"/>
    <mergeCell ref="R145:W145"/>
    <mergeCell ref="F146:J146"/>
    <mergeCell ref="B138:H139"/>
    <mergeCell ref="J138:Q139"/>
    <mergeCell ref="S138:Y139"/>
    <mergeCell ref="F142:J142"/>
    <mergeCell ref="R142:W142"/>
    <mergeCell ref="F143:J143"/>
    <mergeCell ref="R143:W143"/>
    <mergeCell ref="F144:J144"/>
    <mergeCell ref="Q144:X144"/>
    <mergeCell ref="B128:H137"/>
    <mergeCell ref="J128:Q137"/>
    <mergeCell ref="S128:Y137"/>
    <mergeCell ref="B115:H124"/>
    <mergeCell ref="J115:Q124"/>
    <mergeCell ref="S115:Y124"/>
    <mergeCell ref="B125:H126"/>
    <mergeCell ref="J125:Q126"/>
    <mergeCell ref="X59:Z59"/>
    <mergeCell ref="A60:Z60"/>
    <mergeCell ref="A63:Z63"/>
    <mergeCell ref="B65:L65"/>
    <mergeCell ref="M65:X65"/>
    <mergeCell ref="Y65:Z65"/>
    <mergeCell ref="Y86:Z86"/>
    <mergeCell ref="B87:G87"/>
    <mergeCell ref="H87:P87"/>
    <mergeCell ref="Q87:X87"/>
    <mergeCell ref="Y87:Z87"/>
    <mergeCell ref="Y78:Z78"/>
    <mergeCell ref="Y79:Z79"/>
    <mergeCell ref="Y80:Z80"/>
    <mergeCell ref="B78:L78"/>
    <mergeCell ref="M78:X78"/>
    <mergeCell ref="Y62:Z62"/>
    <mergeCell ref="B64:L64"/>
    <mergeCell ref="M64:X64"/>
    <mergeCell ref="Y64:Z64"/>
    <mergeCell ref="A69:Z69"/>
    <mergeCell ref="B66:L66"/>
    <mergeCell ref="M66:X66"/>
    <mergeCell ref="Y66:Z66"/>
    <mergeCell ref="B67:L67"/>
    <mergeCell ref="M67:X67"/>
    <mergeCell ref="Y67:Z67"/>
    <mergeCell ref="H58:J58"/>
    <mergeCell ref="K58:M58"/>
    <mergeCell ref="N58:P58"/>
    <mergeCell ref="Q58:S58"/>
    <mergeCell ref="T58:U58"/>
    <mergeCell ref="V58:W58"/>
    <mergeCell ref="T57:U57"/>
    <mergeCell ref="T56:U56"/>
    <mergeCell ref="V56:W56"/>
    <mergeCell ref="H57:J57"/>
    <mergeCell ref="K57:M57"/>
    <mergeCell ref="N57:P57"/>
    <mergeCell ref="Q57:S57"/>
    <mergeCell ref="V57:W57"/>
    <mergeCell ref="B52:G52"/>
    <mergeCell ref="H52:J52"/>
    <mergeCell ref="K52:M52"/>
    <mergeCell ref="N52:P52"/>
    <mergeCell ref="Q52:S52"/>
    <mergeCell ref="T52:U52"/>
    <mergeCell ref="V52:W52"/>
    <mergeCell ref="T54:U54"/>
    <mergeCell ref="V54:W54"/>
    <mergeCell ref="N54:P54"/>
    <mergeCell ref="Q54:S54"/>
    <mergeCell ref="B50:G50"/>
    <mergeCell ref="H50:J50"/>
    <mergeCell ref="K50:M50"/>
    <mergeCell ref="N50:P50"/>
    <mergeCell ref="Q50:S50"/>
    <mergeCell ref="T50:U50"/>
    <mergeCell ref="V50:W50"/>
    <mergeCell ref="B51:G51"/>
    <mergeCell ref="H51:J51"/>
    <mergeCell ref="K51:M51"/>
    <mergeCell ref="N51:P51"/>
    <mergeCell ref="Q51:S51"/>
    <mergeCell ref="T51:U51"/>
    <mergeCell ref="V51:W51"/>
    <mergeCell ref="B47:G47"/>
    <mergeCell ref="H47:J47"/>
    <mergeCell ref="K47:M47"/>
    <mergeCell ref="N47:P47"/>
    <mergeCell ref="Q47:S47"/>
    <mergeCell ref="T47:U47"/>
    <mergeCell ref="V47:W47"/>
    <mergeCell ref="Q49:S49"/>
    <mergeCell ref="T49:U49"/>
    <mergeCell ref="V49:W49"/>
    <mergeCell ref="B48:G48"/>
    <mergeCell ref="H48:J48"/>
    <mergeCell ref="K48:M48"/>
    <mergeCell ref="N48:P48"/>
    <mergeCell ref="Q48:S48"/>
    <mergeCell ref="T48:U48"/>
    <mergeCell ref="V48:W48"/>
    <mergeCell ref="B49:G49"/>
    <mergeCell ref="H49:J49"/>
    <mergeCell ref="K49:M49"/>
    <mergeCell ref="N49:P49"/>
    <mergeCell ref="B45:G45"/>
    <mergeCell ref="H45:J45"/>
    <mergeCell ref="K45:M45"/>
    <mergeCell ref="N45:P45"/>
    <mergeCell ref="Q45:S45"/>
    <mergeCell ref="T45:U45"/>
    <mergeCell ref="V45:W45"/>
    <mergeCell ref="B46:G46"/>
    <mergeCell ref="H46:J46"/>
    <mergeCell ref="K46:M46"/>
    <mergeCell ref="N46:P46"/>
    <mergeCell ref="Q46:S46"/>
    <mergeCell ref="T46:U46"/>
    <mergeCell ref="V46:W46"/>
    <mergeCell ref="B39:G39"/>
    <mergeCell ref="H39:J39"/>
    <mergeCell ref="K39:M39"/>
    <mergeCell ref="N39:P39"/>
    <mergeCell ref="Q39:S39"/>
    <mergeCell ref="T39:U39"/>
    <mergeCell ref="V39:W39"/>
    <mergeCell ref="B42:G42"/>
    <mergeCell ref="H42:J42"/>
    <mergeCell ref="K42:M42"/>
    <mergeCell ref="N42:P42"/>
    <mergeCell ref="Q42:S42"/>
    <mergeCell ref="T42:U42"/>
    <mergeCell ref="V42:W42"/>
    <mergeCell ref="B40:G40"/>
    <mergeCell ref="H40:J40"/>
    <mergeCell ref="K40:M40"/>
    <mergeCell ref="N40:P40"/>
    <mergeCell ref="Q40:S40"/>
    <mergeCell ref="T40:U40"/>
    <mergeCell ref="V40:W40"/>
    <mergeCell ref="B41:G41"/>
    <mergeCell ref="H41:J41"/>
    <mergeCell ref="K41:M41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3:G33"/>
    <mergeCell ref="H33:J33"/>
    <mergeCell ref="K33:M33"/>
    <mergeCell ref="N33:P33"/>
    <mergeCell ref="B32:G32"/>
    <mergeCell ref="H32:J32"/>
    <mergeCell ref="K32:M32"/>
    <mergeCell ref="N32:P32"/>
    <mergeCell ref="Q32:S32"/>
    <mergeCell ref="T32:U32"/>
    <mergeCell ref="V32:W32"/>
    <mergeCell ref="H28:J28"/>
    <mergeCell ref="K28:M28"/>
    <mergeCell ref="N28:P28"/>
    <mergeCell ref="Q28:S28"/>
    <mergeCell ref="T28:U28"/>
    <mergeCell ref="T30:U30"/>
    <mergeCell ref="V30:W30"/>
    <mergeCell ref="T31:U31"/>
    <mergeCell ref="V31:W31"/>
    <mergeCell ref="Q29:S29"/>
    <mergeCell ref="T29:U29"/>
    <mergeCell ref="V29:W29"/>
    <mergeCell ref="B23:J23"/>
    <mergeCell ref="Q23:R23"/>
    <mergeCell ref="K23:M23"/>
    <mergeCell ref="N23:P23"/>
    <mergeCell ref="N15:P15"/>
    <mergeCell ref="Q15:R15"/>
    <mergeCell ref="A25:Z25"/>
    <mergeCell ref="X28:Z28"/>
    <mergeCell ref="B31:G31"/>
    <mergeCell ref="H31:J31"/>
    <mergeCell ref="K31:M31"/>
    <mergeCell ref="N31:P31"/>
    <mergeCell ref="Q31:S31"/>
    <mergeCell ref="B30:G30"/>
    <mergeCell ref="H30:J30"/>
    <mergeCell ref="K30:M30"/>
    <mergeCell ref="N30:P30"/>
    <mergeCell ref="Q30:S30"/>
    <mergeCell ref="B28:G28"/>
    <mergeCell ref="V28:W28"/>
    <mergeCell ref="B29:G29"/>
    <mergeCell ref="H29:J29"/>
    <mergeCell ref="K29:M29"/>
    <mergeCell ref="N29:P29"/>
    <mergeCell ref="S102:Y111"/>
    <mergeCell ref="B112:H113"/>
    <mergeCell ref="J112:Q113"/>
    <mergeCell ref="S112:Y113"/>
    <mergeCell ref="B84:G84"/>
    <mergeCell ref="H84:P84"/>
    <mergeCell ref="Q84:X84"/>
    <mergeCell ref="Y84:Z84"/>
    <mergeCell ref="B85:G85"/>
    <mergeCell ref="H85:P85"/>
    <mergeCell ref="Q85:X85"/>
    <mergeCell ref="Y85:Z85"/>
    <mergeCell ref="B86:G86"/>
    <mergeCell ref="H86:P86"/>
    <mergeCell ref="Q86:X86"/>
    <mergeCell ref="B88:G88"/>
    <mergeCell ref="H88:P88"/>
    <mergeCell ref="Q88:X88"/>
    <mergeCell ref="Y88:Z88"/>
    <mergeCell ref="B89:G89"/>
    <mergeCell ref="H89:P89"/>
    <mergeCell ref="Q89:X89"/>
    <mergeCell ref="Y89:Z89"/>
    <mergeCell ref="B90:G90"/>
    <mergeCell ref="B58:G58"/>
    <mergeCell ref="B53:G53"/>
    <mergeCell ref="H53:J53"/>
    <mergeCell ref="K53:M53"/>
    <mergeCell ref="N53:P53"/>
    <mergeCell ref="Q53:S53"/>
    <mergeCell ref="T53:U53"/>
    <mergeCell ref="V53:W53"/>
    <mergeCell ref="B54:G54"/>
    <mergeCell ref="H54:J54"/>
    <mergeCell ref="K54:M54"/>
    <mergeCell ref="B55:G55"/>
    <mergeCell ref="H55:J55"/>
    <mergeCell ref="K55:M55"/>
    <mergeCell ref="N55:P55"/>
    <mergeCell ref="Q55:S55"/>
    <mergeCell ref="T55:U55"/>
    <mergeCell ref="V55:W55"/>
    <mergeCell ref="B56:G56"/>
    <mergeCell ref="H56:J56"/>
    <mergeCell ref="K56:M56"/>
    <mergeCell ref="N56:P56"/>
    <mergeCell ref="Q56:S56"/>
    <mergeCell ref="B57:G57"/>
    <mergeCell ref="B43:G43"/>
    <mergeCell ref="H43:J43"/>
    <mergeCell ref="K43:M43"/>
    <mergeCell ref="N43:P43"/>
    <mergeCell ref="Q43:S43"/>
    <mergeCell ref="T43:U43"/>
    <mergeCell ref="V43:W43"/>
    <mergeCell ref="B44:G44"/>
    <mergeCell ref="H44:J44"/>
    <mergeCell ref="K44:M44"/>
    <mergeCell ref="N44:P44"/>
    <mergeCell ref="Q44:S44"/>
    <mergeCell ref="T44:U44"/>
    <mergeCell ref="V44:W44"/>
    <mergeCell ref="B22:J22"/>
    <mergeCell ref="Q19:R19"/>
    <mergeCell ref="B16:J16"/>
    <mergeCell ref="K16:M16"/>
    <mergeCell ref="N16:P16"/>
    <mergeCell ref="Q16:R16"/>
    <mergeCell ref="B18:J18"/>
    <mergeCell ref="K18:M18"/>
    <mergeCell ref="N18:P18"/>
    <mergeCell ref="Q18:R18"/>
    <mergeCell ref="K22:M22"/>
    <mergeCell ref="N22:P22"/>
    <mergeCell ref="Q22:R22"/>
    <mergeCell ref="B17:J17"/>
    <mergeCell ref="K17:M17"/>
    <mergeCell ref="N17:P17"/>
    <mergeCell ref="Q17:R17"/>
    <mergeCell ref="K13:M13"/>
    <mergeCell ref="N13:P13"/>
    <mergeCell ref="Q13:R13"/>
    <mergeCell ref="B14:J14"/>
    <mergeCell ref="K14:M14"/>
    <mergeCell ref="N14:P14"/>
    <mergeCell ref="B21:J21"/>
    <mergeCell ref="K21:M21"/>
    <mergeCell ref="N21:P21"/>
    <mergeCell ref="Q21:R21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Q24:R24"/>
    <mergeCell ref="X29:Z58"/>
    <mergeCell ref="S12:U23"/>
    <mergeCell ref="V12:X23"/>
    <mergeCell ref="Y12:Z23"/>
    <mergeCell ref="Y24:Z24"/>
    <mergeCell ref="V24:X24"/>
    <mergeCell ref="S24:U24"/>
    <mergeCell ref="A24:P24"/>
    <mergeCell ref="Q14:R14"/>
    <mergeCell ref="B12:J12"/>
    <mergeCell ref="K12:M12"/>
    <mergeCell ref="N12:P12"/>
    <mergeCell ref="Q12:R12"/>
    <mergeCell ref="B19:J19"/>
    <mergeCell ref="K19:M19"/>
    <mergeCell ref="N19:P19"/>
    <mergeCell ref="B20:J20"/>
    <mergeCell ref="K20:M20"/>
    <mergeCell ref="N20:P20"/>
    <mergeCell ref="Q20:R20"/>
    <mergeCell ref="B15:J15"/>
    <mergeCell ref="K15:M15"/>
    <mergeCell ref="B13:J1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70:Z74 Y76:Z80 Y64:Y68 Z64:Z67 Y85:Y90 Z85:Z88 Z90" xr:uid="{C8CCA92E-7D1C-4CDA-9018-7B88ECA48D4B}">
      <formula1>1</formula1>
      <formula2>3</formula2>
    </dataValidation>
    <dataValidation type="decimal" allowBlank="1" showInputMessage="1" showErrorMessage="1" error="กรุณากรอกข้อมูลเป็นตัวเลข" sqref="V12" xr:uid="{5FE4658B-B8C1-4A86-9F8F-9051C977FD80}">
      <formula1>0</formula1>
      <formula2>S12</formula2>
    </dataValidation>
    <dataValidation type="whole" operator="greaterThanOrEqual" allowBlank="1" showInputMessage="1" showErrorMessage="1" error="กรุณากรอกข้อมูลเป็นตัวเลข" sqref="K29:S29 L31:P31 R31:S31 R33:S33 O33:P33 L33:M33 K42:K58 N32:N39 K31:K39 Q31:Q39 Q42:Q58 N42:N58" xr:uid="{7FAFFAB9-97E3-41D5-B609-E9A76CC4483B}">
      <formula1>0</formula1>
    </dataValidation>
    <dataValidation type="decimal" operator="greaterThanOrEqual" allowBlank="1" showInputMessage="1" showErrorMessage="1" error="กรุณากรอกข้อมูลเป็นตัวเลข" sqref="K30:S30" xr:uid="{A7713521-2506-4CF4-9618-8FFBA36FEFE7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60" fitToHeight="0" orientation="landscape" r:id="rId1"/>
  <rowBreaks count="6" manualBreakCount="6">
    <brk id="24" max="25" man="1"/>
    <brk id="43" max="25" man="1"/>
    <brk id="60" max="25" man="1"/>
    <brk id="80" max="25" man="1"/>
    <brk id="99" max="25" man="1"/>
    <brk id="126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99ED4B3-C8B5-4B62-B5D9-03477B27E607}">
          <x14:formula1>
            <xm:f>LIST!$G$2:$G$10</xm:f>
          </x14:formula1>
          <xm:sqref>B85:B90 C85:G88 C90:G90</xm:sqref>
        </x14:dataValidation>
        <x14:dataValidation type="list" allowBlank="1" showInputMessage="1" showErrorMessage="1" error="กรุณาเลือกข้อมูลตามที่กำหนดให้" xr:uid="{FCD563E9-2300-4504-8A4C-93034C8756AF}">
          <x14:formula1>
            <xm:f>LIST!$A$2:$A$6</xm:f>
          </x14:formula1>
          <xm:sqref>B64:L68</xm:sqref>
        </x14:dataValidation>
        <x14:dataValidation type="list" allowBlank="1" showInputMessage="1" showErrorMessage="1" error="กรุณาเลือกข้อมูลตามที่กำหนดให้" xr:uid="{D203EA2E-2DED-4561-8396-BE90018D8955}">
          <x14:formula1>
            <xm:f>LIST!$C$2:$C$10</xm:f>
          </x14:formula1>
          <xm:sqref>B70:L74</xm:sqref>
        </x14:dataValidation>
        <x14:dataValidation type="list" allowBlank="1" showInputMessage="1" showErrorMessage="1" error="กรุณาเลือกข้อมูลตามที่กำหนดให้" xr:uid="{947B5CCE-1FFE-4D5C-B8FA-A9BCD0EDB07E}">
          <x14:formula1>
            <xm:f>LIST!$E$2:$E$9</xm:f>
          </x14:formula1>
          <xm:sqref>B76:L80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FFC000"/>
  </sheetPr>
  <dimension ref="A1:Z146"/>
  <sheetViews>
    <sheetView view="pageBreakPreview" topLeftCell="E1" zoomScaleNormal="85" zoomScaleSheetLayoutView="100" workbookViewId="0">
      <selection activeCell="Q148" sqref="Q148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9" t="s">
        <v>98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62" t="s">
        <v>99</v>
      </c>
      <c r="K2" s="262"/>
      <c r="L2" s="262"/>
      <c r="M2" s="262"/>
      <c r="N2" s="262"/>
      <c r="O2" s="262"/>
      <c r="P2" s="262"/>
      <c r="Q2" s="262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79" t="s">
        <v>80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ht="21" customHeight="1" x14ac:dyDescent="0.25">
      <c r="A4" s="79" t="s">
        <v>68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100</v>
      </c>
      <c r="L7" s="7"/>
      <c r="M7" s="80"/>
      <c r="N7" s="81"/>
      <c r="O7" s="81"/>
      <c r="P7" s="82"/>
    </row>
    <row r="8" spans="1:26" ht="21" customHeight="1" x14ac:dyDescent="0.25">
      <c r="A8" s="6" t="s">
        <v>14</v>
      </c>
      <c r="G8" s="7"/>
      <c r="H8" s="80"/>
      <c r="I8" s="81"/>
      <c r="J8" s="82"/>
    </row>
    <row r="9" spans="1:26" ht="9" customHeight="1" x14ac:dyDescent="0.25"/>
    <row r="10" spans="1:26" s="5" customFormat="1" ht="30" customHeight="1" x14ac:dyDescent="0.25">
      <c r="A10" s="83" t="s">
        <v>6</v>
      </c>
      <c r="B10" s="83" t="s">
        <v>10</v>
      </c>
      <c r="C10" s="83"/>
      <c r="D10" s="83"/>
      <c r="E10" s="83"/>
      <c r="F10" s="83"/>
      <c r="G10" s="83"/>
      <c r="H10" s="83"/>
      <c r="I10" s="83"/>
      <c r="J10" s="83"/>
      <c r="K10" s="83" t="s">
        <v>11</v>
      </c>
      <c r="L10" s="83"/>
      <c r="M10" s="83"/>
      <c r="N10" s="83"/>
      <c r="O10" s="83"/>
      <c r="P10" s="83"/>
      <c r="Q10" s="83"/>
      <c r="R10" s="83"/>
      <c r="S10" s="83" t="s">
        <v>5</v>
      </c>
      <c r="T10" s="83"/>
      <c r="U10" s="83"/>
      <c r="V10" s="83"/>
      <c r="W10" s="83"/>
      <c r="X10" s="83"/>
      <c r="Y10" s="83"/>
      <c r="Z10" s="83"/>
    </row>
    <row r="11" spans="1:26" s="5" customFormat="1" ht="30" customHeight="1" x14ac:dyDescent="0.25">
      <c r="A11" s="84"/>
      <c r="B11" s="83"/>
      <c r="C11" s="83"/>
      <c r="D11" s="83"/>
      <c r="E11" s="83"/>
      <c r="F11" s="83"/>
      <c r="G11" s="83"/>
      <c r="H11" s="83"/>
      <c r="I11" s="83"/>
      <c r="J11" s="83"/>
      <c r="K11" s="83" t="s">
        <v>2</v>
      </c>
      <c r="L11" s="83"/>
      <c r="M11" s="83"/>
      <c r="N11" s="83" t="s">
        <v>3</v>
      </c>
      <c r="O11" s="83"/>
      <c r="P11" s="83"/>
      <c r="Q11" s="83" t="s">
        <v>4</v>
      </c>
      <c r="R11" s="83"/>
      <c r="S11" s="83" t="s">
        <v>2</v>
      </c>
      <c r="T11" s="83"/>
      <c r="U11" s="83"/>
      <c r="V11" s="83" t="s">
        <v>3</v>
      </c>
      <c r="W11" s="83"/>
      <c r="X11" s="83"/>
      <c r="Y11" s="83" t="s">
        <v>4</v>
      </c>
      <c r="Z11" s="83"/>
    </row>
    <row r="12" spans="1:26" s="8" customFormat="1" ht="48" customHeight="1" x14ac:dyDescent="0.25">
      <c r="A12" s="29">
        <v>1</v>
      </c>
      <c r="B12" s="85" t="s">
        <v>101</v>
      </c>
      <c r="C12" s="86"/>
      <c r="D12" s="86"/>
      <c r="E12" s="86"/>
      <c r="F12" s="86"/>
      <c r="G12" s="86"/>
      <c r="H12" s="86"/>
      <c r="I12" s="86"/>
      <c r="J12" s="86"/>
      <c r="K12" s="253"/>
      <c r="L12" s="253"/>
      <c r="M12" s="253"/>
      <c r="N12" s="253"/>
      <c r="O12" s="253"/>
      <c r="P12" s="253"/>
      <c r="Q12" s="254" t="e">
        <f>V29/T29*100</f>
        <v>#DIV/0!</v>
      </c>
      <c r="R12" s="254"/>
      <c r="S12" s="299"/>
      <c r="T12" s="300"/>
      <c r="U12" s="301"/>
      <c r="V12" s="240"/>
      <c r="W12" s="241"/>
      <c r="X12" s="242"/>
      <c r="Y12" s="246" t="e">
        <f>V12/S12*100</f>
        <v>#DIV/0!</v>
      </c>
      <c r="Z12" s="247"/>
    </row>
    <row r="13" spans="1:26" ht="24" customHeight="1" x14ac:dyDescent="0.25">
      <c r="A13" s="30">
        <v>1.1000000000000001</v>
      </c>
      <c r="B13" s="95" t="s">
        <v>102</v>
      </c>
      <c r="C13" s="96"/>
      <c r="D13" s="96"/>
      <c r="E13" s="96"/>
      <c r="F13" s="96"/>
      <c r="G13" s="96"/>
      <c r="H13" s="96"/>
      <c r="I13" s="96"/>
      <c r="J13" s="96"/>
      <c r="K13" s="256"/>
      <c r="L13" s="256"/>
      <c r="M13" s="256"/>
      <c r="N13" s="100"/>
      <c r="O13" s="100"/>
      <c r="P13" s="100"/>
      <c r="Q13" s="101" t="e">
        <f>V30/T30*100</f>
        <v>#DIV/0!</v>
      </c>
      <c r="R13" s="101"/>
      <c r="S13" s="302"/>
      <c r="T13" s="303"/>
      <c r="U13" s="304"/>
      <c r="V13" s="243"/>
      <c r="W13" s="244"/>
      <c r="X13" s="245"/>
      <c r="Y13" s="248"/>
      <c r="Z13" s="249"/>
    </row>
    <row r="14" spans="1:26" ht="24" customHeight="1" x14ac:dyDescent="0.25">
      <c r="A14" s="30">
        <v>1.2</v>
      </c>
      <c r="B14" s="95" t="s">
        <v>63</v>
      </c>
      <c r="C14" s="96"/>
      <c r="D14" s="96"/>
      <c r="E14" s="96"/>
      <c r="F14" s="96"/>
      <c r="G14" s="96"/>
      <c r="H14" s="96"/>
      <c r="I14" s="96"/>
      <c r="J14" s="96"/>
      <c r="K14" s="256"/>
      <c r="L14" s="256"/>
      <c r="M14" s="256"/>
      <c r="N14" s="100"/>
      <c r="O14" s="100"/>
      <c r="P14" s="100"/>
      <c r="Q14" s="89" t="e">
        <f>V35/T35*100</f>
        <v>#DIV/0!</v>
      </c>
      <c r="R14" s="89"/>
      <c r="S14" s="302"/>
      <c r="T14" s="303"/>
      <c r="U14" s="304"/>
      <c r="V14" s="243"/>
      <c r="W14" s="244"/>
      <c r="X14" s="245"/>
      <c r="Y14" s="248"/>
      <c r="Z14" s="249"/>
    </row>
    <row r="15" spans="1:26" ht="24" customHeight="1" x14ac:dyDescent="0.25">
      <c r="A15" s="30">
        <v>1.3</v>
      </c>
      <c r="B15" s="95" t="s">
        <v>64</v>
      </c>
      <c r="C15" s="96"/>
      <c r="D15" s="96"/>
      <c r="E15" s="96"/>
      <c r="F15" s="96"/>
      <c r="G15" s="96"/>
      <c r="H15" s="96"/>
      <c r="I15" s="96"/>
      <c r="J15" s="96"/>
      <c r="K15" s="256"/>
      <c r="L15" s="256"/>
      <c r="M15" s="256"/>
      <c r="N15" s="100"/>
      <c r="O15" s="100"/>
      <c r="P15" s="100"/>
      <c r="Q15" s="89" t="e">
        <f>V38/T38*100</f>
        <v>#DIV/0!</v>
      </c>
      <c r="R15" s="89"/>
      <c r="S15" s="302"/>
      <c r="T15" s="303"/>
      <c r="U15" s="304"/>
      <c r="V15" s="243"/>
      <c r="W15" s="244"/>
      <c r="X15" s="245"/>
      <c r="Y15" s="248"/>
      <c r="Z15" s="249"/>
    </row>
    <row r="16" spans="1:26" ht="24" customHeight="1" x14ac:dyDescent="0.25">
      <c r="A16" s="30">
        <v>1.4</v>
      </c>
      <c r="B16" s="108" t="s">
        <v>65</v>
      </c>
      <c r="C16" s="108"/>
      <c r="D16" s="108"/>
      <c r="E16" s="108"/>
      <c r="F16" s="108"/>
      <c r="G16" s="108"/>
      <c r="H16" s="108"/>
      <c r="I16" s="108"/>
      <c r="J16" s="95"/>
      <c r="K16" s="97"/>
      <c r="L16" s="98"/>
      <c r="M16" s="99"/>
      <c r="N16" s="105"/>
      <c r="O16" s="106"/>
      <c r="P16" s="107"/>
      <c r="Q16" s="89" t="e">
        <f>V40/T40*100</f>
        <v>#DIV/0!</v>
      </c>
      <c r="R16" s="89"/>
      <c r="S16" s="302"/>
      <c r="T16" s="303"/>
      <c r="U16" s="304"/>
      <c r="V16" s="243"/>
      <c r="W16" s="244"/>
      <c r="X16" s="245"/>
      <c r="Y16" s="248"/>
      <c r="Z16" s="249"/>
    </row>
    <row r="17" spans="1:26" ht="24" customHeight="1" x14ac:dyDescent="0.25">
      <c r="A17" s="33">
        <v>1.5</v>
      </c>
      <c r="B17" s="110" t="s">
        <v>67</v>
      </c>
      <c r="C17" s="111"/>
      <c r="D17" s="111"/>
      <c r="E17" s="111"/>
      <c r="F17" s="111"/>
      <c r="G17" s="111"/>
      <c r="H17" s="111"/>
      <c r="I17" s="111"/>
      <c r="J17" s="112"/>
      <c r="K17" s="97"/>
      <c r="L17" s="98"/>
      <c r="M17" s="99"/>
      <c r="N17" s="105"/>
      <c r="O17" s="106"/>
      <c r="P17" s="107"/>
      <c r="Q17" s="89" t="e">
        <f>V42/T42*100</f>
        <v>#DIV/0!</v>
      </c>
      <c r="R17" s="89"/>
      <c r="S17" s="302"/>
      <c r="T17" s="303"/>
      <c r="U17" s="304"/>
      <c r="V17" s="243"/>
      <c r="W17" s="244"/>
      <c r="X17" s="245"/>
      <c r="Y17" s="248"/>
      <c r="Z17" s="249"/>
    </row>
    <row r="18" spans="1:26" s="8" customFormat="1" ht="24" customHeight="1" x14ac:dyDescent="0.25">
      <c r="A18" s="31">
        <v>2</v>
      </c>
      <c r="B18" s="119" t="s">
        <v>66</v>
      </c>
      <c r="C18" s="119"/>
      <c r="D18" s="119"/>
      <c r="E18" s="119"/>
      <c r="F18" s="119"/>
      <c r="G18" s="119"/>
      <c r="H18" s="119"/>
      <c r="I18" s="119"/>
      <c r="J18" s="120"/>
      <c r="K18" s="116"/>
      <c r="L18" s="117"/>
      <c r="M18" s="118"/>
      <c r="N18" s="257"/>
      <c r="O18" s="258"/>
      <c r="P18" s="259"/>
      <c r="Q18" s="255" t="e">
        <f>V44/T44*100</f>
        <v>#DIV/0!</v>
      </c>
      <c r="R18" s="255"/>
      <c r="S18" s="302"/>
      <c r="T18" s="303"/>
      <c r="U18" s="304"/>
      <c r="V18" s="243"/>
      <c r="W18" s="244"/>
      <c r="X18" s="245"/>
      <c r="Y18" s="248"/>
      <c r="Z18" s="249"/>
    </row>
    <row r="19" spans="1:26" s="5" customFormat="1" ht="24" customHeight="1" x14ac:dyDescent="0.25">
      <c r="A19" s="32">
        <v>2.1</v>
      </c>
      <c r="B19" s="108" t="s">
        <v>62</v>
      </c>
      <c r="C19" s="108"/>
      <c r="D19" s="108"/>
      <c r="E19" s="108"/>
      <c r="F19" s="108"/>
      <c r="G19" s="108"/>
      <c r="H19" s="108"/>
      <c r="I19" s="108"/>
      <c r="J19" s="95"/>
      <c r="K19" s="97"/>
      <c r="L19" s="98"/>
      <c r="M19" s="99"/>
      <c r="N19" s="105"/>
      <c r="O19" s="106"/>
      <c r="P19" s="107"/>
      <c r="Q19" s="89" t="e">
        <f>V45/T45*100</f>
        <v>#DIV/0!</v>
      </c>
      <c r="R19" s="89"/>
      <c r="S19" s="302"/>
      <c r="T19" s="303"/>
      <c r="U19" s="304"/>
      <c r="V19" s="243"/>
      <c r="W19" s="244"/>
      <c r="X19" s="245"/>
      <c r="Y19" s="248"/>
      <c r="Z19" s="249"/>
    </row>
    <row r="20" spans="1:26" ht="24" customHeight="1" x14ac:dyDescent="0.25">
      <c r="A20" s="30">
        <v>2.2000000000000002</v>
      </c>
      <c r="B20" s="108" t="s">
        <v>63</v>
      </c>
      <c r="C20" s="108"/>
      <c r="D20" s="108"/>
      <c r="E20" s="108"/>
      <c r="F20" s="108"/>
      <c r="G20" s="108"/>
      <c r="H20" s="108"/>
      <c r="I20" s="108"/>
      <c r="J20" s="95"/>
      <c r="K20" s="97"/>
      <c r="L20" s="98"/>
      <c r="M20" s="99"/>
      <c r="N20" s="105"/>
      <c r="O20" s="106"/>
      <c r="P20" s="107"/>
      <c r="Q20" s="89" t="e">
        <f>V50/T50*100</f>
        <v>#DIV/0!</v>
      </c>
      <c r="R20" s="89"/>
      <c r="S20" s="302"/>
      <c r="T20" s="303"/>
      <c r="U20" s="304"/>
      <c r="V20" s="243"/>
      <c r="W20" s="244"/>
      <c r="X20" s="245"/>
      <c r="Y20" s="248"/>
      <c r="Z20" s="249"/>
    </row>
    <row r="21" spans="1:26" ht="24" customHeight="1" x14ac:dyDescent="0.25">
      <c r="A21" s="30">
        <v>2.2999999999999998</v>
      </c>
      <c r="B21" s="108" t="s">
        <v>64</v>
      </c>
      <c r="C21" s="108"/>
      <c r="D21" s="108"/>
      <c r="E21" s="108"/>
      <c r="F21" s="108"/>
      <c r="G21" s="108"/>
      <c r="H21" s="108"/>
      <c r="I21" s="108"/>
      <c r="J21" s="95"/>
      <c r="K21" s="97"/>
      <c r="L21" s="98"/>
      <c r="M21" s="99"/>
      <c r="N21" s="105"/>
      <c r="O21" s="106"/>
      <c r="P21" s="107"/>
      <c r="Q21" s="89" t="e">
        <f>V53/T53*100</f>
        <v>#DIV/0!</v>
      </c>
      <c r="R21" s="89"/>
      <c r="S21" s="302"/>
      <c r="T21" s="303"/>
      <c r="U21" s="304"/>
      <c r="V21" s="243"/>
      <c r="W21" s="244"/>
      <c r="X21" s="245"/>
      <c r="Y21" s="248"/>
      <c r="Z21" s="249"/>
    </row>
    <row r="22" spans="1:26" ht="24" customHeight="1" x14ac:dyDescent="0.25">
      <c r="A22" s="33">
        <v>2.4</v>
      </c>
      <c r="B22" s="108" t="s">
        <v>65</v>
      </c>
      <c r="C22" s="108"/>
      <c r="D22" s="108"/>
      <c r="E22" s="108"/>
      <c r="F22" s="108"/>
      <c r="G22" s="108"/>
      <c r="H22" s="108"/>
      <c r="I22" s="108"/>
      <c r="J22" s="95"/>
      <c r="K22" s="97"/>
      <c r="L22" s="98"/>
      <c r="M22" s="99"/>
      <c r="N22" s="105"/>
      <c r="O22" s="106"/>
      <c r="P22" s="107"/>
      <c r="Q22" s="89" t="e">
        <f>V55/T55*100</f>
        <v>#DIV/0!</v>
      </c>
      <c r="R22" s="89"/>
      <c r="S22" s="302"/>
      <c r="T22" s="303"/>
      <c r="U22" s="304"/>
      <c r="V22" s="243"/>
      <c r="W22" s="244"/>
      <c r="X22" s="245"/>
      <c r="Y22" s="248"/>
      <c r="Z22" s="249"/>
    </row>
    <row r="23" spans="1:26" ht="24" customHeight="1" x14ac:dyDescent="0.25">
      <c r="A23" s="30">
        <v>2.5</v>
      </c>
      <c r="B23" s="102" t="s">
        <v>67</v>
      </c>
      <c r="C23" s="103"/>
      <c r="D23" s="103"/>
      <c r="E23" s="103"/>
      <c r="F23" s="103"/>
      <c r="G23" s="103"/>
      <c r="H23" s="103"/>
      <c r="I23" s="103"/>
      <c r="J23" s="103"/>
      <c r="K23" s="104"/>
      <c r="L23" s="104"/>
      <c r="M23" s="104"/>
      <c r="N23" s="100"/>
      <c r="O23" s="100"/>
      <c r="P23" s="100"/>
      <c r="Q23" s="89" t="e">
        <f>V57/T57*100</f>
        <v>#DIV/0!</v>
      </c>
      <c r="R23" s="89"/>
      <c r="S23" s="302"/>
      <c r="T23" s="303"/>
      <c r="U23" s="304"/>
      <c r="V23" s="243"/>
      <c r="W23" s="244"/>
      <c r="X23" s="245"/>
      <c r="Y23" s="248"/>
      <c r="Z23" s="249"/>
    </row>
    <row r="24" spans="1:26" ht="24" customHeight="1" x14ac:dyDescent="0.25">
      <c r="A24" s="90" t="s">
        <v>15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2"/>
      <c r="Q24" s="93" t="e">
        <f>V59</f>
        <v>#DIV/0!</v>
      </c>
      <c r="R24" s="93"/>
      <c r="S24" s="94">
        <f>SUM(S12)</f>
        <v>0</v>
      </c>
      <c r="T24" s="94"/>
      <c r="U24" s="94"/>
      <c r="V24" s="94">
        <f>SUM(V12)</f>
        <v>0</v>
      </c>
      <c r="W24" s="94"/>
      <c r="X24" s="94"/>
      <c r="Y24" s="125" t="e">
        <f>V24/S24*100</f>
        <v>#DIV/0!</v>
      </c>
      <c r="Z24" s="125"/>
    </row>
    <row r="25" spans="1:26" ht="9.9499999999999993" customHeight="1" x14ac:dyDescent="0.25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</row>
    <row r="26" spans="1:26" s="16" customFormat="1" ht="24" customHeight="1" x14ac:dyDescent="0.25">
      <c r="A26" s="28" t="s">
        <v>91</v>
      </c>
      <c r="B26" s="2"/>
      <c r="C26" s="2"/>
      <c r="D26" s="2"/>
      <c r="E26" s="2"/>
      <c r="F26" s="2"/>
      <c r="G26" s="2"/>
      <c r="H26" s="9"/>
      <c r="I26" s="10"/>
      <c r="J26" s="10"/>
      <c r="K26" s="10"/>
      <c r="L26" s="10"/>
      <c r="M26" s="10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9.9499999999999993" customHeight="1" x14ac:dyDescent="0.25">
      <c r="A27" s="2"/>
      <c r="H27" s="11"/>
      <c r="I27" s="11"/>
      <c r="J27" s="11"/>
      <c r="K27" s="11"/>
      <c r="L27" s="11"/>
      <c r="M27" s="11"/>
    </row>
    <row r="28" spans="1:26" ht="72" customHeight="1" x14ac:dyDescent="0.25">
      <c r="A28" s="14" t="s">
        <v>6</v>
      </c>
      <c r="B28" s="83" t="s">
        <v>12</v>
      </c>
      <c r="C28" s="83"/>
      <c r="D28" s="83"/>
      <c r="E28" s="83"/>
      <c r="F28" s="83"/>
      <c r="G28" s="83"/>
      <c r="H28" s="83" t="s">
        <v>16</v>
      </c>
      <c r="I28" s="83"/>
      <c r="J28" s="83"/>
      <c r="K28" s="83" t="s">
        <v>13</v>
      </c>
      <c r="L28" s="83"/>
      <c r="M28" s="83"/>
      <c r="N28" s="83" t="s">
        <v>17</v>
      </c>
      <c r="O28" s="83"/>
      <c r="P28" s="83"/>
      <c r="Q28" s="83" t="s">
        <v>18</v>
      </c>
      <c r="R28" s="83"/>
      <c r="S28" s="83"/>
      <c r="T28" s="126" t="s">
        <v>19</v>
      </c>
      <c r="U28" s="126"/>
      <c r="V28" s="72" t="s">
        <v>7</v>
      </c>
      <c r="W28" s="72"/>
      <c r="X28" s="83" t="s">
        <v>8</v>
      </c>
      <c r="Y28" s="83"/>
      <c r="Z28" s="83"/>
    </row>
    <row r="29" spans="1:26" s="22" customFormat="1" ht="48" customHeight="1" x14ac:dyDescent="0.25">
      <c r="A29" s="34">
        <v>1</v>
      </c>
      <c r="B29" s="265" t="s">
        <v>61</v>
      </c>
      <c r="C29" s="266"/>
      <c r="D29" s="266"/>
      <c r="E29" s="266"/>
      <c r="F29" s="266"/>
      <c r="G29" s="267"/>
      <c r="H29" s="268"/>
      <c r="I29" s="268"/>
      <c r="J29" s="268"/>
      <c r="K29" s="269"/>
      <c r="L29" s="269"/>
      <c r="M29" s="269"/>
      <c r="N29" s="269"/>
      <c r="O29" s="269"/>
      <c r="P29" s="269"/>
      <c r="Q29" s="269"/>
      <c r="R29" s="269"/>
      <c r="S29" s="257"/>
      <c r="T29" s="191">
        <f>T30+T35+T38+T40+T42</f>
        <v>30</v>
      </c>
      <c r="U29" s="191"/>
      <c r="V29" s="280" t="e">
        <f>SUM(V30,V35,V38,V40,V42)</f>
        <v>#DIV/0!</v>
      </c>
      <c r="W29" s="109"/>
      <c r="X29" s="175"/>
      <c r="Y29" s="176"/>
      <c r="Z29" s="177"/>
    </row>
    <row r="30" spans="1:26" s="23" customFormat="1" ht="24" customHeight="1" x14ac:dyDescent="0.25">
      <c r="A30" s="35">
        <v>1.1000000000000001</v>
      </c>
      <c r="B30" s="281" t="s">
        <v>102</v>
      </c>
      <c r="C30" s="281"/>
      <c r="D30" s="281"/>
      <c r="E30" s="281"/>
      <c r="F30" s="281"/>
      <c r="G30" s="282"/>
      <c r="H30" s="283"/>
      <c r="I30" s="283"/>
      <c r="J30" s="283"/>
      <c r="K30" s="284">
        <f>K34</f>
        <v>0</v>
      </c>
      <c r="L30" s="284"/>
      <c r="M30" s="284"/>
      <c r="N30" s="284">
        <f t="shared" ref="N30" si="0">N34</f>
        <v>0</v>
      </c>
      <c r="O30" s="284"/>
      <c r="P30" s="284"/>
      <c r="Q30" s="284">
        <f t="shared" ref="Q30" si="1">Q34</f>
        <v>0</v>
      </c>
      <c r="R30" s="284"/>
      <c r="S30" s="284"/>
      <c r="T30" s="59">
        <f>SUM(T31:T34)</f>
        <v>15</v>
      </c>
      <c r="U30" s="59"/>
      <c r="V30" s="263" t="e">
        <f>SUM(V31:W34)</f>
        <v>#DIV/0!</v>
      </c>
      <c r="W30" s="264"/>
      <c r="X30" s="231"/>
      <c r="Y30" s="232"/>
      <c r="Z30" s="233"/>
    </row>
    <row r="31" spans="1:26" ht="24" customHeight="1" x14ac:dyDescent="0.25">
      <c r="A31" s="141"/>
      <c r="B31" s="199" t="s">
        <v>69</v>
      </c>
      <c r="C31" s="199"/>
      <c r="D31" s="199"/>
      <c r="E31" s="199"/>
      <c r="F31" s="199"/>
      <c r="G31" s="199"/>
      <c r="H31" s="270"/>
      <c r="I31" s="270"/>
      <c r="J31" s="270"/>
      <c r="K31" s="100"/>
      <c r="L31" s="100"/>
      <c r="M31" s="100"/>
      <c r="N31" s="100"/>
      <c r="O31" s="100"/>
      <c r="P31" s="100"/>
      <c r="Q31" s="100"/>
      <c r="R31" s="100"/>
      <c r="S31" s="105"/>
      <c r="T31" s="62">
        <v>7</v>
      </c>
      <c r="U31" s="62"/>
      <c r="V31" s="124" t="e">
        <f>(T31*((K31*0)+(N31*50)+(Q31*100)))/(H31*100)</f>
        <v>#DIV/0!</v>
      </c>
      <c r="W31" s="89"/>
      <c r="X31" s="231"/>
      <c r="Y31" s="232"/>
      <c r="Z31" s="233"/>
    </row>
    <row r="32" spans="1:26" ht="24" customHeight="1" x14ac:dyDescent="0.25">
      <c r="A32" s="142"/>
      <c r="B32" s="65" t="s">
        <v>70</v>
      </c>
      <c r="C32" s="66"/>
      <c r="D32" s="66"/>
      <c r="E32" s="66"/>
      <c r="F32" s="66"/>
      <c r="G32" s="67"/>
      <c r="H32" s="270"/>
      <c r="I32" s="270"/>
      <c r="J32" s="270"/>
      <c r="K32" s="105"/>
      <c r="L32" s="106"/>
      <c r="M32" s="107"/>
      <c r="N32" s="105"/>
      <c r="O32" s="106"/>
      <c r="P32" s="107"/>
      <c r="Q32" s="105"/>
      <c r="R32" s="106"/>
      <c r="S32" s="106"/>
      <c r="T32" s="62">
        <v>3</v>
      </c>
      <c r="U32" s="62"/>
      <c r="V32" s="124" t="e">
        <f>(T32*((K32*0)+(N32*50)+(Q32*100)))/(H32*100)</f>
        <v>#DIV/0!</v>
      </c>
      <c r="W32" s="89"/>
      <c r="X32" s="231"/>
      <c r="Y32" s="232"/>
      <c r="Z32" s="233"/>
    </row>
    <row r="33" spans="1:26" ht="72" customHeight="1" x14ac:dyDescent="0.25">
      <c r="A33" s="142"/>
      <c r="B33" s="131" t="s">
        <v>103</v>
      </c>
      <c r="C33" s="131"/>
      <c r="D33" s="131"/>
      <c r="E33" s="131"/>
      <c r="F33" s="131"/>
      <c r="G33" s="131"/>
      <c r="H33" s="270"/>
      <c r="I33" s="270"/>
      <c r="J33" s="270"/>
      <c r="K33" s="100"/>
      <c r="L33" s="100"/>
      <c r="M33" s="100"/>
      <c r="N33" s="100"/>
      <c r="O33" s="100"/>
      <c r="P33" s="100"/>
      <c r="Q33" s="100"/>
      <c r="R33" s="100"/>
      <c r="S33" s="105"/>
      <c r="T33" s="62">
        <v>3</v>
      </c>
      <c r="U33" s="62"/>
      <c r="V33" s="124" t="e">
        <f>(T33*((K33*0)+(N33*50)+(Q33*100)))/(H33*100)</f>
        <v>#DIV/0!</v>
      </c>
      <c r="W33" s="89"/>
      <c r="X33" s="231"/>
      <c r="Y33" s="232"/>
      <c r="Z33" s="233"/>
    </row>
    <row r="34" spans="1:26" ht="24" customHeight="1" x14ac:dyDescent="0.25">
      <c r="A34" s="143"/>
      <c r="B34" s="65" t="s">
        <v>71</v>
      </c>
      <c r="C34" s="66"/>
      <c r="D34" s="66"/>
      <c r="E34" s="66"/>
      <c r="F34" s="66"/>
      <c r="G34" s="67"/>
      <c r="H34" s="270"/>
      <c r="I34" s="270"/>
      <c r="J34" s="270"/>
      <c r="K34" s="105"/>
      <c r="L34" s="106"/>
      <c r="M34" s="107"/>
      <c r="N34" s="105"/>
      <c r="O34" s="106"/>
      <c r="P34" s="107"/>
      <c r="Q34" s="105"/>
      <c r="R34" s="106"/>
      <c r="S34" s="106"/>
      <c r="T34" s="62">
        <v>2</v>
      </c>
      <c r="U34" s="62"/>
      <c r="V34" s="124" t="e">
        <f>(T34*((K34*0)+(N34*50)+(Q34*100)))/(H34*100)</f>
        <v>#DIV/0!</v>
      </c>
      <c r="W34" s="89"/>
      <c r="X34" s="231"/>
      <c r="Y34" s="232"/>
      <c r="Z34" s="233"/>
    </row>
    <row r="35" spans="1:26" s="23" customFormat="1" ht="24" customHeight="1" x14ac:dyDescent="0.25">
      <c r="A35" s="36">
        <v>1.2</v>
      </c>
      <c r="B35" s="296" t="s">
        <v>63</v>
      </c>
      <c r="C35" s="297"/>
      <c r="D35" s="297"/>
      <c r="E35" s="297"/>
      <c r="F35" s="297"/>
      <c r="G35" s="298"/>
      <c r="H35" s="274"/>
      <c r="I35" s="275"/>
      <c r="J35" s="276"/>
      <c r="K35" s="277">
        <f>K37</f>
        <v>0</v>
      </c>
      <c r="L35" s="278"/>
      <c r="M35" s="279"/>
      <c r="N35" s="277">
        <f t="shared" ref="N35" si="2">N37</f>
        <v>0</v>
      </c>
      <c r="O35" s="278"/>
      <c r="P35" s="279"/>
      <c r="Q35" s="277">
        <f t="shared" ref="Q35" si="3">Q37</f>
        <v>0</v>
      </c>
      <c r="R35" s="278"/>
      <c r="S35" s="279"/>
      <c r="T35" s="59">
        <f>T36+T37</f>
        <v>10</v>
      </c>
      <c r="U35" s="59"/>
      <c r="V35" s="263" t="e">
        <f>SUM(V36,V37)</f>
        <v>#DIV/0!</v>
      </c>
      <c r="W35" s="264"/>
      <c r="X35" s="231"/>
      <c r="Y35" s="232"/>
      <c r="Z35" s="233"/>
    </row>
    <row r="36" spans="1:26" ht="72" customHeight="1" x14ac:dyDescent="0.25">
      <c r="A36" s="141"/>
      <c r="B36" s="135" t="s">
        <v>72</v>
      </c>
      <c r="C36" s="136"/>
      <c r="D36" s="136"/>
      <c r="E36" s="136"/>
      <c r="F36" s="136"/>
      <c r="G36" s="137"/>
      <c r="H36" s="132"/>
      <c r="I36" s="133"/>
      <c r="J36" s="134"/>
      <c r="K36" s="105"/>
      <c r="L36" s="106"/>
      <c r="M36" s="107"/>
      <c r="N36" s="105"/>
      <c r="O36" s="106"/>
      <c r="P36" s="107"/>
      <c r="Q36" s="105"/>
      <c r="R36" s="106"/>
      <c r="S36" s="106"/>
      <c r="T36" s="62">
        <v>5</v>
      </c>
      <c r="U36" s="62"/>
      <c r="V36" s="124" t="e">
        <f>(T36*((K36*0)+(N36*50)+(Q36*100)))/(H36*100)</f>
        <v>#DIV/0!</v>
      </c>
      <c r="W36" s="89"/>
      <c r="X36" s="231"/>
      <c r="Y36" s="232"/>
      <c r="Z36" s="233"/>
    </row>
    <row r="37" spans="1:26" ht="24" customHeight="1" x14ac:dyDescent="0.25">
      <c r="A37" s="143"/>
      <c r="B37" s="65" t="s">
        <v>73</v>
      </c>
      <c r="C37" s="66"/>
      <c r="D37" s="66"/>
      <c r="E37" s="66"/>
      <c r="F37" s="66"/>
      <c r="G37" s="67"/>
      <c r="H37" s="132"/>
      <c r="I37" s="133"/>
      <c r="J37" s="134"/>
      <c r="K37" s="105"/>
      <c r="L37" s="106"/>
      <c r="M37" s="107"/>
      <c r="N37" s="105"/>
      <c r="O37" s="106"/>
      <c r="P37" s="107"/>
      <c r="Q37" s="105"/>
      <c r="R37" s="106"/>
      <c r="S37" s="106"/>
      <c r="T37" s="62">
        <v>5</v>
      </c>
      <c r="U37" s="62"/>
      <c r="V37" s="124" t="e">
        <f>(T37*((K37*0)+(N37*50)+(Q37*100)))/(H37*100)</f>
        <v>#DIV/0!</v>
      </c>
      <c r="W37" s="89"/>
      <c r="X37" s="231"/>
      <c r="Y37" s="232"/>
      <c r="Z37" s="233"/>
    </row>
    <row r="38" spans="1:26" s="23" customFormat="1" ht="48" customHeight="1" x14ac:dyDescent="0.25">
      <c r="A38" s="36">
        <v>1.3</v>
      </c>
      <c r="B38" s="271" t="s">
        <v>64</v>
      </c>
      <c r="C38" s="272"/>
      <c r="D38" s="272"/>
      <c r="E38" s="272"/>
      <c r="F38" s="272"/>
      <c r="G38" s="273"/>
      <c r="H38" s="274"/>
      <c r="I38" s="275"/>
      <c r="J38" s="276"/>
      <c r="K38" s="277">
        <f>K39</f>
        <v>0</v>
      </c>
      <c r="L38" s="278"/>
      <c r="M38" s="279"/>
      <c r="N38" s="277">
        <f t="shared" ref="N38" si="4">N39</f>
        <v>0</v>
      </c>
      <c r="O38" s="278"/>
      <c r="P38" s="279"/>
      <c r="Q38" s="277">
        <f t="shared" ref="Q38" si="5">Q39</f>
        <v>0</v>
      </c>
      <c r="R38" s="278"/>
      <c r="S38" s="279"/>
      <c r="T38" s="59">
        <f>T39</f>
        <v>3</v>
      </c>
      <c r="U38" s="59"/>
      <c r="V38" s="263" t="e">
        <f>SUM(V39)</f>
        <v>#DIV/0!</v>
      </c>
      <c r="W38" s="264"/>
      <c r="X38" s="231"/>
      <c r="Y38" s="232"/>
      <c r="Z38" s="233"/>
    </row>
    <row r="39" spans="1:26" ht="48" customHeight="1" x14ac:dyDescent="0.25">
      <c r="A39" s="37"/>
      <c r="B39" s="135" t="s">
        <v>104</v>
      </c>
      <c r="C39" s="136"/>
      <c r="D39" s="136"/>
      <c r="E39" s="136"/>
      <c r="F39" s="136"/>
      <c r="G39" s="137"/>
      <c r="H39" s="285"/>
      <c r="I39" s="286"/>
      <c r="J39" s="287"/>
      <c r="K39" s="105"/>
      <c r="L39" s="106"/>
      <c r="M39" s="107"/>
      <c r="N39" s="105"/>
      <c r="O39" s="106"/>
      <c r="P39" s="107"/>
      <c r="Q39" s="105"/>
      <c r="R39" s="106"/>
      <c r="S39" s="106"/>
      <c r="T39" s="62">
        <v>3</v>
      </c>
      <c r="U39" s="62"/>
      <c r="V39" s="124" t="e">
        <f>(T39*((K39*0)+(N39*50)+(Q39*100)))/(H39*100)</f>
        <v>#DIV/0!</v>
      </c>
      <c r="W39" s="89"/>
      <c r="X39" s="231"/>
      <c r="Y39" s="232"/>
      <c r="Z39" s="233"/>
    </row>
    <row r="40" spans="1:26" s="20" customFormat="1" ht="48" customHeight="1" x14ac:dyDescent="0.25">
      <c r="A40" s="36">
        <v>1.4</v>
      </c>
      <c r="B40" s="271" t="s">
        <v>65</v>
      </c>
      <c r="C40" s="272"/>
      <c r="D40" s="272"/>
      <c r="E40" s="272"/>
      <c r="F40" s="272"/>
      <c r="G40" s="273"/>
      <c r="H40" s="274"/>
      <c r="I40" s="275"/>
      <c r="J40" s="276"/>
      <c r="K40" s="277">
        <f>K41</f>
        <v>0</v>
      </c>
      <c r="L40" s="278"/>
      <c r="M40" s="279"/>
      <c r="N40" s="277">
        <f>N41</f>
        <v>0</v>
      </c>
      <c r="O40" s="278"/>
      <c r="P40" s="279"/>
      <c r="Q40" s="277">
        <f>Q41</f>
        <v>0</v>
      </c>
      <c r="R40" s="278"/>
      <c r="S40" s="278"/>
      <c r="T40" s="59">
        <f>T41</f>
        <v>1</v>
      </c>
      <c r="U40" s="59"/>
      <c r="V40" s="263" t="e">
        <f>SUM(V41)</f>
        <v>#DIV/0!</v>
      </c>
      <c r="W40" s="264"/>
      <c r="X40" s="231"/>
      <c r="Y40" s="232"/>
      <c r="Z40" s="233"/>
    </row>
    <row r="41" spans="1:26" ht="48" customHeight="1" x14ac:dyDescent="0.25">
      <c r="A41" s="37"/>
      <c r="B41" s="135" t="s">
        <v>105</v>
      </c>
      <c r="C41" s="136"/>
      <c r="D41" s="136"/>
      <c r="E41" s="136"/>
      <c r="F41" s="136"/>
      <c r="G41" s="137"/>
      <c r="H41" s="132"/>
      <c r="I41" s="133"/>
      <c r="J41" s="134"/>
      <c r="K41" s="105"/>
      <c r="L41" s="106"/>
      <c r="M41" s="107"/>
      <c r="N41" s="105"/>
      <c r="O41" s="106"/>
      <c r="P41" s="107"/>
      <c r="Q41" s="105"/>
      <c r="R41" s="106"/>
      <c r="S41" s="106"/>
      <c r="T41" s="62">
        <v>1</v>
      </c>
      <c r="U41" s="62"/>
      <c r="V41" s="124" t="e">
        <f>(T41*((K41*0)+(N41*50)+(Q41*100)))/(H41*100)</f>
        <v>#DIV/0!</v>
      </c>
      <c r="W41" s="89"/>
      <c r="X41" s="231"/>
      <c r="Y41" s="232"/>
      <c r="Z41" s="233"/>
    </row>
    <row r="42" spans="1:26" s="23" customFormat="1" ht="48" customHeight="1" x14ac:dyDescent="0.25">
      <c r="A42" s="36">
        <v>1.5</v>
      </c>
      <c r="B42" s="271" t="s">
        <v>67</v>
      </c>
      <c r="C42" s="272"/>
      <c r="D42" s="272"/>
      <c r="E42" s="272"/>
      <c r="F42" s="272"/>
      <c r="G42" s="273"/>
      <c r="H42" s="274"/>
      <c r="I42" s="275"/>
      <c r="J42" s="276"/>
      <c r="K42" s="277">
        <f>K43</f>
        <v>0</v>
      </c>
      <c r="L42" s="278"/>
      <c r="M42" s="279"/>
      <c r="N42" s="277">
        <f>N43</f>
        <v>0</v>
      </c>
      <c r="O42" s="278"/>
      <c r="P42" s="279"/>
      <c r="Q42" s="277">
        <f>Q43</f>
        <v>0</v>
      </c>
      <c r="R42" s="278"/>
      <c r="S42" s="278"/>
      <c r="T42" s="59">
        <f>T43</f>
        <v>1</v>
      </c>
      <c r="U42" s="59"/>
      <c r="V42" s="263" t="e">
        <f>SUM(V43)</f>
        <v>#DIV/0!</v>
      </c>
      <c r="W42" s="264"/>
      <c r="X42" s="231"/>
      <c r="Y42" s="232"/>
      <c r="Z42" s="233"/>
    </row>
    <row r="43" spans="1:26" ht="48" customHeight="1" x14ac:dyDescent="0.25">
      <c r="A43" s="37"/>
      <c r="B43" s="135" t="s">
        <v>106</v>
      </c>
      <c r="C43" s="136"/>
      <c r="D43" s="136"/>
      <c r="E43" s="136"/>
      <c r="F43" s="136"/>
      <c r="G43" s="137"/>
      <c r="H43" s="132"/>
      <c r="I43" s="133"/>
      <c r="J43" s="134"/>
      <c r="K43" s="105"/>
      <c r="L43" s="106"/>
      <c r="M43" s="107"/>
      <c r="N43" s="105"/>
      <c r="O43" s="106"/>
      <c r="P43" s="107"/>
      <c r="Q43" s="105"/>
      <c r="R43" s="106"/>
      <c r="S43" s="106"/>
      <c r="T43" s="62">
        <v>1</v>
      </c>
      <c r="U43" s="62"/>
      <c r="V43" s="124" t="e">
        <f>(T43*((K43*0)+(N43*50)+(Q43*100)))/(H43*100)</f>
        <v>#DIV/0!</v>
      </c>
      <c r="W43" s="89"/>
      <c r="X43" s="231"/>
      <c r="Y43" s="232"/>
      <c r="Z43" s="233"/>
    </row>
    <row r="44" spans="1:26" s="46" customFormat="1" ht="24" customHeight="1" x14ac:dyDescent="0.25">
      <c r="A44" s="38">
        <v>2</v>
      </c>
      <c r="B44" s="288" t="s">
        <v>66</v>
      </c>
      <c r="C44" s="289"/>
      <c r="D44" s="289"/>
      <c r="E44" s="289"/>
      <c r="F44" s="289"/>
      <c r="G44" s="85"/>
      <c r="H44" s="290"/>
      <c r="I44" s="291"/>
      <c r="J44" s="292"/>
      <c r="K44" s="257"/>
      <c r="L44" s="258"/>
      <c r="M44" s="259"/>
      <c r="N44" s="257"/>
      <c r="O44" s="258"/>
      <c r="P44" s="259"/>
      <c r="Q44" s="257"/>
      <c r="R44" s="258"/>
      <c r="S44" s="258"/>
      <c r="T44" s="191">
        <f>T45+T50+T53+T55+T57</f>
        <v>70</v>
      </c>
      <c r="U44" s="191"/>
      <c r="V44" s="280" t="e">
        <f>SUM(V45,V50,V53,V55,V57)</f>
        <v>#DIV/0!</v>
      </c>
      <c r="W44" s="109"/>
      <c r="X44" s="231"/>
      <c r="Y44" s="232"/>
      <c r="Z44" s="233"/>
    </row>
    <row r="45" spans="1:26" s="20" customFormat="1" ht="24" customHeight="1" x14ac:dyDescent="0.25">
      <c r="A45" s="36">
        <v>2.1</v>
      </c>
      <c r="B45" s="271" t="s">
        <v>62</v>
      </c>
      <c r="C45" s="272"/>
      <c r="D45" s="272"/>
      <c r="E45" s="272"/>
      <c r="F45" s="272"/>
      <c r="G45" s="273"/>
      <c r="H45" s="274"/>
      <c r="I45" s="275"/>
      <c r="J45" s="276"/>
      <c r="K45" s="277">
        <f>K49</f>
        <v>0</v>
      </c>
      <c r="L45" s="278"/>
      <c r="M45" s="279"/>
      <c r="N45" s="277">
        <f>N49</f>
        <v>0</v>
      </c>
      <c r="O45" s="278"/>
      <c r="P45" s="279"/>
      <c r="Q45" s="277">
        <f>Q49</f>
        <v>0</v>
      </c>
      <c r="R45" s="278"/>
      <c r="S45" s="278"/>
      <c r="T45" s="59">
        <f>SUM(T46:T49)</f>
        <v>35</v>
      </c>
      <c r="U45" s="59"/>
      <c r="V45" s="263" t="e">
        <f>SUM(V46:W49)</f>
        <v>#DIV/0!</v>
      </c>
      <c r="W45" s="264"/>
      <c r="X45" s="231"/>
      <c r="Y45" s="232"/>
      <c r="Z45" s="233"/>
    </row>
    <row r="46" spans="1:26" ht="24" customHeight="1" x14ac:dyDescent="0.25">
      <c r="A46" s="144"/>
      <c r="B46" s="215" t="s">
        <v>69</v>
      </c>
      <c r="C46" s="216"/>
      <c r="D46" s="216"/>
      <c r="E46" s="216"/>
      <c r="F46" s="216"/>
      <c r="G46" s="102"/>
      <c r="H46" s="132"/>
      <c r="I46" s="133"/>
      <c r="J46" s="134"/>
      <c r="K46" s="105"/>
      <c r="L46" s="106"/>
      <c r="M46" s="107"/>
      <c r="N46" s="105"/>
      <c r="O46" s="106"/>
      <c r="P46" s="107"/>
      <c r="Q46" s="105"/>
      <c r="R46" s="106"/>
      <c r="S46" s="106"/>
      <c r="T46" s="62">
        <v>15</v>
      </c>
      <c r="U46" s="62"/>
      <c r="V46" s="124" t="e">
        <f>(T46*((K46*0)+(N46*50)+(Q46*100)))/(H46*100)</f>
        <v>#DIV/0!</v>
      </c>
      <c r="W46" s="89"/>
      <c r="X46" s="231"/>
      <c r="Y46" s="232"/>
      <c r="Z46" s="233"/>
    </row>
    <row r="47" spans="1:26" ht="24" customHeight="1" x14ac:dyDescent="0.25">
      <c r="A47" s="145"/>
      <c r="B47" s="215" t="s">
        <v>70</v>
      </c>
      <c r="C47" s="216"/>
      <c r="D47" s="216"/>
      <c r="E47" s="216"/>
      <c r="F47" s="216"/>
      <c r="G47" s="102"/>
      <c r="H47" s="132"/>
      <c r="I47" s="133"/>
      <c r="J47" s="134"/>
      <c r="K47" s="105"/>
      <c r="L47" s="106"/>
      <c r="M47" s="107"/>
      <c r="N47" s="105"/>
      <c r="O47" s="106"/>
      <c r="P47" s="107"/>
      <c r="Q47" s="105"/>
      <c r="R47" s="106"/>
      <c r="S47" s="106"/>
      <c r="T47" s="62">
        <v>10</v>
      </c>
      <c r="U47" s="62"/>
      <c r="V47" s="124" t="e">
        <f>(T47*((K47*0)+(N47*50)+(Q47*100)))/(H47*100)</f>
        <v>#DIV/0!</v>
      </c>
      <c r="W47" s="89"/>
      <c r="X47" s="231"/>
      <c r="Y47" s="232"/>
      <c r="Z47" s="233"/>
    </row>
    <row r="48" spans="1:26" ht="48" customHeight="1" x14ac:dyDescent="0.25">
      <c r="A48" s="145"/>
      <c r="B48" s="215" t="s">
        <v>107</v>
      </c>
      <c r="C48" s="216"/>
      <c r="D48" s="216"/>
      <c r="E48" s="216"/>
      <c r="F48" s="216"/>
      <c r="G48" s="102"/>
      <c r="H48" s="132"/>
      <c r="I48" s="133"/>
      <c r="J48" s="134"/>
      <c r="K48" s="105"/>
      <c r="L48" s="106"/>
      <c r="M48" s="107"/>
      <c r="N48" s="105"/>
      <c r="O48" s="106"/>
      <c r="P48" s="107"/>
      <c r="Q48" s="105"/>
      <c r="R48" s="106"/>
      <c r="S48" s="106"/>
      <c r="T48" s="62">
        <v>5</v>
      </c>
      <c r="U48" s="62"/>
      <c r="V48" s="124" t="e">
        <f>(T48*((K48*0)+(N48*50)+(Q48*100)))/(H48*100)</f>
        <v>#DIV/0!</v>
      </c>
      <c r="W48" s="89"/>
      <c r="X48" s="231"/>
      <c r="Y48" s="232"/>
      <c r="Z48" s="233"/>
    </row>
    <row r="49" spans="1:26" ht="24" customHeight="1" x14ac:dyDescent="0.25">
      <c r="A49" s="146"/>
      <c r="B49" s="215" t="s">
        <v>71</v>
      </c>
      <c r="C49" s="216"/>
      <c r="D49" s="216"/>
      <c r="E49" s="216"/>
      <c r="F49" s="216"/>
      <c r="G49" s="102"/>
      <c r="H49" s="132"/>
      <c r="I49" s="133"/>
      <c r="J49" s="134"/>
      <c r="K49" s="105"/>
      <c r="L49" s="106"/>
      <c r="M49" s="107"/>
      <c r="N49" s="105"/>
      <c r="O49" s="106"/>
      <c r="P49" s="107"/>
      <c r="Q49" s="105"/>
      <c r="R49" s="106"/>
      <c r="S49" s="106"/>
      <c r="T49" s="62">
        <v>5</v>
      </c>
      <c r="U49" s="62"/>
      <c r="V49" s="124" t="e">
        <f>(T49*((K49*0)+(N49*50)+(Q49*100)))/(H49*100)</f>
        <v>#DIV/0!</v>
      </c>
      <c r="W49" s="89"/>
      <c r="X49" s="231"/>
      <c r="Y49" s="232"/>
      <c r="Z49" s="233"/>
    </row>
    <row r="50" spans="1:26" s="20" customFormat="1" ht="24" customHeight="1" x14ac:dyDescent="0.25">
      <c r="A50" s="36">
        <v>2.2000000000000002</v>
      </c>
      <c r="B50" s="271" t="s">
        <v>63</v>
      </c>
      <c r="C50" s="272"/>
      <c r="D50" s="272"/>
      <c r="E50" s="272"/>
      <c r="F50" s="272"/>
      <c r="G50" s="273"/>
      <c r="H50" s="274"/>
      <c r="I50" s="275"/>
      <c r="J50" s="276"/>
      <c r="K50" s="277">
        <f>K52</f>
        <v>0</v>
      </c>
      <c r="L50" s="278"/>
      <c r="M50" s="279"/>
      <c r="N50" s="277">
        <f>N52</f>
        <v>0</v>
      </c>
      <c r="O50" s="278"/>
      <c r="P50" s="279"/>
      <c r="Q50" s="277">
        <f>Q52</f>
        <v>0</v>
      </c>
      <c r="R50" s="278"/>
      <c r="S50" s="278"/>
      <c r="T50" s="59">
        <f>SUM(T51:T52)</f>
        <v>20</v>
      </c>
      <c r="U50" s="59"/>
      <c r="V50" s="263" t="e">
        <f>SUM(V51:W52)</f>
        <v>#DIV/0!</v>
      </c>
      <c r="W50" s="264"/>
      <c r="X50" s="231"/>
      <c r="Y50" s="232"/>
      <c r="Z50" s="233"/>
    </row>
    <row r="51" spans="1:26" s="15" customFormat="1" ht="72" customHeight="1" x14ac:dyDescent="0.25">
      <c r="A51" s="144"/>
      <c r="B51" s="215" t="s">
        <v>72</v>
      </c>
      <c r="C51" s="216"/>
      <c r="D51" s="216"/>
      <c r="E51" s="216"/>
      <c r="F51" s="216"/>
      <c r="G51" s="102"/>
      <c r="H51" s="132"/>
      <c r="I51" s="133"/>
      <c r="J51" s="134"/>
      <c r="K51" s="105"/>
      <c r="L51" s="106"/>
      <c r="M51" s="107"/>
      <c r="N51" s="105"/>
      <c r="O51" s="106"/>
      <c r="P51" s="107"/>
      <c r="Q51" s="105"/>
      <c r="R51" s="106"/>
      <c r="S51" s="106"/>
      <c r="T51" s="62">
        <v>15</v>
      </c>
      <c r="U51" s="62"/>
      <c r="V51" s="124" t="e">
        <f>(T51*((K51*0)+(N51*50)+(Q51*100)))/(H51*100)</f>
        <v>#DIV/0!</v>
      </c>
      <c r="W51" s="89"/>
      <c r="X51" s="231"/>
      <c r="Y51" s="232"/>
      <c r="Z51" s="233"/>
    </row>
    <row r="52" spans="1:26" ht="48" customHeight="1" x14ac:dyDescent="0.25">
      <c r="A52" s="146"/>
      <c r="B52" s="215" t="s">
        <v>73</v>
      </c>
      <c r="C52" s="216"/>
      <c r="D52" s="216"/>
      <c r="E52" s="216"/>
      <c r="F52" s="216"/>
      <c r="G52" s="102"/>
      <c r="H52" s="132"/>
      <c r="I52" s="133"/>
      <c r="J52" s="134"/>
      <c r="K52" s="105"/>
      <c r="L52" s="106"/>
      <c r="M52" s="107"/>
      <c r="N52" s="105"/>
      <c r="O52" s="106"/>
      <c r="P52" s="107"/>
      <c r="Q52" s="105"/>
      <c r="R52" s="106"/>
      <c r="S52" s="106"/>
      <c r="T52" s="62">
        <v>5</v>
      </c>
      <c r="U52" s="62"/>
      <c r="V52" s="124" t="e">
        <f>(T52*((K52*0)+(N52*50)+(Q52*100)))/(H52*100)</f>
        <v>#DIV/0!</v>
      </c>
      <c r="W52" s="89"/>
      <c r="X52" s="231"/>
      <c r="Y52" s="232"/>
      <c r="Z52" s="233"/>
    </row>
    <row r="53" spans="1:26" s="20" customFormat="1" ht="48" customHeight="1" x14ac:dyDescent="0.25">
      <c r="A53" s="36">
        <v>2.2999999999999998</v>
      </c>
      <c r="B53" s="271" t="s">
        <v>64</v>
      </c>
      <c r="C53" s="272"/>
      <c r="D53" s="272"/>
      <c r="E53" s="272"/>
      <c r="F53" s="272"/>
      <c r="G53" s="273"/>
      <c r="H53" s="274"/>
      <c r="I53" s="275"/>
      <c r="J53" s="276"/>
      <c r="K53" s="277">
        <f>K54</f>
        <v>0</v>
      </c>
      <c r="L53" s="278"/>
      <c r="M53" s="279"/>
      <c r="N53" s="277">
        <f>N54</f>
        <v>0</v>
      </c>
      <c r="O53" s="278"/>
      <c r="P53" s="279"/>
      <c r="Q53" s="277">
        <f>Q54</f>
        <v>0</v>
      </c>
      <c r="R53" s="278"/>
      <c r="S53" s="278"/>
      <c r="T53" s="59">
        <f>SUM(T54)</f>
        <v>10</v>
      </c>
      <c r="U53" s="59"/>
      <c r="V53" s="263" t="e">
        <f>SUM(V54)</f>
        <v>#DIV/0!</v>
      </c>
      <c r="W53" s="264"/>
      <c r="X53" s="231"/>
      <c r="Y53" s="232"/>
      <c r="Z53" s="233"/>
    </row>
    <row r="54" spans="1:26" ht="48" customHeight="1" x14ac:dyDescent="0.25">
      <c r="A54" s="39"/>
      <c r="B54" s="215" t="s">
        <v>104</v>
      </c>
      <c r="C54" s="216"/>
      <c r="D54" s="216"/>
      <c r="E54" s="216"/>
      <c r="F54" s="216"/>
      <c r="G54" s="102"/>
      <c r="H54" s="132"/>
      <c r="I54" s="133"/>
      <c r="J54" s="134"/>
      <c r="K54" s="293"/>
      <c r="L54" s="294"/>
      <c r="M54" s="295"/>
      <c r="N54" s="293"/>
      <c r="O54" s="294"/>
      <c r="P54" s="295"/>
      <c r="Q54" s="293"/>
      <c r="R54" s="294"/>
      <c r="S54" s="294"/>
      <c r="T54" s="62">
        <v>10</v>
      </c>
      <c r="U54" s="62"/>
      <c r="V54" s="124" t="e">
        <f>(T54*((K54*0)+(N54*50)+(Q54*100)))/(H54*100)</f>
        <v>#DIV/0!</v>
      </c>
      <c r="W54" s="89"/>
      <c r="X54" s="231"/>
      <c r="Y54" s="232"/>
      <c r="Z54" s="233"/>
    </row>
    <row r="55" spans="1:26" s="20" customFormat="1" ht="48" customHeight="1" x14ac:dyDescent="0.25">
      <c r="A55" s="36">
        <v>2.4</v>
      </c>
      <c r="B55" s="271" t="s">
        <v>65</v>
      </c>
      <c r="C55" s="272"/>
      <c r="D55" s="272"/>
      <c r="E55" s="272"/>
      <c r="F55" s="272"/>
      <c r="G55" s="273"/>
      <c r="H55" s="274"/>
      <c r="I55" s="275"/>
      <c r="J55" s="276"/>
      <c r="K55" s="277">
        <f>K56</f>
        <v>0</v>
      </c>
      <c r="L55" s="278"/>
      <c r="M55" s="279"/>
      <c r="N55" s="277">
        <f>N56</f>
        <v>0</v>
      </c>
      <c r="O55" s="278"/>
      <c r="P55" s="279"/>
      <c r="Q55" s="277">
        <f>Q56</f>
        <v>0</v>
      </c>
      <c r="R55" s="278"/>
      <c r="S55" s="278"/>
      <c r="T55" s="59">
        <f>T56</f>
        <v>3</v>
      </c>
      <c r="U55" s="59"/>
      <c r="V55" s="263" t="e">
        <f>SUM(V56)</f>
        <v>#DIV/0!</v>
      </c>
      <c r="W55" s="264"/>
      <c r="X55" s="231"/>
      <c r="Y55" s="232"/>
      <c r="Z55" s="233"/>
    </row>
    <row r="56" spans="1:26" ht="48" customHeight="1" x14ac:dyDescent="0.25">
      <c r="A56" s="40"/>
      <c r="B56" s="215" t="s">
        <v>105</v>
      </c>
      <c r="C56" s="216"/>
      <c r="D56" s="216"/>
      <c r="E56" s="216"/>
      <c r="F56" s="216"/>
      <c r="G56" s="102"/>
      <c r="H56" s="132"/>
      <c r="I56" s="133"/>
      <c r="J56" s="134"/>
      <c r="K56" s="105"/>
      <c r="L56" s="106"/>
      <c r="M56" s="107"/>
      <c r="N56" s="105"/>
      <c r="O56" s="106"/>
      <c r="P56" s="107"/>
      <c r="Q56" s="105"/>
      <c r="R56" s="106"/>
      <c r="S56" s="106"/>
      <c r="T56" s="62">
        <v>3</v>
      </c>
      <c r="U56" s="62"/>
      <c r="V56" s="124" t="e">
        <f>(T56*((K56*0)+(N56*50)+(Q56*100)))/(H56*100)</f>
        <v>#DIV/0!</v>
      </c>
      <c r="W56" s="89"/>
      <c r="X56" s="231"/>
      <c r="Y56" s="232"/>
      <c r="Z56" s="233"/>
    </row>
    <row r="57" spans="1:26" s="20" customFormat="1" ht="48" customHeight="1" x14ac:dyDescent="0.25">
      <c r="A57" s="36">
        <v>2.5</v>
      </c>
      <c r="B57" s="271" t="s">
        <v>67</v>
      </c>
      <c r="C57" s="272"/>
      <c r="D57" s="272"/>
      <c r="E57" s="272"/>
      <c r="F57" s="272"/>
      <c r="G57" s="273"/>
      <c r="H57" s="274"/>
      <c r="I57" s="275"/>
      <c r="J57" s="276"/>
      <c r="K57" s="277">
        <f>K58</f>
        <v>0</v>
      </c>
      <c r="L57" s="278"/>
      <c r="M57" s="279"/>
      <c r="N57" s="277">
        <f>N58</f>
        <v>0</v>
      </c>
      <c r="O57" s="278"/>
      <c r="P57" s="279"/>
      <c r="Q57" s="277">
        <f>Q58</f>
        <v>0</v>
      </c>
      <c r="R57" s="278"/>
      <c r="S57" s="278"/>
      <c r="T57" s="59">
        <f>T58</f>
        <v>2</v>
      </c>
      <c r="U57" s="59"/>
      <c r="V57" s="263" t="e">
        <f>SUM(V58)</f>
        <v>#DIV/0!</v>
      </c>
      <c r="W57" s="264"/>
      <c r="X57" s="231"/>
      <c r="Y57" s="232"/>
      <c r="Z57" s="233"/>
    </row>
    <row r="58" spans="1:26" ht="48" customHeight="1" x14ac:dyDescent="0.25">
      <c r="A58" s="37"/>
      <c r="B58" s="129" t="s">
        <v>106</v>
      </c>
      <c r="C58" s="129"/>
      <c r="D58" s="129"/>
      <c r="E58" s="129"/>
      <c r="F58" s="129"/>
      <c r="G58" s="129"/>
      <c r="H58" s="130"/>
      <c r="I58" s="130"/>
      <c r="J58" s="130"/>
      <c r="K58" s="105"/>
      <c r="L58" s="106"/>
      <c r="M58" s="107"/>
      <c r="N58" s="105"/>
      <c r="O58" s="106"/>
      <c r="P58" s="107"/>
      <c r="Q58" s="105"/>
      <c r="R58" s="106"/>
      <c r="S58" s="106"/>
      <c r="T58" s="62">
        <v>2</v>
      </c>
      <c r="U58" s="62"/>
      <c r="V58" s="124" t="e">
        <f>(T58*((K58*0)+(N58*50)+(Q58*100)))/(H58*100)</f>
        <v>#DIV/0!</v>
      </c>
      <c r="W58" s="89"/>
      <c r="X58" s="231"/>
      <c r="Y58" s="232"/>
      <c r="Z58" s="233"/>
    </row>
    <row r="59" spans="1:26" ht="24" customHeight="1" x14ac:dyDescent="0.25">
      <c r="A59" s="217" t="s">
        <v>9</v>
      </c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2"/>
      <c r="T59" s="218">
        <f>SUM(T44,T29)</f>
        <v>100</v>
      </c>
      <c r="U59" s="219"/>
      <c r="V59" s="220" t="e">
        <f>SUM(V29,V44)</f>
        <v>#DIV/0!</v>
      </c>
      <c r="W59" s="221"/>
      <c r="X59" s="222"/>
      <c r="Y59" s="223"/>
      <c r="Z59" s="224"/>
    </row>
    <row r="60" spans="1:26" ht="9.9499999999999993" customHeight="1" x14ac:dyDescent="0.25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24" customHeight="1" x14ac:dyDescent="0.25">
      <c r="A61" s="1" t="s">
        <v>58</v>
      </c>
    </row>
    <row r="62" spans="1:26" ht="60" customHeight="1" x14ac:dyDescent="0.25">
      <c r="A62" s="14" t="s">
        <v>6</v>
      </c>
      <c r="B62" s="83" t="s">
        <v>20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69" t="s">
        <v>21</v>
      </c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1"/>
      <c r="Y62" s="72" t="s">
        <v>22</v>
      </c>
      <c r="Z62" s="72"/>
    </row>
    <row r="63" spans="1:26" ht="24" customHeight="1" x14ac:dyDescent="0.25">
      <c r="A63" s="73" t="s">
        <v>23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5"/>
    </row>
    <row r="64" spans="1:26" s="19" customFormat="1" ht="48" customHeight="1" x14ac:dyDescent="0.25">
      <c r="A64" s="17" t="str">
        <f>IF(B64&lt;&gt;"","2.1.1","")</f>
        <v/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53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5"/>
      <c r="Y64" s="77"/>
      <c r="Z64" s="77"/>
    </row>
    <row r="65" spans="1:26" s="19" customFormat="1" ht="48" customHeight="1" x14ac:dyDescent="0.25">
      <c r="A65" s="17" t="str">
        <f>IF(B65&lt;&gt;"","2.1.2","")</f>
        <v/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53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5"/>
      <c r="Y65" s="77"/>
      <c r="Z65" s="77"/>
    </row>
    <row r="66" spans="1:26" s="19" customFormat="1" ht="48" customHeight="1" x14ac:dyDescent="0.25">
      <c r="A66" s="17" t="str">
        <f>IF(B66&lt;&gt;"","2.1.3","")</f>
        <v/>
      </c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53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5"/>
      <c r="Y66" s="77"/>
      <c r="Z66" s="77"/>
    </row>
    <row r="67" spans="1:26" s="19" customFormat="1" ht="48" customHeight="1" x14ac:dyDescent="0.25">
      <c r="A67" s="17" t="str">
        <f>IF(B67&lt;&gt;"","2.1.4","")</f>
        <v/>
      </c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53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5"/>
      <c r="Y67" s="77"/>
      <c r="Z67" s="77"/>
    </row>
    <row r="68" spans="1:26" s="19" customFormat="1" ht="48" customHeight="1" x14ac:dyDescent="0.25">
      <c r="A68" s="17" t="str">
        <f>IF(B68&lt;&gt;"","2.1.5","")</f>
        <v/>
      </c>
      <c r="B68" s="53"/>
      <c r="C68" s="54"/>
      <c r="D68" s="54"/>
      <c r="E68" s="54"/>
      <c r="F68" s="54"/>
      <c r="G68" s="54"/>
      <c r="H68" s="54"/>
      <c r="I68" s="54"/>
      <c r="J68" s="54"/>
      <c r="K68" s="54"/>
      <c r="L68" s="55"/>
      <c r="M68" s="25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7"/>
      <c r="Y68" s="56"/>
      <c r="Z68" s="57"/>
    </row>
    <row r="69" spans="1:26" ht="24" customHeight="1" x14ac:dyDescent="0.25">
      <c r="A69" s="73" t="s">
        <v>24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/>
    </row>
    <row r="70" spans="1:26" s="19" customFormat="1" ht="48" customHeight="1" x14ac:dyDescent="0.25">
      <c r="A70" s="17" t="str">
        <f>IF(B70&lt;&gt;"","2.2.1","")</f>
        <v/>
      </c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53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5"/>
      <c r="Y70" s="77"/>
      <c r="Z70" s="77"/>
    </row>
    <row r="71" spans="1:26" s="19" customFormat="1" ht="48" customHeight="1" x14ac:dyDescent="0.25">
      <c r="A71" s="17" t="str">
        <f>IF(B71&lt;&gt;"","2.2.2","")</f>
        <v/>
      </c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53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5"/>
      <c r="Y71" s="77"/>
      <c r="Z71" s="77"/>
    </row>
    <row r="72" spans="1:26" s="19" customFormat="1" ht="48" customHeight="1" x14ac:dyDescent="0.25">
      <c r="A72" s="17" t="str">
        <f>IF(B72&lt;&gt;"","2.2.3","")</f>
        <v/>
      </c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53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5"/>
      <c r="Y72" s="77"/>
      <c r="Z72" s="77"/>
    </row>
    <row r="73" spans="1:26" s="19" customFormat="1" ht="48" customHeight="1" x14ac:dyDescent="0.25">
      <c r="A73" s="17" t="str">
        <f>IF(B73&lt;&gt;"","2.2.4","")</f>
        <v/>
      </c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53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5"/>
      <c r="Y73" s="77"/>
      <c r="Z73" s="77"/>
    </row>
    <row r="74" spans="1:26" s="19" customFormat="1" ht="48" customHeight="1" x14ac:dyDescent="0.25">
      <c r="A74" s="17" t="str">
        <f>IF(B74&lt;&gt;"","2.2.5","")</f>
        <v/>
      </c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53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5"/>
      <c r="Y74" s="77"/>
      <c r="Z74" s="77"/>
    </row>
    <row r="75" spans="1:26" ht="24" customHeight="1" x14ac:dyDescent="0.25">
      <c r="A75" s="73" t="s">
        <v>25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/>
    </row>
    <row r="76" spans="1:26" s="19" customFormat="1" ht="48" customHeight="1" x14ac:dyDescent="0.25">
      <c r="A76" s="17" t="str">
        <f>IF(B76&lt;&gt;"","2.3.1","")</f>
        <v/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53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5"/>
      <c r="Y76" s="77"/>
      <c r="Z76" s="77"/>
    </row>
    <row r="77" spans="1:26" s="19" customFormat="1" ht="48" customHeight="1" x14ac:dyDescent="0.25">
      <c r="A77" s="17" t="str">
        <f>IF(B77&lt;&gt;"","2.3.2","")</f>
        <v/>
      </c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53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5"/>
      <c r="Y77" s="77"/>
      <c r="Z77" s="77"/>
    </row>
    <row r="78" spans="1:26" s="19" customFormat="1" ht="48" customHeight="1" x14ac:dyDescent="0.25">
      <c r="A78" s="17" t="str">
        <f>IF(B78&lt;&gt;"","2.3.3","")</f>
        <v/>
      </c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53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5"/>
      <c r="Y78" s="77"/>
      <c r="Z78" s="77"/>
    </row>
    <row r="79" spans="1:26" s="19" customFormat="1" ht="48" customHeight="1" x14ac:dyDescent="0.25">
      <c r="A79" s="17" t="str">
        <f>IF(B79&lt;&gt;"","2.3.4","")</f>
        <v/>
      </c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53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5"/>
      <c r="Y79" s="77"/>
      <c r="Z79" s="77"/>
    </row>
    <row r="80" spans="1:26" s="19" customFormat="1" ht="48" customHeight="1" x14ac:dyDescent="0.25">
      <c r="A80" s="17" t="str">
        <f>IF(B80&lt;&gt;"","2.3.5","")</f>
        <v/>
      </c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53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5"/>
      <c r="Y80" s="77"/>
      <c r="Z80" s="77"/>
    </row>
    <row r="81" spans="1:26" ht="9.9499999999999993" customHeight="1" x14ac:dyDescent="0.25"/>
    <row r="82" spans="1:26" ht="21" customHeight="1" x14ac:dyDescent="0.25">
      <c r="A82" s="2" t="s">
        <v>59</v>
      </c>
    </row>
    <row r="83" spans="1:26" ht="9.9499999999999993" customHeight="1" x14ac:dyDescent="0.25"/>
    <row r="84" spans="1:26" ht="60" customHeight="1" x14ac:dyDescent="0.25">
      <c r="A84" s="14" t="s">
        <v>6</v>
      </c>
      <c r="B84" s="83" t="s">
        <v>26</v>
      </c>
      <c r="C84" s="83"/>
      <c r="D84" s="83"/>
      <c r="E84" s="83"/>
      <c r="F84" s="83"/>
      <c r="G84" s="83"/>
      <c r="H84" s="83" t="s">
        <v>21</v>
      </c>
      <c r="I84" s="83"/>
      <c r="J84" s="83"/>
      <c r="K84" s="83"/>
      <c r="L84" s="83"/>
      <c r="M84" s="83"/>
      <c r="N84" s="83"/>
      <c r="O84" s="83"/>
      <c r="P84" s="83"/>
      <c r="Q84" s="69" t="s">
        <v>27</v>
      </c>
      <c r="R84" s="70"/>
      <c r="S84" s="70"/>
      <c r="T84" s="70"/>
      <c r="U84" s="70"/>
      <c r="V84" s="70"/>
      <c r="W84" s="70"/>
      <c r="X84" s="71"/>
      <c r="Y84" s="72" t="s">
        <v>22</v>
      </c>
      <c r="Z84" s="72"/>
    </row>
    <row r="85" spans="1:26" ht="72" customHeight="1" x14ac:dyDescent="0.25">
      <c r="A85" s="17" t="str">
        <f>IF(B85&lt;&gt;"","3.1","")</f>
        <v/>
      </c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53"/>
      <c r="R85" s="54"/>
      <c r="S85" s="54"/>
      <c r="T85" s="54"/>
      <c r="U85" s="54"/>
      <c r="V85" s="54"/>
      <c r="W85" s="54"/>
      <c r="X85" s="55"/>
      <c r="Y85" s="77"/>
      <c r="Z85" s="77"/>
    </row>
    <row r="86" spans="1:26" ht="72" customHeight="1" x14ac:dyDescent="0.25">
      <c r="A86" s="17" t="str">
        <f>IF(B86&lt;&gt;"","3.2","")</f>
        <v/>
      </c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53"/>
      <c r="R86" s="54"/>
      <c r="S86" s="54"/>
      <c r="T86" s="54"/>
      <c r="U86" s="54"/>
      <c r="V86" s="54"/>
      <c r="W86" s="54"/>
      <c r="X86" s="55"/>
      <c r="Y86" s="77"/>
      <c r="Z86" s="77"/>
    </row>
    <row r="87" spans="1:26" ht="72" customHeight="1" x14ac:dyDescent="0.25">
      <c r="A87" s="17" t="str">
        <f>IF(B87&lt;&gt;"","3.3","")</f>
        <v/>
      </c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53"/>
      <c r="R87" s="54"/>
      <c r="S87" s="54"/>
      <c r="T87" s="54"/>
      <c r="U87" s="54"/>
      <c r="V87" s="54"/>
      <c r="W87" s="54"/>
      <c r="X87" s="55"/>
      <c r="Y87" s="77"/>
      <c r="Z87" s="77"/>
    </row>
    <row r="88" spans="1:26" ht="72" customHeight="1" x14ac:dyDescent="0.25">
      <c r="A88" s="17" t="str">
        <f>IF(B88&lt;&gt;"","3.4","")</f>
        <v/>
      </c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53"/>
      <c r="R88" s="54"/>
      <c r="S88" s="54"/>
      <c r="T88" s="54"/>
      <c r="U88" s="54"/>
      <c r="V88" s="54"/>
      <c r="W88" s="54"/>
      <c r="X88" s="55"/>
      <c r="Y88" s="77"/>
      <c r="Z88" s="77"/>
    </row>
    <row r="89" spans="1:26" ht="72" customHeight="1" x14ac:dyDescent="0.25">
      <c r="A89" s="17" t="str">
        <f>IF(B89&lt;&gt;"","3.5","")</f>
        <v/>
      </c>
      <c r="B89" s="53"/>
      <c r="C89" s="54"/>
      <c r="D89" s="54"/>
      <c r="E89" s="54"/>
      <c r="F89" s="54"/>
      <c r="G89" s="55"/>
      <c r="H89" s="53"/>
      <c r="I89" s="54"/>
      <c r="J89" s="54"/>
      <c r="K89" s="54"/>
      <c r="L89" s="54"/>
      <c r="M89" s="54"/>
      <c r="N89" s="54"/>
      <c r="O89" s="54"/>
      <c r="P89" s="55"/>
      <c r="Q89" s="53"/>
      <c r="R89" s="54"/>
      <c r="S89" s="54"/>
      <c r="T89" s="54"/>
      <c r="U89" s="54"/>
      <c r="V89" s="54"/>
      <c r="W89" s="54"/>
      <c r="X89" s="55"/>
      <c r="Y89" s="56"/>
      <c r="Z89" s="57"/>
    </row>
    <row r="90" spans="1:26" ht="72" customHeight="1" x14ac:dyDescent="0.25">
      <c r="A90" s="17" t="str">
        <f>IF(B90&lt;&gt;"","3.6","")</f>
        <v/>
      </c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53"/>
      <c r="R90" s="54"/>
      <c r="S90" s="54"/>
      <c r="T90" s="54"/>
      <c r="U90" s="54"/>
      <c r="V90" s="54"/>
      <c r="W90" s="54"/>
      <c r="X90" s="55"/>
      <c r="Y90" s="77"/>
      <c r="Z90" s="77"/>
    </row>
    <row r="91" spans="1:26" ht="9.9499999999999993" customHeight="1" x14ac:dyDescent="0.25">
      <c r="A91" s="2"/>
    </row>
    <row r="92" spans="1:26" ht="24" customHeight="1" x14ac:dyDescent="0.25">
      <c r="A92" s="2" t="s">
        <v>60</v>
      </c>
    </row>
    <row r="93" spans="1:26" ht="9.9499999999999993" customHeight="1" x14ac:dyDescent="0.25">
      <c r="A93" s="2"/>
    </row>
    <row r="94" spans="1:26" ht="48" customHeight="1" x14ac:dyDescent="0.25">
      <c r="B94" s="182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4"/>
    </row>
    <row r="95" spans="1:26" ht="48" customHeight="1" x14ac:dyDescent="0.25">
      <c r="B95" s="185"/>
      <c r="C95" s="186"/>
      <c r="D95" s="186"/>
      <c r="E95" s="186"/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7"/>
    </row>
    <row r="96" spans="1:26" ht="48" customHeight="1" x14ac:dyDescent="0.25">
      <c r="B96" s="185"/>
      <c r="C96" s="186"/>
      <c r="D96" s="186"/>
      <c r="E96" s="186"/>
      <c r="F96" s="186"/>
      <c r="G96" s="186"/>
      <c r="H96" s="186"/>
      <c r="I96" s="186"/>
      <c r="J96" s="186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186"/>
      <c r="Y96" s="187"/>
    </row>
    <row r="97" spans="1:25" ht="48" customHeight="1" x14ac:dyDescent="0.25">
      <c r="B97" s="185"/>
      <c r="C97" s="186"/>
      <c r="D97" s="186"/>
      <c r="E97" s="186"/>
      <c r="F97" s="186"/>
      <c r="G97" s="186"/>
      <c r="H97" s="186"/>
      <c r="I97" s="186"/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7"/>
    </row>
    <row r="98" spans="1:25" ht="48" customHeight="1" x14ac:dyDescent="0.25">
      <c r="B98" s="188"/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90"/>
    </row>
    <row r="99" spans="1:25" ht="9.9499999999999993" customHeight="1" x14ac:dyDescent="0.25">
      <c r="A99" s="2"/>
    </row>
    <row r="100" spans="1:25" ht="24" customHeight="1" x14ac:dyDescent="0.25">
      <c r="A100" s="5" t="s">
        <v>108</v>
      </c>
    </row>
    <row r="101" spans="1:25" ht="9.9499999999999993" customHeight="1" x14ac:dyDescent="0.25"/>
    <row r="102" spans="1:25" ht="21" customHeight="1" x14ac:dyDescent="0.25">
      <c r="B102" s="165"/>
      <c r="C102" s="165"/>
      <c r="D102" s="165"/>
      <c r="E102" s="165"/>
      <c r="F102" s="165"/>
      <c r="G102" s="165"/>
      <c r="H102" s="165"/>
      <c r="J102" s="165"/>
      <c r="K102" s="165"/>
      <c r="L102" s="165"/>
      <c r="M102" s="165"/>
      <c r="N102" s="165"/>
      <c r="O102" s="165"/>
      <c r="P102" s="165"/>
      <c r="Q102" s="165"/>
      <c r="S102" s="166"/>
      <c r="T102" s="167"/>
      <c r="U102" s="167"/>
      <c r="V102" s="167"/>
      <c r="W102" s="167"/>
      <c r="X102" s="167"/>
      <c r="Y102" s="168"/>
    </row>
    <row r="103" spans="1:25" ht="21" customHeight="1" x14ac:dyDescent="0.25">
      <c r="B103" s="165"/>
      <c r="C103" s="165"/>
      <c r="D103" s="165"/>
      <c r="E103" s="165"/>
      <c r="F103" s="165"/>
      <c r="G103" s="165"/>
      <c r="H103" s="165"/>
      <c r="J103" s="165"/>
      <c r="K103" s="165"/>
      <c r="L103" s="165"/>
      <c r="M103" s="165"/>
      <c r="N103" s="165"/>
      <c r="O103" s="165"/>
      <c r="P103" s="165"/>
      <c r="Q103" s="165"/>
      <c r="S103" s="169"/>
      <c r="T103" s="170"/>
      <c r="U103" s="170"/>
      <c r="V103" s="170"/>
      <c r="W103" s="170"/>
      <c r="X103" s="170"/>
      <c r="Y103" s="171"/>
    </row>
    <row r="104" spans="1:25" ht="21" customHeight="1" x14ac:dyDescent="0.25">
      <c r="B104" s="165"/>
      <c r="C104" s="165"/>
      <c r="D104" s="165"/>
      <c r="E104" s="165"/>
      <c r="F104" s="165"/>
      <c r="G104" s="165"/>
      <c r="H104" s="165"/>
      <c r="J104" s="165"/>
      <c r="K104" s="165"/>
      <c r="L104" s="165"/>
      <c r="M104" s="165"/>
      <c r="N104" s="165"/>
      <c r="O104" s="165"/>
      <c r="P104" s="165"/>
      <c r="Q104" s="165"/>
      <c r="S104" s="169"/>
      <c r="T104" s="170"/>
      <c r="U104" s="170"/>
      <c r="V104" s="170"/>
      <c r="W104" s="170"/>
      <c r="X104" s="170"/>
      <c r="Y104" s="171"/>
    </row>
    <row r="105" spans="1:25" ht="21" customHeight="1" x14ac:dyDescent="0.25">
      <c r="B105" s="165"/>
      <c r="C105" s="165"/>
      <c r="D105" s="165"/>
      <c r="E105" s="165"/>
      <c r="F105" s="165"/>
      <c r="G105" s="165"/>
      <c r="H105" s="165"/>
      <c r="J105" s="165"/>
      <c r="K105" s="165"/>
      <c r="L105" s="165"/>
      <c r="M105" s="165"/>
      <c r="N105" s="165"/>
      <c r="O105" s="165"/>
      <c r="P105" s="165"/>
      <c r="Q105" s="165"/>
      <c r="S105" s="169"/>
      <c r="T105" s="170"/>
      <c r="U105" s="170"/>
      <c r="V105" s="170"/>
      <c r="W105" s="170"/>
      <c r="X105" s="170"/>
      <c r="Y105" s="171"/>
    </row>
    <row r="106" spans="1:25" ht="21" customHeight="1" x14ac:dyDescent="0.25">
      <c r="B106" s="165"/>
      <c r="C106" s="165"/>
      <c r="D106" s="165"/>
      <c r="E106" s="165"/>
      <c r="F106" s="165"/>
      <c r="G106" s="165"/>
      <c r="H106" s="165"/>
      <c r="J106" s="165"/>
      <c r="K106" s="165"/>
      <c r="L106" s="165"/>
      <c r="M106" s="165"/>
      <c r="N106" s="165"/>
      <c r="O106" s="165"/>
      <c r="P106" s="165"/>
      <c r="Q106" s="165"/>
      <c r="S106" s="169"/>
      <c r="T106" s="170"/>
      <c r="U106" s="170"/>
      <c r="V106" s="170"/>
      <c r="W106" s="170"/>
      <c r="X106" s="170"/>
      <c r="Y106" s="171"/>
    </row>
    <row r="107" spans="1:25" ht="21" customHeight="1" x14ac:dyDescent="0.25">
      <c r="B107" s="165"/>
      <c r="C107" s="165"/>
      <c r="D107" s="165"/>
      <c r="E107" s="165"/>
      <c r="F107" s="165"/>
      <c r="G107" s="165"/>
      <c r="H107" s="165"/>
      <c r="J107" s="165"/>
      <c r="K107" s="165"/>
      <c r="L107" s="165"/>
      <c r="M107" s="165"/>
      <c r="N107" s="165"/>
      <c r="O107" s="165"/>
      <c r="P107" s="165"/>
      <c r="Q107" s="165"/>
      <c r="S107" s="169"/>
      <c r="T107" s="170"/>
      <c r="U107" s="170"/>
      <c r="V107" s="170"/>
      <c r="W107" s="170"/>
      <c r="X107" s="170"/>
      <c r="Y107" s="171"/>
    </row>
    <row r="108" spans="1:25" ht="21" customHeight="1" x14ac:dyDescent="0.25">
      <c r="B108" s="165"/>
      <c r="C108" s="165"/>
      <c r="D108" s="165"/>
      <c r="E108" s="165"/>
      <c r="F108" s="165"/>
      <c r="G108" s="165"/>
      <c r="H108" s="165"/>
      <c r="J108" s="165"/>
      <c r="K108" s="165"/>
      <c r="L108" s="165"/>
      <c r="M108" s="165"/>
      <c r="N108" s="165"/>
      <c r="O108" s="165"/>
      <c r="P108" s="165"/>
      <c r="Q108" s="165"/>
      <c r="S108" s="169"/>
      <c r="T108" s="170"/>
      <c r="U108" s="170"/>
      <c r="V108" s="170"/>
      <c r="W108" s="170"/>
      <c r="X108" s="170"/>
      <c r="Y108" s="171"/>
    </row>
    <row r="109" spans="1:25" ht="21" customHeight="1" x14ac:dyDescent="0.25">
      <c r="B109" s="165"/>
      <c r="C109" s="165"/>
      <c r="D109" s="165"/>
      <c r="E109" s="165"/>
      <c r="F109" s="165"/>
      <c r="G109" s="165"/>
      <c r="H109" s="165"/>
      <c r="J109" s="165"/>
      <c r="K109" s="165"/>
      <c r="L109" s="165"/>
      <c r="M109" s="165"/>
      <c r="N109" s="165"/>
      <c r="O109" s="165"/>
      <c r="P109" s="165"/>
      <c r="Q109" s="165"/>
      <c r="S109" s="169"/>
      <c r="T109" s="170"/>
      <c r="U109" s="170"/>
      <c r="V109" s="170"/>
      <c r="W109" s="170"/>
      <c r="X109" s="170"/>
      <c r="Y109" s="171"/>
    </row>
    <row r="110" spans="1:25" ht="21" customHeight="1" x14ac:dyDescent="0.25">
      <c r="B110" s="165"/>
      <c r="C110" s="165"/>
      <c r="D110" s="165"/>
      <c r="E110" s="165"/>
      <c r="F110" s="165"/>
      <c r="G110" s="165"/>
      <c r="H110" s="165"/>
      <c r="J110" s="165"/>
      <c r="K110" s="165"/>
      <c r="L110" s="165"/>
      <c r="M110" s="165"/>
      <c r="N110" s="165"/>
      <c r="O110" s="165"/>
      <c r="P110" s="165"/>
      <c r="Q110" s="165"/>
      <c r="S110" s="169"/>
      <c r="T110" s="170"/>
      <c r="U110" s="170"/>
      <c r="V110" s="170"/>
      <c r="W110" s="170"/>
      <c r="X110" s="170"/>
      <c r="Y110" s="171"/>
    </row>
    <row r="111" spans="1:25" ht="21" customHeight="1" x14ac:dyDescent="0.25">
      <c r="B111" s="165"/>
      <c r="C111" s="165"/>
      <c r="D111" s="165"/>
      <c r="E111" s="165"/>
      <c r="F111" s="165"/>
      <c r="G111" s="165"/>
      <c r="H111" s="165"/>
      <c r="J111" s="165"/>
      <c r="K111" s="165"/>
      <c r="L111" s="165"/>
      <c r="M111" s="165"/>
      <c r="N111" s="165"/>
      <c r="O111" s="165"/>
      <c r="P111" s="165"/>
      <c r="Q111" s="165"/>
      <c r="S111" s="172"/>
      <c r="T111" s="173"/>
      <c r="U111" s="173"/>
      <c r="V111" s="173"/>
      <c r="W111" s="173"/>
      <c r="X111" s="173"/>
      <c r="Y111" s="174"/>
    </row>
    <row r="112" spans="1:25" ht="48" customHeight="1" x14ac:dyDescent="0.25">
      <c r="B112" s="181"/>
      <c r="C112" s="181"/>
      <c r="D112" s="181"/>
      <c r="E112" s="181"/>
      <c r="F112" s="181"/>
      <c r="G112" s="181"/>
      <c r="H112" s="181"/>
      <c r="J112" s="175"/>
      <c r="K112" s="176"/>
      <c r="L112" s="176"/>
      <c r="M112" s="176"/>
      <c r="N112" s="176"/>
      <c r="O112" s="176"/>
      <c r="P112" s="176"/>
      <c r="Q112" s="177"/>
      <c r="S112" s="175"/>
      <c r="T112" s="176"/>
      <c r="U112" s="176"/>
      <c r="V112" s="176"/>
      <c r="W112" s="176"/>
      <c r="X112" s="176"/>
      <c r="Y112" s="177"/>
    </row>
    <row r="113" spans="2:25" ht="48" customHeight="1" x14ac:dyDescent="0.25">
      <c r="B113" s="181"/>
      <c r="C113" s="181"/>
      <c r="D113" s="181"/>
      <c r="E113" s="181"/>
      <c r="F113" s="181"/>
      <c r="G113" s="181"/>
      <c r="H113" s="181"/>
      <c r="J113" s="178"/>
      <c r="K113" s="179"/>
      <c r="L113" s="179"/>
      <c r="M113" s="179"/>
      <c r="N113" s="179"/>
      <c r="O113" s="179"/>
      <c r="P113" s="179"/>
      <c r="Q113" s="180"/>
      <c r="S113" s="178"/>
      <c r="T113" s="179"/>
      <c r="U113" s="179"/>
      <c r="V113" s="179"/>
      <c r="W113" s="179"/>
      <c r="X113" s="179"/>
      <c r="Y113" s="180"/>
    </row>
    <row r="115" spans="2:25" x14ac:dyDescent="0.25">
      <c r="B115" s="165"/>
      <c r="C115" s="165"/>
      <c r="D115" s="165"/>
      <c r="E115" s="165"/>
      <c r="F115" s="165"/>
      <c r="G115" s="165"/>
      <c r="H115" s="165"/>
      <c r="J115" s="165"/>
      <c r="K115" s="165"/>
      <c r="L115" s="165"/>
      <c r="M115" s="165"/>
      <c r="N115" s="165"/>
      <c r="O115" s="165"/>
      <c r="P115" s="165"/>
      <c r="Q115" s="165"/>
      <c r="S115" s="166"/>
      <c r="T115" s="167"/>
      <c r="U115" s="167"/>
      <c r="V115" s="167"/>
      <c r="W115" s="167"/>
      <c r="X115" s="167"/>
      <c r="Y115" s="168"/>
    </row>
    <row r="116" spans="2:25" x14ac:dyDescent="0.25">
      <c r="B116" s="165"/>
      <c r="C116" s="165"/>
      <c r="D116" s="165"/>
      <c r="E116" s="165"/>
      <c r="F116" s="165"/>
      <c r="G116" s="165"/>
      <c r="H116" s="165"/>
      <c r="J116" s="165"/>
      <c r="K116" s="165"/>
      <c r="L116" s="165"/>
      <c r="M116" s="165"/>
      <c r="N116" s="165"/>
      <c r="O116" s="165"/>
      <c r="P116" s="165"/>
      <c r="Q116" s="165"/>
      <c r="S116" s="169"/>
      <c r="T116" s="170"/>
      <c r="U116" s="170"/>
      <c r="V116" s="170"/>
      <c r="W116" s="170"/>
      <c r="X116" s="170"/>
      <c r="Y116" s="171"/>
    </row>
    <row r="117" spans="2:25" x14ac:dyDescent="0.25">
      <c r="B117" s="165"/>
      <c r="C117" s="165"/>
      <c r="D117" s="165"/>
      <c r="E117" s="165"/>
      <c r="F117" s="165"/>
      <c r="G117" s="165"/>
      <c r="H117" s="165"/>
      <c r="J117" s="165"/>
      <c r="K117" s="165"/>
      <c r="L117" s="165"/>
      <c r="M117" s="165"/>
      <c r="N117" s="165"/>
      <c r="O117" s="165"/>
      <c r="P117" s="165"/>
      <c r="Q117" s="165"/>
      <c r="S117" s="169"/>
      <c r="T117" s="170"/>
      <c r="U117" s="170"/>
      <c r="V117" s="170"/>
      <c r="W117" s="170"/>
      <c r="X117" s="170"/>
      <c r="Y117" s="171"/>
    </row>
    <row r="118" spans="2:25" x14ac:dyDescent="0.25">
      <c r="B118" s="165"/>
      <c r="C118" s="165"/>
      <c r="D118" s="165"/>
      <c r="E118" s="165"/>
      <c r="F118" s="165"/>
      <c r="G118" s="165"/>
      <c r="H118" s="165"/>
      <c r="J118" s="165"/>
      <c r="K118" s="165"/>
      <c r="L118" s="165"/>
      <c r="M118" s="165"/>
      <c r="N118" s="165"/>
      <c r="O118" s="165"/>
      <c r="P118" s="165"/>
      <c r="Q118" s="165"/>
      <c r="S118" s="169"/>
      <c r="T118" s="170"/>
      <c r="U118" s="170"/>
      <c r="V118" s="170"/>
      <c r="W118" s="170"/>
      <c r="X118" s="170"/>
      <c r="Y118" s="171"/>
    </row>
    <row r="119" spans="2:25" x14ac:dyDescent="0.25">
      <c r="B119" s="165"/>
      <c r="C119" s="165"/>
      <c r="D119" s="165"/>
      <c r="E119" s="165"/>
      <c r="F119" s="165"/>
      <c r="G119" s="165"/>
      <c r="H119" s="165"/>
      <c r="J119" s="165"/>
      <c r="K119" s="165"/>
      <c r="L119" s="165"/>
      <c r="M119" s="165"/>
      <c r="N119" s="165"/>
      <c r="O119" s="165"/>
      <c r="P119" s="165"/>
      <c r="Q119" s="165"/>
      <c r="S119" s="169"/>
      <c r="T119" s="170"/>
      <c r="U119" s="170"/>
      <c r="V119" s="170"/>
      <c r="W119" s="170"/>
      <c r="X119" s="170"/>
      <c r="Y119" s="171"/>
    </row>
    <row r="120" spans="2:25" x14ac:dyDescent="0.25">
      <c r="B120" s="165"/>
      <c r="C120" s="165"/>
      <c r="D120" s="165"/>
      <c r="E120" s="165"/>
      <c r="F120" s="165"/>
      <c r="G120" s="165"/>
      <c r="H120" s="165"/>
      <c r="J120" s="165"/>
      <c r="K120" s="165"/>
      <c r="L120" s="165"/>
      <c r="M120" s="165"/>
      <c r="N120" s="165"/>
      <c r="O120" s="165"/>
      <c r="P120" s="165"/>
      <c r="Q120" s="165"/>
      <c r="S120" s="169"/>
      <c r="T120" s="170"/>
      <c r="U120" s="170"/>
      <c r="V120" s="170"/>
      <c r="W120" s="170"/>
      <c r="X120" s="170"/>
      <c r="Y120" s="171"/>
    </row>
    <row r="121" spans="2:25" x14ac:dyDescent="0.25">
      <c r="B121" s="165"/>
      <c r="C121" s="165"/>
      <c r="D121" s="165"/>
      <c r="E121" s="165"/>
      <c r="F121" s="165"/>
      <c r="G121" s="165"/>
      <c r="H121" s="165"/>
      <c r="J121" s="165"/>
      <c r="K121" s="165"/>
      <c r="L121" s="165"/>
      <c r="M121" s="165"/>
      <c r="N121" s="165"/>
      <c r="O121" s="165"/>
      <c r="P121" s="165"/>
      <c r="Q121" s="165"/>
      <c r="S121" s="169"/>
      <c r="T121" s="170"/>
      <c r="U121" s="170"/>
      <c r="V121" s="170"/>
      <c r="W121" s="170"/>
      <c r="X121" s="170"/>
      <c r="Y121" s="171"/>
    </row>
    <row r="122" spans="2:25" x14ac:dyDescent="0.25">
      <c r="B122" s="165"/>
      <c r="C122" s="165"/>
      <c r="D122" s="165"/>
      <c r="E122" s="165"/>
      <c r="F122" s="165"/>
      <c r="G122" s="165"/>
      <c r="H122" s="165"/>
      <c r="J122" s="165"/>
      <c r="K122" s="165"/>
      <c r="L122" s="165"/>
      <c r="M122" s="165"/>
      <c r="N122" s="165"/>
      <c r="O122" s="165"/>
      <c r="P122" s="165"/>
      <c r="Q122" s="165"/>
      <c r="S122" s="169"/>
      <c r="T122" s="170"/>
      <c r="U122" s="170"/>
      <c r="V122" s="170"/>
      <c r="W122" s="170"/>
      <c r="X122" s="170"/>
      <c r="Y122" s="171"/>
    </row>
    <row r="123" spans="2:25" x14ac:dyDescent="0.25">
      <c r="B123" s="165"/>
      <c r="C123" s="165"/>
      <c r="D123" s="165"/>
      <c r="E123" s="165"/>
      <c r="F123" s="165"/>
      <c r="G123" s="165"/>
      <c r="H123" s="165"/>
      <c r="J123" s="165"/>
      <c r="K123" s="165"/>
      <c r="L123" s="165"/>
      <c r="M123" s="165"/>
      <c r="N123" s="165"/>
      <c r="O123" s="165"/>
      <c r="P123" s="165"/>
      <c r="Q123" s="165"/>
      <c r="S123" s="169"/>
      <c r="T123" s="170"/>
      <c r="U123" s="170"/>
      <c r="V123" s="170"/>
      <c r="W123" s="170"/>
      <c r="X123" s="170"/>
      <c r="Y123" s="171"/>
    </row>
    <row r="124" spans="2:25" x14ac:dyDescent="0.25">
      <c r="B124" s="165"/>
      <c r="C124" s="165"/>
      <c r="D124" s="165"/>
      <c r="E124" s="165"/>
      <c r="F124" s="165"/>
      <c r="G124" s="165"/>
      <c r="H124" s="165"/>
      <c r="J124" s="165"/>
      <c r="K124" s="165"/>
      <c r="L124" s="165"/>
      <c r="M124" s="165"/>
      <c r="N124" s="165"/>
      <c r="O124" s="165"/>
      <c r="P124" s="165"/>
      <c r="Q124" s="165"/>
      <c r="S124" s="172"/>
      <c r="T124" s="173"/>
      <c r="U124" s="173"/>
      <c r="V124" s="173"/>
      <c r="W124" s="173"/>
      <c r="X124" s="173"/>
      <c r="Y124" s="174"/>
    </row>
    <row r="125" spans="2:25" ht="48" customHeight="1" x14ac:dyDescent="0.25">
      <c r="B125" s="77"/>
      <c r="C125" s="77"/>
      <c r="D125" s="77"/>
      <c r="E125" s="77"/>
      <c r="F125" s="77"/>
      <c r="G125" s="77"/>
      <c r="H125" s="77"/>
      <c r="J125" s="175"/>
      <c r="K125" s="176"/>
      <c r="L125" s="176"/>
      <c r="M125" s="176"/>
      <c r="N125" s="176"/>
      <c r="O125" s="176"/>
      <c r="P125" s="176"/>
      <c r="Q125" s="177"/>
      <c r="S125" s="153"/>
      <c r="T125" s="154"/>
      <c r="U125" s="154"/>
      <c r="V125" s="154"/>
      <c r="W125" s="154"/>
      <c r="X125" s="154"/>
      <c r="Y125" s="155"/>
    </row>
    <row r="126" spans="2:25" ht="48" customHeight="1" x14ac:dyDescent="0.25">
      <c r="B126" s="77"/>
      <c r="C126" s="77"/>
      <c r="D126" s="77"/>
      <c r="E126" s="77"/>
      <c r="F126" s="77"/>
      <c r="G126" s="77"/>
      <c r="H126" s="77"/>
      <c r="J126" s="178"/>
      <c r="K126" s="179"/>
      <c r="L126" s="179"/>
      <c r="M126" s="179"/>
      <c r="N126" s="179"/>
      <c r="O126" s="179"/>
      <c r="P126" s="179"/>
      <c r="Q126" s="180"/>
      <c r="S126" s="156"/>
      <c r="T126" s="157"/>
      <c r="U126" s="157"/>
      <c r="V126" s="157"/>
      <c r="W126" s="157"/>
      <c r="X126" s="157"/>
      <c r="Y126" s="158"/>
    </row>
    <row r="128" spans="2:25" x14ac:dyDescent="0.25">
      <c r="B128" s="166"/>
      <c r="C128" s="167"/>
      <c r="D128" s="167"/>
      <c r="E128" s="167"/>
      <c r="F128" s="167"/>
      <c r="G128" s="167"/>
      <c r="H128" s="168"/>
      <c r="J128" s="166"/>
      <c r="K128" s="167"/>
      <c r="L128" s="167"/>
      <c r="M128" s="167"/>
      <c r="N128" s="167"/>
      <c r="O128" s="167"/>
      <c r="P128" s="167"/>
      <c r="Q128" s="168"/>
      <c r="S128" s="166"/>
      <c r="T128" s="167"/>
      <c r="U128" s="167"/>
      <c r="V128" s="167"/>
      <c r="W128" s="167"/>
      <c r="X128" s="167"/>
      <c r="Y128" s="168"/>
    </row>
    <row r="129" spans="2:25" x14ac:dyDescent="0.25">
      <c r="B129" s="169"/>
      <c r="C129" s="170"/>
      <c r="D129" s="170"/>
      <c r="E129" s="170"/>
      <c r="F129" s="170"/>
      <c r="G129" s="170"/>
      <c r="H129" s="171"/>
      <c r="J129" s="169"/>
      <c r="K129" s="170"/>
      <c r="L129" s="170"/>
      <c r="M129" s="170"/>
      <c r="N129" s="170"/>
      <c r="O129" s="170"/>
      <c r="P129" s="170"/>
      <c r="Q129" s="171"/>
      <c r="S129" s="169"/>
      <c r="T129" s="170"/>
      <c r="U129" s="170"/>
      <c r="V129" s="170"/>
      <c r="W129" s="170"/>
      <c r="X129" s="170"/>
      <c r="Y129" s="171"/>
    </row>
    <row r="130" spans="2:25" x14ac:dyDescent="0.25">
      <c r="B130" s="169"/>
      <c r="C130" s="170"/>
      <c r="D130" s="170"/>
      <c r="E130" s="170"/>
      <c r="F130" s="170"/>
      <c r="G130" s="170"/>
      <c r="H130" s="171"/>
      <c r="J130" s="169"/>
      <c r="K130" s="170"/>
      <c r="L130" s="170"/>
      <c r="M130" s="170"/>
      <c r="N130" s="170"/>
      <c r="O130" s="170"/>
      <c r="P130" s="170"/>
      <c r="Q130" s="171"/>
      <c r="S130" s="169"/>
      <c r="T130" s="170"/>
      <c r="U130" s="170"/>
      <c r="V130" s="170"/>
      <c r="W130" s="170"/>
      <c r="X130" s="170"/>
      <c r="Y130" s="171"/>
    </row>
    <row r="131" spans="2:25" x14ac:dyDescent="0.25">
      <c r="B131" s="169"/>
      <c r="C131" s="170"/>
      <c r="D131" s="170"/>
      <c r="E131" s="170"/>
      <c r="F131" s="170"/>
      <c r="G131" s="170"/>
      <c r="H131" s="171"/>
      <c r="J131" s="169"/>
      <c r="K131" s="170"/>
      <c r="L131" s="170"/>
      <c r="M131" s="170"/>
      <c r="N131" s="170"/>
      <c r="O131" s="170"/>
      <c r="P131" s="170"/>
      <c r="Q131" s="171"/>
      <c r="S131" s="169"/>
      <c r="T131" s="170"/>
      <c r="U131" s="170"/>
      <c r="V131" s="170"/>
      <c r="W131" s="170"/>
      <c r="X131" s="170"/>
      <c r="Y131" s="171"/>
    </row>
    <row r="132" spans="2:25" x14ac:dyDescent="0.25">
      <c r="B132" s="169"/>
      <c r="C132" s="170"/>
      <c r="D132" s="170"/>
      <c r="E132" s="170"/>
      <c r="F132" s="170"/>
      <c r="G132" s="170"/>
      <c r="H132" s="171"/>
      <c r="J132" s="169"/>
      <c r="K132" s="170"/>
      <c r="L132" s="170"/>
      <c r="M132" s="170"/>
      <c r="N132" s="170"/>
      <c r="O132" s="170"/>
      <c r="P132" s="170"/>
      <c r="Q132" s="171"/>
      <c r="S132" s="169"/>
      <c r="T132" s="170"/>
      <c r="U132" s="170"/>
      <c r="V132" s="170"/>
      <c r="W132" s="170"/>
      <c r="X132" s="170"/>
      <c r="Y132" s="171"/>
    </row>
    <row r="133" spans="2:25" x14ac:dyDescent="0.25">
      <c r="B133" s="169"/>
      <c r="C133" s="170"/>
      <c r="D133" s="170"/>
      <c r="E133" s="170"/>
      <c r="F133" s="170"/>
      <c r="G133" s="170"/>
      <c r="H133" s="171"/>
      <c r="J133" s="169"/>
      <c r="K133" s="170"/>
      <c r="L133" s="170"/>
      <c r="M133" s="170"/>
      <c r="N133" s="170"/>
      <c r="O133" s="170"/>
      <c r="P133" s="170"/>
      <c r="Q133" s="171"/>
      <c r="S133" s="169"/>
      <c r="T133" s="170"/>
      <c r="U133" s="170"/>
      <c r="V133" s="170"/>
      <c r="W133" s="170"/>
      <c r="X133" s="170"/>
      <c r="Y133" s="171"/>
    </row>
    <row r="134" spans="2:25" x14ac:dyDescent="0.25">
      <c r="B134" s="169"/>
      <c r="C134" s="170"/>
      <c r="D134" s="170"/>
      <c r="E134" s="170"/>
      <c r="F134" s="170"/>
      <c r="G134" s="170"/>
      <c r="H134" s="171"/>
      <c r="J134" s="169"/>
      <c r="K134" s="170"/>
      <c r="L134" s="170"/>
      <c r="M134" s="170"/>
      <c r="N134" s="170"/>
      <c r="O134" s="170"/>
      <c r="P134" s="170"/>
      <c r="Q134" s="171"/>
      <c r="S134" s="169"/>
      <c r="T134" s="170"/>
      <c r="U134" s="170"/>
      <c r="V134" s="170"/>
      <c r="W134" s="170"/>
      <c r="X134" s="170"/>
      <c r="Y134" s="171"/>
    </row>
    <row r="135" spans="2:25" x14ac:dyDescent="0.25">
      <c r="B135" s="169"/>
      <c r="C135" s="170"/>
      <c r="D135" s="170"/>
      <c r="E135" s="170"/>
      <c r="F135" s="170"/>
      <c r="G135" s="170"/>
      <c r="H135" s="171"/>
      <c r="J135" s="169"/>
      <c r="K135" s="170"/>
      <c r="L135" s="170"/>
      <c r="M135" s="170"/>
      <c r="N135" s="170"/>
      <c r="O135" s="170"/>
      <c r="P135" s="170"/>
      <c r="Q135" s="171"/>
      <c r="S135" s="169"/>
      <c r="T135" s="170"/>
      <c r="U135" s="170"/>
      <c r="V135" s="170"/>
      <c r="W135" s="170"/>
      <c r="X135" s="170"/>
      <c r="Y135" s="171"/>
    </row>
    <row r="136" spans="2:25" x14ac:dyDescent="0.25">
      <c r="B136" s="169"/>
      <c r="C136" s="170"/>
      <c r="D136" s="170"/>
      <c r="E136" s="170"/>
      <c r="F136" s="170"/>
      <c r="G136" s="170"/>
      <c r="H136" s="171"/>
      <c r="J136" s="169"/>
      <c r="K136" s="170"/>
      <c r="L136" s="170"/>
      <c r="M136" s="170"/>
      <c r="N136" s="170"/>
      <c r="O136" s="170"/>
      <c r="P136" s="170"/>
      <c r="Q136" s="171"/>
      <c r="S136" s="169"/>
      <c r="T136" s="170"/>
      <c r="U136" s="170"/>
      <c r="V136" s="170"/>
      <c r="W136" s="170"/>
      <c r="X136" s="170"/>
      <c r="Y136" s="171"/>
    </row>
    <row r="137" spans="2:25" x14ac:dyDescent="0.25">
      <c r="B137" s="172"/>
      <c r="C137" s="173"/>
      <c r="D137" s="173"/>
      <c r="E137" s="173"/>
      <c r="F137" s="173"/>
      <c r="G137" s="173"/>
      <c r="H137" s="174"/>
      <c r="J137" s="172"/>
      <c r="K137" s="173"/>
      <c r="L137" s="173"/>
      <c r="M137" s="173"/>
      <c r="N137" s="173"/>
      <c r="O137" s="173"/>
      <c r="P137" s="173"/>
      <c r="Q137" s="174"/>
      <c r="S137" s="172"/>
      <c r="T137" s="173"/>
      <c r="U137" s="173"/>
      <c r="V137" s="173"/>
      <c r="W137" s="173"/>
      <c r="X137" s="173"/>
      <c r="Y137" s="174"/>
    </row>
    <row r="138" spans="2:25" ht="48" customHeight="1" x14ac:dyDescent="0.25">
      <c r="B138" s="153"/>
      <c r="C138" s="154"/>
      <c r="D138" s="154"/>
      <c r="E138" s="154"/>
      <c r="F138" s="154"/>
      <c r="G138" s="154"/>
      <c r="H138" s="155"/>
      <c r="J138" s="159"/>
      <c r="K138" s="160"/>
      <c r="L138" s="160"/>
      <c r="M138" s="160"/>
      <c r="N138" s="160"/>
      <c r="O138" s="160"/>
      <c r="P138" s="160"/>
      <c r="Q138" s="161"/>
      <c r="S138" s="153"/>
      <c r="T138" s="154"/>
      <c r="U138" s="154"/>
      <c r="V138" s="154"/>
      <c r="W138" s="154"/>
      <c r="X138" s="154"/>
      <c r="Y138" s="155"/>
    </row>
    <row r="139" spans="2:25" ht="48" customHeight="1" x14ac:dyDescent="0.25">
      <c r="B139" s="156"/>
      <c r="C139" s="157"/>
      <c r="D139" s="157"/>
      <c r="E139" s="157"/>
      <c r="F139" s="157"/>
      <c r="G139" s="157"/>
      <c r="H139" s="158"/>
      <c r="J139" s="162"/>
      <c r="K139" s="163"/>
      <c r="L139" s="163"/>
      <c r="M139" s="163"/>
      <c r="N139" s="163"/>
      <c r="O139" s="163"/>
      <c r="P139" s="163"/>
      <c r="Q139" s="164"/>
      <c r="S139" s="156"/>
      <c r="T139" s="157"/>
      <c r="U139" s="157"/>
      <c r="V139" s="157"/>
      <c r="W139" s="157"/>
      <c r="X139" s="157"/>
      <c r="Y139" s="158"/>
    </row>
    <row r="142" spans="2:25" x14ac:dyDescent="0.25">
      <c r="E142" s="13" t="s">
        <v>28</v>
      </c>
      <c r="F142" s="150"/>
      <c r="G142" s="150"/>
      <c r="H142" s="150"/>
      <c r="I142" s="150"/>
      <c r="J142" s="150"/>
      <c r="Q142" s="13" t="s">
        <v>29</v>
      </c>
      <c r="R142" s="150"/>
      <c r="S142" s="150"/>
      <c r="T142" s="150"/>
      <c r="U142" s="150"/>
      <c r="V142" s="150"/>
      <c r="W142" s="150"/>
    </row>
    <row r="143" spans="2:25" ht="23.25" x14ac:dyDescent="0.25">
      <c r="E143" s="13" t="s">
        <v>30</v>
      </c>
      <c r="F143" s="151"/>
      <c r="G143" s="151"/>
      <c r="H143" s="151"/>
      <c r="I143" s="151"/>
      <c r="J143" s="151"/>
      <c r="K143" s="2" t="s">
        <v>31</v>
      </c>
      <c r="Q143" s="13" t="s">
        <v>30</v>
      </c>
      <c r="R143" s="150"/>
      <c r="S143" s="150"/>
      <c r="T143" s="150"/>
      <c r="U143" s="150"/>
      <c r="V143" s="150"/>
      <c r="W143" s="150"/>
      <c r="X143" s="2" t="s">
        <v>31</v>
      </c>
    </row>
    <row r="144" spans="2:25" ht="23.25" x14ac:dyDescent="0.25">
      <c r="E144" s="13" t="s">
        <v>32</v>
      </c>
      <c r="F144" s="151"/>
      <c r="G144" s="151"/>
      <c r="H144" s="151"/>
      <c r="I144" s="151"/>
      <c r="J144" s="151"/>
      <c r="Q144" s="152"/>
      <c r="R144" s="152"/>
      <c r="S144" s="152"/>
      <c r="T144" s="152"/>
      <c r="U144" s="152"/>
      <c r="V144" s="152"/>
      <c r="W144" s="152"/>
      <c r="X144" s="152"/>
    </row>
    <row r="145" spans="5:23" ht="23.25" x14ac:dyDescent="0.25">
      <c r="E145" s="13" t="s">
        <v>33</v>
      </c>
      <c r="F145" s="147"/>
      <c r="G145" s="147"/>
      <c r="H145" s="147"/>
      <c r="I145" s="147"/>
      <c r="J145" s="147"/>
      <c r="Q145" s="13" t="s">
        <v>33</v>
      </c>
      <c r="R145" s="148"/>
      <c r="S145" s="148"/>
      <c r="T145" s="148"/>
      <c r="U145" s="148"/>
      <c r="V145" s="148"/>
      <c r="W145" s="148"/>
    </row>
    <row r="146" spans="5:23" ht="23.25" x14ac:dyDescent="0.25">
      <c r="E146" s="13" t="s">
        <v>34</v>
      </c>
      <c r="F146" s="149"/>
      <c r="G146" s="149"/>
      <c r="H146" s="149"/>
      <c r="I146" s="149"/>
      <c r="J146" s="149"/>
    </row>
  </sheetData>
  <protectedRanges>
    <protectedRange sqref="M7 H8 V12 X29 B64:Z68 B70:Z74 B76:Z80 B85:Z90 B94 B102 B112 J102 J112 S102 S112 B115 B125 J115 J125 S115 S125 B128 B138 J128 J138 S128 S138 R142:R143 Q144 R145 F142:F146 K29:S30 K32:S58" name="ช่วง1"/>
  </protectedRanges>
  <mergeCells count="407">
    <mergeCell ref="N41:P41"/>
    <mergeCell ref="Q41:S41"/>
    <mergeCell ref="T41:U41"/>
    <mergeCell ref="V41:W41"/>
    <mergeCell ref="S125:Y126"/>
    <mergeCell ref="B102:H111"/>
    <mergeCell ref="J102:Q111"/>
    <mergeCell ref="A31:A34"/>
    <mergeCell ref="A36:A37"/>
    <mergeCell ref="A46:A49"/>
    <mergeCell ref="A51:A52"/>
    <mergeCell ref="H90:P90"/>
    <mergeCell ref="Q90:X90"/>
    <mergeCell ref="Y90:Z90"/>
    <mergeCell ref="B94:Y98"/>
    <mergeCell ref="B79:L79"/>
    <mergeCell ref="M79:X79"/>
    <mergeCell ref="B80:L80"/>
    <mergeCell ref="M80:X80"/>
    <mergeCell ref="Y76:Z76"/>
    <mergeCell ref="Y77:Z77"/>
    <mergeCell ref="A75:Z75"/>
    <mergeCell ref="B76:L76"/>
    <mergeCell ref="A59:S59"/>
    <mergeCell ref="F145:J145"/>
    <mergeCell ref="R145:W145"/>
    <mergeCell ref="F146:J146"/>
    <mergeCell ref="B138:H139"/>
    <mergeCell ref="J138:Q139"/>
    <mergeCell ref="S138:Y139"/>
    <mergeCell ref="F142:J142"/>
    <mergeCell ref="R142:W142"/>
    <mergeCell ref="F143:J143"/>
    <mergeCell ref="R143:W143"/>
    <mergeCell ref="F144:J144"/>
    <mergeCell ref="Q144:X144"/>
    <mergeCell ref="B128:H137"/>
    <mergeCell ref="J128:Q137"/>
    <mergeCell ref="S128:Y137"/>
    <mergeCell ref="B115:H124"/>
    <mergeCell ref="J115:Q124"/>
    <mergeCell ref="S115:Y124"/>
    <mergeCell ref="B125:H126"/>
    <mergeCell ref="J125:Q126"/>
    <mergeCell ref="X59:Z59"/>
    <mergeCell ref="A60:Z60"/>
    <mergeCell ref="A63:Z63"/>
    <mergeCell ref="B65:L65"/>
    <mergeCell ref="M65:X65"/>
    <mergeCell ref="Y65:Z65"/>
    <mergeCell ref="Y86:Z86"/>
    <mergeCell ref="B87:G87"/>
    <mergeCell ref="H87:P87"/>
    <mergeCell ref="Q87:X87"/>
    <mergeCell ref="Y87:Z87"/>
    <mergeCell ref="Y78:Z78"/>
    <mergeCell ref="Y79:Z79"/>
    <mergeCell ref="Y80:Z80"/>
    <mergeCell ref="B78:L78"/>
    <mergeCell ref="M78:X78"/>
    <mergeCell ref="T59:U59"/>
    <mergeCell ref="V59:W59"/>
    <mergeCell ref="M76:X76"/>
    <mergeCell ref="B77:L77"/>
    <mergeCell ref="M77:X77"/>
    <mergeCell ref="B70:L70"/>
    <mergeCell ref="M70:X70"/>
    <mergeCell ref="Y70:Z70"/>
    <mergeCell ref="Y74:Z74"/>
    <mergeCell ref="B74:L74"/>
    <mergeCell ref="M74:X74"/>
    <mergeCell ref="B71:L71"/>
    <mergeCell ref="M71:X71"/>
    <mergeCell ref="Y71:Z71"/>
    <mergeCell ref="B72:L72"/>
    <mergeCell ref="M72:X72"/>
    <mergeCell ref="Y72:Z72"/>
    <mergeCell ref="B73:L73"/>
    <mergeCell ref="M73:X73"/>
    <mergeCell ref="Y73:Z73"/>
    <mergeCell ref="B68:L68"/>
    <mergeCell ref="Y68:Z68"/>
    <mergeCell ref="B62:L62"/>
    <mergeCell ref="M62:X62"/>
    <mergeCell ref="Y62:Z62"/>
    <mergeCell ref="B64:L64"/>
    <mergeCell ref="M64:X64"/>
    <mergeCell ref="Y64:Z64"/>
    <mergeCell ref="A69:Z69"/>
    <mergeCell ref="B66:L66"/>
    <mergeCell ref="M66:X66"/>
    <mergeCell ref="Y66:Z66"/>
    <mergeCell ref="B67:L67"/>
    <mergeCell ref="M67:X67"/>
    <mergeCell ref="Y67:Z67"/>
    <mergeCell ref="H58:J58"/>
    <mergeCell ref="K58:M58"/>
    <mergeCell ref="N58:P58"/>
    <mergeCell ref="Q58:S58"/>
    <mergeCell ref="T58:U58"/>
    <mergeCell ref="V58:W58"/>
    <mergeCell ref="T57:U57"/>
    <mergeCell ref="T56:U56"/>
    <mergeCell ref="V56:W56"/>
    <mergeCell ref="H57:J57"/>
    <mergeCell ref="K57:M57"/>
    <mergeCell ref="N57:P57"/>
    <mergeCell ref="Q57:S57"/>
    <mergeCell ref="V57:W57"/>
    <mergeCell ref="B52:G52"/>
    <mergeCell ref="H52:J52"/>
    <mergeCell ref="K52:M52"/>
    <mergeCell ref="N52:P52"/>
    <mergeCell ref="Q52:S52"/>
    <mergeCell ref="T52:U52"/>
    <mergeCell ref="V52:W52"/>
    <mergeCell ref="T54:U54"/>
    <mergeCell ref="V54:W54"/>
    <mergeCell ref="N54:P54"/>
    <mergeCell ref="Q54:S54"/>
    <mergeCell ref="B50:G50"/>
    <mergeCell ref="H50:J50"/>
    <mergeCell ref="K50:M50"/>
    <mergeCell ref="N50:P50"/>
    <mergeCell ref="Q50:S50"/>
    <mergeCell ref="T50:U50"/>
    <mergeCell ref="V50:W50"/>
    <mergeCell ref="B51:G51"/>
    <mergeCell ref="H51:J51"/>
    <mergeCell ref="K51:M51"/>
    <mergeCell ref="N51:P51"/>
    <mergeCell ref="Q51:S51"/>
    <mergeCell ref="T51:U51"/>
    <mergeCell ref="V51:W51"/>
    <mergeCell ref="B47:G47"/>
    <mergeCell ref="H47:J47"/>
    <mergeCell ref="K47:M47"/>
    <mergeCell ref="N47:P47"/>
    <mergeCell ref="Q47:S47"/>
    <mergeCell ref="T47:U47"/>
    <mergeCell ref="V47:W47"/>
    <mergeCell ref="Q49:S49"/>
    <mergeCell ref="T49:U49"/>
    <mergeCell ref="V49:W49"/>
    <mergeCell ref="B48:G48"/>
    <mergeCell ref="H48:J48"/>
    <mergeCell ref="K48:M48"/>
    <mergeCell ref="N48:P48"/>
    <mergeCell ref="Q48:S48"/>
    <mergeCell ref="T48:U48"/>
    <mergeCell ref="V48:W48"/>
    <mergeCell ref="B49:G49"/>
    <mergeCell ref="H49:J49"/>
    <mergeCell ref="K49:M49"/>
    <mergeCell ref="N49:P49"/>
    <mergeCell ref="B45:G45"/>
    <mergeCell ref="H45:J45"/>
    <mergeCell ref="K45:M45"/>
    <mergeCell ref="N45:P45"/>
    <mergeCell ref="Q45:S45"/>
    <mergeCell ref="T45:U45"/>
    <mergeCell ref="V45:W45"/>
    <mergeCell ref="B46:G46"/>
    <mergeCell ref="H46:J46"/>
    <mergeCell ref="K46:M46"/>
    <mergeCell ref="N46:P46"/>
    <mergeCell ref="Q46:S46"/>
    <mergeCell ref="T46:U46"/>
    <mergeCell ref="V46:W46"/>
    <mergeCell ref="B39:G39"/>
    <mergeCell ref="H39:J39"/>
    <mergeCell ref="K39:M39"/>
    <mergeCell ref="N39:P39"/>
    <mergeCell ref="Q39:S39"/>
    <mergeCell ref="T39:U39"/>
    <mergeCell ref="V39:W39"/>
    <mergeCell ref="B42:G42"/>
    <mergeCell ref="H42:J42"/>
    <mergeCell ref="K42:M42"/>
    <mergeCell ref="N42:P42"/>
    <mergeCell ref="Q42:S42"/>
    <mergeCell ref="T42:U42"/>
    <mergeCell ref="V42:W42"/>
    <mergeCell ref="B40:G40"/>
    <mergeCell ref="H40:J40"/>
    <mergeCell ref="K40:M40"/>
    <mergeCell ref="N40:P40"/>
    <mergeCell ref="Q40:S40"/>
    <mergeCell ref="T40:U40"/>
    <mergeCell ref="V40:W40"/>
    <mergeCell ref="B41:G41"/>
    <mergeCell ref="H41:J41"/>
    <mergeCell ref="K41:M41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3:G33"/>
    <mergeCell ref="H33:J33"/>
    <mergeCell ref="K33:M33"/>
    <mergeCell ref="N33:P33"/>
    <mergeCell ref="B32:G32"/>
    <mergeCell ref="H32:J32"/>
    <mergeCell ref="K32:M32"/>
    <mergeCell ref="N32:P32"/>
    <mergeCell ref="Q32:S32"/>
    <mergeCell ref="T32:U32"/>
    <mergeCell ref="V32:W32"/>
    <mergeCell ref="H28:J28"/>
    <mergeCell ref="K28:M28"/>
    <mergeCell ref="N28:P28"/>
    <mergeCell ref="Q28:S28"/>
    <mergeCell ref="T28:U28"/>
    <mergeCell ref="T30:U30"/>
    <mergeCell ref="V30:W30"/>
    <mergeCell ref="T31:U31"/>
    <mergeCell ref="V31:W31"/>
    <mergeCell ref="Q29:S29"/>
    <mergeCell ref="T29:U29"/>
    <mergeCell ref="V29:W29"/>
    <mergeCell ref="B23:J23"/>
    <mergeCell ref="Q23:R23"/>
    <mergeCell ref="K23:M23"/>
    <mergeCell ref="N23:P23"/>
    <mergeCell ref="N15:P15"/>
    <mergeCell ref="Q15:R15"/>
    <mergeCell ref="A25:Z25"/>
    <mergeCell ref="X28:Z28"/>
    <mergeCell ref="B31:G31"/>
    <mergeCell ref="H31:J31"/>
    <mergeCell ref="K31:M31"/>
    <mergeCell ref="N31:P31"/>
    <mergeCell ref="Q31:S31"/>
    <mergeCell ref="B30:G30"/>
    <mergeCell ref="H30:J30"/>
    <mergeCell ref="K30:M30"/>
    <mergeCell ref="N30:P30"/>
    <mergeCell ref="Q30:S30"/>
    <mergeCell ref="B28:G28"/>
    <mergeCell ref="V28:W28"/>
    <mergeCell ref="B29:G29"/>
    <mergeCell ref="H29:J29"/>
    <mergeCell ref="K29:M29"/>
    <mergeCell ref="N29:P29"/>
    <mergeCell ref="S102:Y111"/>
    <mergeCell ref="B112:H113"/>
    <mergeCell ref="J112:Q113"/>
    <mergeCell ref="S112:Y113"/>
    <mergeCell ref="B84:G84"/>
    <mergeCell ref="H84:P84"/>
    <mergeCell ref="Q84:X84"/>
    <mergeCell ref="Y84:Z84"/>
    <mergeCell ref="B85:G85"/>
    <mergeCell ref="H85:P85"/>
    <mergeCell ref="Q85:X85"/>
    <mergeCell ref="Y85:Z85"/>
    <mergeCell ref="B86:G86"/>
    <mergeCell ref="H86:P86"/>
    <mergeCell ref="Q86:X86"/>
    <mergeCell ref="B88:G88"/>
    <mergeCell ref="H88:P88"/>
    <mergeCell ref="Q88:X88"/>
    <mergeCell ref="Y88:Z88"/>
    <mergeCell ref="B89:G89"/>
    <mergeCell ref="H89:P89"/>
    <mergeCell ref="Q89:X89"/>
    <mergeCell ref="Y89:Z89"/>
    <mergeCell ref="B90:G90"/>
    <mergeCell ref="B58:G58"/>
    <mergeCell ref="B53:G53"/>
    <mergeCell ref="H53:J53"/>
    <mergeCell ref="K53:M53"/>
    <mergeCell ref="N53:P53"/>
    <mergeCell ref="Q53:S53"/>
    <mergeCell ref="T53:U53"/>
    <mergeCell ref="V53:W53"/>
    <mergeCell ref="B54:G54"/>
    <mergeCell ref="H54:J54"/>
    <mergeCell ref="K54:M54"/>
    <mergeCell ref="B55:G55"/>
    <mergeCell ref="H55:J55"/>
    <mergeCell ref="K55:M55"/>
    <mergeCell ref="N55:P55"/>
    <mergeCell ref="Q55:S55"/>
    <mergeCell ref="T55:U55"/>
    <mergeCell ref="V55:W55"/>
    <mergeCell ref="B56:G56"/>
    <mergeCell ref="H56:J56"/>
    <mergeCell ref="K56:M56"/>
    <mergeCell ref="N56:P56"/>
    <mergeCell ref="Q56:S56"/>
    <mergeCell ref="B57:G57"/>
    <mergeCell ref="B43:G43"/>
    <mergeCell ref="H43:J43"/>
    <mergeCell ref="K43:M43"/>
    <mergeCell ref="N43:P43"/>
    <mergeCell ref="Q43:S43"/>
    <mergeCell ref="T43:U43"/>
    <mergeCell ref="V43:W43"/>
    <mergeCell ref="B44:G44"/>
    <mergeCell ref="H44:J44"/>
    <mergeCell ref="K44:M44"/>
    <mergeCell ref="N44:P44"/>
    <mergeCell ref="Q44:S44"/>
    <mergeCell ref="T44:U44"/>
    <mergeCell ref="V44:W44"/>
    <mergeCell ref="B22:J22"/>
    <mergeCell ref="Q19:R19"/>
    <mergeCell ref="B16:J16"/>
    <mergeCell ref="K16:M16"/>
    <mergeCell ref="N16:P16"/>
    <mergeCell ref="Q16:R16"/>
    <mergeCell ref="B18:J18"/>
    <mergeCell ref="K18:M18"/>
    <mergeCell ref="N18:P18"/>
    <mergeCell ref="Q18:R18"/>
    <mergeCell ref="K22:M22"/>
    <mergeCell ref="N22:P22"/>
    <mergeCell ref="Q22:R22"/>
    <mergeCell ref="B17:J17"/>
    <mergeCell ref="K17:M17"/>
    <mergeCell ref="N17:P17"/>
    <mergeCell ref="Q17:R17"/>
    <mergeCell ref="K13:M13"/>
    <mergeCell ref="N13:P13"/>
    <mergeCell ref="Q13:R13"/>
    <mergeCell ref="B14:J14"/>
    <mergeCell ref="K14:M14"/>
    <mergeCell ref="N14:P14"/>
    <mergeCell ref="B21:J21"/>
    <mergeCell ref="K21:M21"/>
    <mergeCell ref="N21:P21"/>
    <mergeCell ref="Q21:R21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Q24:R24"/>
    <mergeCell ref="X29:Z58"/>
    <mergeCell ref="S12:U23"/>
    <mergeCell ref="V12:X23"/>
    <mergeCell ref="Y12:Z23"/>
    <mergeCell ref="Y24:Z24"/>
    <mergeCell ref="V24:X24"/>
    <mergeCell ref="S24:U24"/>
    <mergeCell ref="A24:P24"/>
    <mergeCell ref="Q14:R14"/>
    <mergeCell ref="B12:J12"/>
    <mergeCell ref="K12:M12"/>
    <mergeCell ref="N12:P12"/>
    <mergeCell ref="Q12:R12"/>
    <mergeCell ref="B19:J19"/>
    <mergeCell ref="K19:M19"/>
    <mergeCell ref="N19:P19"/>
    <mergeCell ref="B20:J20"/>
    <mergeCell ref="K20:M20"/>
    <mergeCell ref="N20:P20"/>
    <mergeCell ref="Q20:R20"/>
    <mergeCell ref="B15:J15"/>
    <mergeCell ref="K15:M15"/>
    <mergeCell ref="B13:J1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70:Z74 Y76:Z80 Y64:Y68 Z64:Z67 Y85:Y90 Z85:Z88 Z90" xr:uid="{ED1536A5-D266-4248-AF9F-6FD5D4A5B36A}">
      <formula1>1</formula1>
      <formula2>3</formula2>
    </dataValidation>
    <dataValidation type="decimal" allowBlank="1" showInputMessage="1" showErrorMessage="1" error="กรุณากรอกข้อมูลเป็นตัวเลข" sqref="V12" xr:uid="{46F6C5F0-A1F8-4F30-97CB-9DFC1CF7A427}">
      <formula1>0</formula1>
      <formula2>S12</formula2>
    </dataValidation>
    <dataValidation type="whole" operator="greaterThanOrEqual" allowBlank="1" showInputMessage="1" showErrorMessage="1" error="กรุณากรอกข้อมูลเป็นตัวเลข" sqref="K29:S29 L31:P31 R31:S31 R33:S33 O33:P33 L33:M33 K31:K58 Q31:Q58 N32:N58" xr:uid="{90C6BDAA-9C26-46DF-B505-97788072F07B}">
      <formula1>0</formula1>
    </dataValidation>
    <dataValidation type="decimal" operator="greaterThanOrEqual" allowBlank="1" showInputMessage="1" showErrorMessage="1" error="กรุณากรอกข้อมูลเป็นตัวเลข" sqref="K30:S30" xr:uid="{29229893-BB97-4D18-8F85-5E2451F653FA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rowBreaks count="2" manualBreakCount="2">
    <brk id="91" max="25" man="1"/>
    <brk id="126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3D39651-1357-4A24-940F-9380ECFE5242}">
          <x14:formula1>
            <xm:f>LIST!$G$2:$G$10</xm:f>
          </x14:formula1>
          <xm:sqref>B85:B90 C85:G88 C90:G90</xm:sqref>
        </x14:dataValidation>
        <x14:dataValidation type="list" allowBlank="1" showInputMessage="1" showErrorMessage="1" error="กรุณาเลือกข้อมูลตามที่กำหนดให้" xr:uid="{A55CBD15-945D-4942-B5E2-45F6284A5E2F}">
          <x14:formula1>
            <xm:f>LIST!$A$2:$A$6</xm:f>
          </x14:formula1>
          <xm:sqref>B64:L68</xm:sqref>
        </x14:dataValidation>
        <x14:dataValidation type="list" allowBlank="1" showInputMessage="1" showErrorMessage="1" error="กรุณาเลือกข้อมูลตามที่กำหนดให้" xr:uid="{C1F46AAC-F0F5-4E46-9256-77601503AE92}">
          <x14:formula1>
            <xm:f>LIST!$C$2:$C$10</xm:f>
          </x14:formula1>
          <xm:sqref>B70:L74</xm:sqref>
        </x14:dataValidation>
        <x14:dataValidation type="list" allowBlank="1" showInputMessage="1" showErrorMessage="1" error="กรุณาเลือกข้อมูลตามที่กำหนดให้" xr:uid="{BCF8C624-A487-42D1-8F8D-4585CF03408C}">
          <x14:formula1>
            <xm:f>LIST!$E$2:$E$9</xm:f>
          </x14:formula1>
          <xm:sqref>B76:L80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50"/>
  </sheetPr>
  <dimension ref="A1:Z146"/>
  <sheetViews>
    <sheetView view="pageBreakPreview" topLeftCell="A16" zoomScaleNormal="85" zoomScaleSheetLayoutView="100" workbookViewId="0">
      <selection activeCell="Q148" sqref="Q148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9" t="s">
        <v>98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62" t="s">
        <v>99</v>
      </c>
      <c r="K2" s="262"/>
      <c r="L2" s="262"/>
      <c r="M2" s="262"/>
      <c r="N2" s="262"/>
      <c r="O2" s="262"/>
      <c r="P2" s="262"/>
      <c r="Q2" s="262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79" t="s">
        <v>81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ht="21" customHeight="1" x14ac:dyDescent="0.25">
      <c r="A4" s="79" t="s">
        <v>68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100</v>
      </c>
      <c r="L7" s="7"/>
      <c r="M7" s="80"/>
      <c r="N7" s="81"/>
      <c r="O7" s="81"/>
      <c r="P7" s="82"/>
    </row>
    <row r="8" spans="1:26" ht="21" customHeight="1" x14ac:dyDescent="0.25">
      <c r="A8" s="6" t="s">
        <v>14</v>
      </c>
      <c r="G8" s="7"/>
      <c r="H8" s="80"/>
      <c r="I8" s="81"/>
      <c r="J8" s="82"/>
    </row>
    <row r="9" spans="1:26" ht="9" customHeight="1" x14ac:dyDescent="0.25"/>
    <row r="10" spans="1:26" s="5" customFormat="1" ht="30" customHeight="1" x14ac:dyDescent="0.25">
      <c r="A10" s="83" t="s">
        <v>6</v>
      </c>
      <c r="B10" s="83" t="s">
        <v>10</v>
      </c>
      <c r="C10" s="83"/>
      <c r="D10" s="83"/>
      <c r="E10" s="83"/>
      <c r="F10" s="83"/>
      <c r="G10" s="83"/>
      <c r="H10" s="83"/>
      <c r="I10" s="83"/>
      <c r="J10" s="83"/>
      <c r="K10" s="83" t="s">
        <v>11</v>
      </c>
      <c r="L10" s="83"/>
      <c r="M10" s="83"/>
      <c r="N10" s="83"/>
      <c r="O10" s="83"/>
      <c r="P10" s="83"/>
      <c r="Q10" s="83"/>
      <c r="R10" s="83"/>
      <c r="S10" s="83" t="s">
        <v>5</v>
      </c>
      <c r="T10" s="83"/>
      <c r="U10" s="83"/>
      <c r="V10" s="83"/>
      <c r="W10" s="83"/>
      <c r="X10" s="83"/>
      <c r="Y10" s="83"/>
      <c r="Z10" s="83"/>
    </row>
    <row r="11" spans="1:26" s="5" customFormat="1" ht="30" customHeight="1" x14ac:dyDescent="0.25">
      <c r="A11" s="84"/>
      <c r="B11" s="83"/>
      <c r="C11" s="83"/>
      <c r="D11" s="83"/>
      <c r="E11" s="83"/>
      <c r="F11" s="83"/>
      <c r="G11" s="83"/>
      <c r="H11" s="83"/>
      <c r="I11" s="83"/>
      <c r="J11" s="83"/>
      <c r="K11" s="83" t="s">
        <v>2</v>
      </c>
      <c r="L11" s="83"/>
      <c r="M11" s="83"/>
      <c r="N11" s="83" t="s">
        <v>3</v>
      </c>
      <c r="O11" s="83"/>
      <c r="P11" s="83"/>
      <c r="Q11" s="83" t="s">
        <v>4</v>
      </c>
      <c r="R11" s="83"/>
      <c r="S11" s="83" t="s">
        <v>2</v>
      </c>
      <c r="T11" s="83"/>
      <c r="U11" s="83"/>
      <c r="V11" s="83" t="s">
        <v>3</v>
      </c>
      <c r="W11" s="83"/>
      <c r="X11" s="83"/>
      <c r="Y11" s="83" t="s">
        <v>4</v>
      </c>
      <c r="Z11" s="83"/>
    </row>
    <row r="12" spans="1:26" s="8" customFormat="1" ht="48" customHeight="1" x14ac:dyDescent="0.25">
      <c r="A12" s="29">
        <v>1</v>
      </c>
      <c r="B12" s="85" t="s">
        <v>101</v>
      </c>
      <c r="C12" s="86"/>
      <c r="D12" s="86"/>
      <c r="E12" s="86"/>
      <c r="F12" s="86"/>
      <c r="G12" s="86"/>
      <c r="H12" s="86"/>
      <c r="I12" s="86"/>
      <c r="J12" s="86"/>
      <c r="K12" s="253"/>
      <c r="L12" s="253"/>
      <c r="M12" s="253"/>
      <c r="N12" s="253"/>
      <c r="O12" s="253"/>
      <c r="P12" s="253"/>
      <c r="Q12" s="254" t="e">
        <f>V29/T29*100</f>
        <v>#DIV/0!</v>
      </c>
      <c r="R12" s="254"/>
      <c r="S12" s="299"/>
      <c r="T12" s="300"/>
      <c r="U12" s="301"/>
      <c r="V12" s="240"/>
      <c r="W12" s="241"/>
      <c r="X12" s="242"/>
      <c r="Y12" s="246" t="e">
        <f>V12/S12*100</f>
        <v>#DIV/0!</v>
      </c>
      <c r="Z12" s="247"/>
    </row>
    <row r="13" spans="1:26" ht="24" customHeight="1" x14ac:dyDescent="0.25">
      <c r="A13" s="30">
        <v>1.1000000000000001</v>
      </c>
      <c r="B13" s="95" t="s">
        <v>102</v>
      </c>
      <c r="C13" s="96"/>
      <c r="D13" s="96"/>
      <c r="E13" s="96"/>
      <c r="F13" s="96"/>
      <c r="G13" s="96"/>
      <c r="H13" s="96"/>
      <c r="I13" s="96"/>
      <c r="J13" s="96"/>
      <c r="K13" s="256"/>
      <c r="L13" s="256"/>
      <c r="M13" s="256"/>
      <c r="N13" s="100"/>
      <c r="O13" s="100"/>
      <c r="P13" s="100"/>
      <c r="Q13" s="101" t="e">
        <f>V30/T30*100</f>
        <v>#DIV/0!</v>
      </c>
      <c r="R13" s="101"/>
      <c r="S13" s="302"/>
      <c r="T13" s="303"/>
      <c r="U13" s="304"/>
      <c r="V13" s="243"/>
      <c r="W13" s="244"/>
      <c r="X13" s="245"/>
      <c r="Y13" s="248"/>
      <c r="Z13" s="249"/>
    </row>
    <row r="14" spans="1:26" ht="24" customHeight="1" x14ac:dyDescent="0.25">
      <c r="A14" s="30">
        <v>1.2</v>
      </c>
      <c r="B14" s="95" t="s">
        <v>63</v>
      </c>
      <c r="C14" s="96"/>
      <c r="D14" s="96"/>
      <c r="E14" s="96"/>
      <c r="F14" s="96"/>
      <c r="G14" s="96"/>
      <c r="H14" s="96"/>
      <c r="I14" s="96"/>
      <c r="J14" s="96"/>
      <c r="K14" s="256"/>
      <c r="L14" s="256"/>
      <c r="M14" s="256"/>
      <c r="N14" s="100"/>
      <c r="O14" s="100"/>
      <c r="P14" s="100"/>
      <c r="Q14" s="89" t="e">
        <f>V35/T35*100</f>
        <v>#DIV/0!</v>
      </c>
      <c r="R14" s="89"/>
      <c r="S14" s="302"/>
      <c r="T14" s="303"/>
      <c r="U14" s="304"/>
      <c r="V14" s="243"/>
      <c r="W14" s="244"/>
      <c r="X14" s="245"/>
      <c r="Y14" s="248"/>
      <c r="Z14" s="249"/>
    </row>
    <row r="15" spans="1:26" ht="24" customHeight="1" x14ac:dyDescent="0.25">
      <c r="A15" s="30">
        <v>1.3</v>
      </c>
      <c r="B15" s="95" t="s">
        <v>64</v>
      </c>
      <c r="C15" s="96"/>
      <c r="D15" s="96"/>
      <c r="E15" s="96"/>
      <c r="F15" s="96"/>
      <c r="G15" s="96"/>
      <c r="H15" s="96"/>
      <c r="I15" s="96"/>
      <c r="J15" s="96"/>
      <c r="K15" s="256"/>
      <c r="L15" s="256"/>
      <c r="M15" s="256"/>
      <c r="N15" s="100"/>
      <c r="O15" s="100"/>
      <c r="P15" s="100"/>
      <c r="Q15" s="89" t="e">
        <f>V38/T38*100</f>
        <v>#DIV/0!</v>
      </c>
      <c r="R15" s="89"/>
      <c r="S15" s="302"/>
      <c r="T15" s="303"/>
      <c r="U15" s="304"/>
      <c r="V15" s="243"/>
      <c r="W15" s="244"/>
      <c r="X15" s="245"/>
      <c r="Y15" s="248"/>
      <c r="Z15" s="249"/>
    </row>
    <row r="16" spans="1:26" ht="24" customHeight="1" x14ac:dyDescent="0.25">
      <c r="A16" s="30">
        <v>1.4</v>
      </c>
      <c r="B16" s="108" t="s">
        <v>65</v>
      </c>
      <c r="C16" s="108"/>
      <c r="D16" s="108"/>
      <c r="E16" s="108"/>
      <c r="F16" s="108"/>
      <c r="G16" s="108"/>
      <c r="H16" s="108"/>
      <c r="I16" s="108"/>
      <c r="J16" s="95"/>
      <c r="K16" s="97"/>
      <c r="L16" s="98"/>
      <c r="M16" s="99"/>
      <c r="N16" s="105"/>
      <c r="O16" s="106"/>
      <c r="P16" s="107"/>
      <c r="Q16" s="89" t="e">
        <f>V40/T40*100</f>
        <v>#DIV/0!</v>
      </c>
      <c r="R16" s="89"/>
      <c r="S16" s="302"/>
      <c r="T16" s="303"/>
      <c r="U16" s="304"/>
      <c r="V16" s="243"/>
      <c r="W16" s="244"/>
      <c r="X16" s="245"/>
      <c r="Y16" s="248"/>
      <c r="Z16" s="249"/>
    </row>
    <row r="17" spans="1:26" ht="24" customHeight="1" x14ac:dyDescent="0.25">
      <c r="A17" s="33">
        <v>1.5</v>
      </c>
      <c r="B17" s="110" t="s">
        <v>67</v>
      </c>
      <c r="C17" s="111"/>
      <c r="D17" s="111"/>
      <c r="E17" s="111"/>
      <c r="F17" s="111"/>
      <c r="G17" s="111"/>
      <c r="H17" s="111"/>
      <c r="I17" s="111"/>
      <c r="J17" s="112"/>
      <c r="K17" s="97"/>
      <c r="L17" s="98"/>
      <c r="M17" s="99"/>
      <c r="N17" s="105"/>
      <c r="O17" s="106"/>
      <c r="P17" s="107"/>
      <c r="Q17" s="89" t="e">
        <f>V42/T42*100</f>
        <v>#DIV/0!</v>
      </c>
      <c r="R17" s="89"/>
      <c r="S17" s="302"/>
      <c r="T17" s="303"/>
      <c r="U17" s="304"/>
      <c r="V17" s="243"/>
      <c r="W17" s="244"/>
      <c r="X17" s="245"/>
      <c r="Y17" s="248"/>
      <c r="Z17" s="249"/>
    </row>
    <row r="18" spans="1:26" s="8" customFormat="1" ht="24" customHeight="1" x14ac:dyDescent="0.25">
      <c r="A18" s="31">
        <v>2</v>
      </c>
      <c r="B18" s="119" t="s">
        <v>66</v>
      </c>
      <c r="C18" s="119"/>
      <c r="D18" s="119"/>
      <c r="E18" s="119"/>
      <c r="F18" s="119"/>
      <c r="G18" s="119"/>
      <c r="H18" s="119"/>
      <c r="I18" s="119"/>
      <c r="J18" s="120"/>
      <c r="K18" s="116"/>
      <c r="L18" s="117"/>
      <c r="M18" s="118"/>
      <c r="N18" s="257"/>
      <c r="O18" s="258"/>
      <c r="P18" s="259"/>
      <c r="Q18" s="255" t="e">
        <f>V44/T44*100</f>
        <v>#DIV/0!</v>
      </c>
      <c r="R18" s="255"/>
      <c r="S18" s="302"/>
      <c r="T18" s="303"/>
      <c r="U18" s="304"/>
      <c r="V18" s="243"/>
      <c r="W18" s="244"/>
      <c r="X18" s="245"/>
      <c r="Y18" s="248"/>
      <c r="Z18" s="249"/>
    </row>
    <row r="19" spans="1:26" s="5" customFormat="1" ht="24" customHeight="1" x14ac:dyDescent="0.25">
      <c r="A19" s="32">
        <v>2.1</v>
      </c>
      <c r="B19" s="108" t="s">
        <v>62</v>
      </c>
      <c r="C19" s="108"/>
      <c r="D19" s="108"/>
      <c r="E19" s="108"/>
      <c r="F19" s="108"/>
      <c r="G19" s="108"/>
      <c r="H19" s="108"/>
      <c r="I19" s="108"/>
      <c r="J19" s="95"/>
      <c r="K19" s="97"/>
      <c r="L19" s="98"/>
      <c r="M19" s="99"/>
      <c r="N19" s="105"/>
      <c r="O19" s="106"/>
      <c r="P19" s="107"/>
      <c r="Q19" s="89" t="e">
        <f>V45/T45*100</f>
        <v>#DIV/0!</v>
      </c>
      <c r="R19" s="89"/>
      <c r="S19" s="302"/>
      <c r="T19" s="303"/>
      <c r="U19" s="304"/>
      <c r="V19" s="243"/>
      <c r="W19" s="244"/>
      <c r="X19" s="245"/>
      <c r="Y19" s="248"/>
      <c r="Z19" s="249"/>
    </row>
    <row r="20" spans="1:26" ht="24" customHeight="1" x14ac:dyDescent="0.25">
      <c r="A20" s="30">
        <v>2.2000000000000002</v>
      </c>
      <c r="B20" s="108" t="s">
        <v>63</v>
      </c>
      <c r="C20" s="108"/>
      <c r="D20" s="108"/>
      <c r="E20" s="108"/>
      <c r="F20" s="108"/>
      <c r="G20" s="108"/>
      <c r="H20" s="108"/>
      <c r="I20" s="108"/>
      <c r="J20" s="95"/>
      <c r="K20" s="97"/>
      <c r="L20" s="98"/>
      <c r="M20" s="99"/>
      <c r="N20" s="105"/>
      <c r="O20" s="106"/>
      <c r="P20" s="107"/>
      <c r="Q20" s="89" t="e">
        <f>V50/T50*100</f>
        <v>#DIV/0!</v>
      </c>
      <c r="R20" s="89"/>
      <c r="S20" s="302"/>
      <c r="T20" s="303"/>
      <c r="U20" s="304"/>
      <c r="V20" s="243"/>
      <c r="W20" s="244"/>
      <c r="X20" s="245"/>
      <c r="Y20" s="248"/>
      <c r="Z20" s="249"/>
    </row>
    <row r="21" spans="1:26" ht="24" customHeight="1" x14ac:dyDescent="0.25">
      <c r="A21" s="30">
        <v>2.2999999999999998</v>
      </c>
      <c r="B21" s="108" t="s">
        <v>64</v>
      </c>
      <c r="C21" s="108"/>
      <c r="D21" s="108"/>
      <c r="E21" s="108"/>
      <c r="F21" s="108"/>
      <c r="G21" s="108"/>
      <c r="H21" s="108"/>
      <c r="I21" s="108"/>
      <c r="J21" s="95"/>
      <c r="K21" s="97"/>
      <c r="L21" s="98"/>
      <c r="M21" s="99"/>
      <c r="N21" s="105"/>
      <c r="O21" s="106"/>
      <c r="P21" s="107"/>
      <c r="Q21" s="89" t="e">
        <f>V53/T53*100</f>
        <v>#DIV/0!</v>
      </c>
      <c r="R21" s="89"/>
      <c r="S21" s="302"/>
      <c r="T21" s="303"/>
      <c r="U21" s="304"/>
      <c r="V21" s="243"/>
      <c r="W21" s="244"/>
      <c r="X21" s="245"/>
      <c r="Y21" s="248"/>
      <c r="Z21" s="249"/>
    </row>
    <row r="22" spans="1:26" ht="24" customHeight="1" x14ac:dyDescent="0.25">
      <c r="A22" s="33">
        <v>2.4</v>
      </c>
      <c r="B22" s="108" t="s">
        <v>65</v>
      </c>
      <c r="C22" s="108"/>
      <c r="D22" s="108"/>
      <c r="E22" s="108"/>
      <c r="F22" s="108"/>
      <c r="G22" s="108"/>
      <c r="H22" s="108"/>
      <c r="I22" s="108"/>
      <c r="J22" s="95"/>
      <c r="K22" s="97"/>
      <c r="L22" s="98"/>
      <c r="M22" s="99"/>
      <c r="N22" s="105"/>
      <c r="O22" s="106"/>
      <c r="P22" s="107"/>
      <c r="Q22" s="89" t="e">
        <f>V55/T55*100</f>
        <v>#DIV/0!</v>
      </c>
      <c r="R22" s="89"/>
      <c r="S22" s="302"/>
      <c r="T22" s="303"/>
      <c r="U22" s="304"/>
      <c r="V22" s="243"/>
      <c r="W22" s="244"/>
      <c r="X22" s="245"/>
      <c r="Y22" s="248"/>
      <c r="Z22" s="249"/>
    </row>
    <row r="23" spans="1:26" ht="24" customHeight="1" x14ac:dyDescent="0.25">
      <c r="A23" s="30">
        <v>2.5</v>
      </c>
      <c r="B23" s="102" t="s">
        <v>67</v>
      </c>
      <c r="C23" s="103"/>
      <c r="D23" s="103"/>
      <c r="E23" s="103"/>
      <c r="F23" s="103"/>
      <c r="G23" s="103"/>
      <c r="H23" s="103"/>
      <c r="I23" s="103"/>
      <c r="J23" s="103"/>
      <c r="K23" s="104"/>
      <c r="L23" s="104"/>
      <c r="M23" s="104"/>
      <c r="N23" s="100"/>
      <c r="O23" s="100"/>
      <c r="P23" s="100"/>
      <c r="Q23" s="89" t="e">
        <f>V57/T57*100</f>
        <v>#DIV/0!</v>
      </c>
      <c r="R23" s="89"/>
      <c r="S23" s="302"/>
      <c r="T23" s="303"/>
      <c r="U23" s="304"/>
      <c r="V23" s="243"/>
      <c r="W23" s="244"/>
      <c r="X23" s="245"/>
      <c r="Y23" s="248"/>
      <c r="Z23" s="249"/>
    </row>
    <row r="24" spans="1:26" ht="24" customHeight="1" x14ac:dyDescent="0.25">
      <c r="A24" s="90" t="s">
        <v>15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2"/>
      <c r="Q24" s="93" t="e">
        <f>V59</f>
        <v>#DIV/0!</v>
      </c>
      <c r="R24" s="93"/>
      <c r="S24" s="94">
        <f>SUM(S12)</f>
        <v>0</v>
      </c>
      <c r="T24" s="94"/>
      <c r="U24" s="94"/>
      <c r="V24" s="94">
        <f>SUM(V12)</f>
        <v>0</v>
      </c>
      <c r="W24" s="94"/>
      <c r="X24" s="94"/>
      <c r="Y24" s="125" t="e">
        <f>V24/S24*100</f>
        <v>#DIV/0!</v>
      </c>
      <c r="Z24" s="125"/>
    </row>
    <row r="25" spans="1:26" ht="9.9499999999999993" customHeight="1" x14ac:dyDescent="0.25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</row>
    <row r="26" spans="1:26" s="16" customFormat="1" ht="24" customHeight="1" x14ac:dyDescent="0.25">
      <c r="A26" s="28" t="s">
        <v>91</v>
      </c>
      <c r="B26" s="2"/>
      <c r="C26" s="2"/>
      <c r="D26" s="2"/>
      <c r="E26" s="2"/>
      <c r="F26" s="2"/>
      <c r="G26" s="2"/>
      <c r="H26" s="9"/>
      <c r="I26" s="10"/>
      <c r="J26" s="10"/>
      <c r="K26" s="10"/>
      <c r="L26" s="10"/>
      <c r="M26" s="10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9.9499999999999993" customHeight="1" x14ac:dyDescent="0.25">
      <c r="A27" s="2"/>
      <c r="H27" s="11"/>
      <c r="I27" s="11"/>
      <c r="J27" s="11"/>
      <c r="K27" s="11"/>
      <c r="L27" s="11"/>
      <c r="M27" s="11"/>
    </row>
    <row r="28" spans="1:26" ht="72" customHeight="1" x14ac:dyDescent="0.25">
      <c r="A28" s="14" t="s">
        <v>6</v>
      </c>
      <c r="B28" s="83" t="s">
        <v>12</v>
      </c>
      <c r="C28" s="83"/>
      <c r="D28" s="83"/>
      <c r="E28" s="83"/>
      <c r="F28" s="83"/>
      <c r="G28" s="83"/>
      <c r="H28" s="83" t="s">
        <v>16</v>
      </c>
      <c r="I28" s="83"/>
      <c r="J28" s="83"/>
      <c r="K28" s="83" t="s">
        <v>13</v>
      </c>
      <c r="L28" s="83"/>
      <c r="M28" s="83"/>
      <c r="N28" s="83" t="s">
        <v>17</v>
      </c>
      <c r="O28" s="83"/>
      <c r="P28" s="83"/>
      <c r="Q28" s="83" t="s">
        <v>18</v>
      </c>
      <c r="R28" s="83"/>
      <c r="S28" s="83"/>
      <c r="T28" s="126" t="s">
        <v>19</v>
      </c>
      <c r="U28" s="126"/>
      <c r="V28" s="72" t="s">
        <v>7</v>
      </c>
      <c r="W28" s="72"/>
      <c r="X28" s="83" t="s">
        <v>8</v>
      </c>
      <c r="Y28" s="83"/>
      <c r="Z28" s="83"/>
    </row>
    <row r="29" spans="1:26" s="46" customFormat="1" ht="48" customHeight="1" x14ac:dyDescent="0.25">
      <c r="A29" s="34">
        <v>1</v>
      </c>
      <c r="B29" s="265" t="s">
        <v>61</v>
      </c>
      <c r="C29" s="266"/>
      <c r="D29" s="266"/>
      <c r="E29" s="266"/>
      <c r="F29" s="266"/>
      <c r="G29" s="267"/>
      <c r="H29" s="268"/>
      <c r="I29" s="268"/>
      <c r="J29" s="268"/>
      <c r="K29" s="269"/>
      <c r="L29" s="269"/>
      <c r="M29" s="269"/>
      <c r="N29" s="269"/>
      <c r="O29" s="269"/>
      <c r="P29" s="269"/>
      <c r="Q29" s="269"/>
      <c r="R29" s="269"/>
      <c r="S29" s="257"/>
      <c r="T29" s="191">
        <f>T30+T35+T38+T40+T42</f>
        <v>30</v>
      </c>
      <c r="U29" s="191"/>
      <c r="V29" s="280" t="e">
        <f>SUM(V30,V35,V38,V40,V42)</f>
        <v>#DIV/0!</v>
      </c>
      <c r="W29" s="109"/>
      <c r="X29" s="175"/>
      <c r="Y29" s="176"/>
      <c r="Z29" s="177"/>
    </row>
    <row r="30" spans="1:26" s="20" customFormat="1" ht="24" customHeight="1" x14ac:dyDescent="0.25">
      <c r="A30" s="35">
        <v>1.1000000000000001</v>
      </c>
      <c r="B30" s="281" t="s">
        <v>102</v>
      </c>
      <c r="C30" s="281"/>
      <c r="D30" s="281"/>
      <c r="E30" s="281"/>
      <c r="F30" s="281"/>
      <c r="G30" s="282"/>
      <c r="H30" s="283"/>
      <c r="I30" s="283"/>
      <c r="J30" s="283"/>
      <c r="K30" s="284">
        <f>K34</f>
        <v>0</v>
      </c>
      <c r="L30" s="284"/>
      <c r="M30" s="284"/>
      <c r="N30" s="284">
        <f t="shared" ref="N30" si="0">N34</f>
        <v>0</v>
      </c>
      <c r="O30" s="284"/>
      <c r="P30" s="284"/>
      <c r="Q30" s="284">
        <f t="shared" ref="Q30" si="1">Q34</f>
        <v>0</v>
      </c>
      <c r="R30" s="284"/>
      <c r="S30" s="284"/>
      <c r="T30" s="59">
        <f>SUM(T31:T34)</f>
        <v>15</v>
      </c>
      <c r="U30" s="59"/>
      <c r="V30" s="263" t="e">
        <f>SUM(V31:W34)</f>
        <v>#DIV/0!</v>
      </c>
      <c r="W30" s="264"/>
      <c r="X30" s="231"/>
      <c r="Y30" s="232"/>
      <c r="Z30" s="233"/>
    </row>
    <row r="31" spans="1:26" ht="24" customHeight="1" x14ac:dyDescent="0.25">
      <c r="A31" s="141"/>
      <c r="B31" s="199" t="s">
        <v>69</v>
      </c>
      <c r="C31" s="199"/>
      <c r="D31" s="199"/>
      <c r="E31" s="199"/>
      <c r="F31" s="199"/>
      <c r="G31" s="199"/>
      <c r="H31" s="270"/>
      <c r="I31" s="270"/>
      <c r="J31" s="270"/>
      <c r="K31" s="100"/>
      <c r="L31" s="100"/>
      <c r="M31" s="100"/>
      <c r="N31" s="100"/>
      <c r="O31" s="100"/>
      <c r="P31" s="100"/>
      <c r="Q31" s="100"/>
      <c r="R31" s="100"/>
      <c r="S31" s="105"/>
      <c r="T31" s="62">
        <v>7</v>
      </c>
      <c r="U31" s="62"/>
      <c r="V31" s="124" t="e">
        <f>(T31*((K31*0)+(N31*50)+(Q31*100)))/(H31*100)</f>
        <v>#DIV/0!</v>
      </c>
      <c r="W31" s="89"/>
      <c r="X31" s="231"/>
      <c r="Y31" s="232"/>
      <c r="Z31" s="233"/>
    </row>
    <row r="32" spans="1:26" ht="24" customHeight="1" x14ac:dyDescent="0.25">
      <c r="A32" s="142"/>
      <c r="B32" s="65" t="s">
        <v>70</v>
      </c>
      <c r="C32" s="66"/>
      <c r="D32" s="66"/>
      <c r="E32" s="66"/>
      <c r="F32" s="66"/>
      <c r="G32" s="67"/>
      <c r="H32" s="270"/>
      <c r="I32" s="270"/>
      <c r="J32" s="270"/>
      <c r="K32" s="105"/>
      <c r="L32" s="106"/>
      <c r="M32" s="107"/>
      <c r="N32" s="105"/>
      <c r="O32" s="106"/>
      <c r="P32" s="107"/>
      <c r="Q32" s="105"/>
      <c r="R32" s="106"/>
      <c r="S32" s="106"/>
      <c r="T32" s="62">
        <v>3</v>
      </c>
      <c r="U32" s="62"/>
      <c r="V32" s="124" t="e">
        <f>(T32*((K32*0)+(N32*50)+(Q32*100)))/(H32*100)</f>
        <v>#DIV/0!</v>
      </c>
      <c r="W32" s="89"/>
      <c r="X32" s="231"/>
      <c r="Y32" s="232"/>
      <c r="Z32" s="233"/>
    </row>
    <row r="33" spans="1:26" ht="72" customHeight="1" x14ac:dyDescent="0.25">
      <c r="A33" s="142"/>
      <c r="B33" s="131" t="s">
        <v>103</v>
      </c>
      <c r="C33" s="131"/>
      <c r="D33" s="131"/>
      <c r="E33" s="131"/>
      <c r="F33" s="131"/>
      <c r="G33" s="131"/>
      <c r="H33" s="270"/>
      <c r="I33" s="270"/>
      <c r="J33" s="270"/>
      <c r="K33" s="100"/>
      <c r="L33" s="100"/>
      <c r="M33" s="100"/>
      <c r="N33" s="100"/>
      <c r="O33" s="100"/>
      <c r="P33" s="100"/>
      <c r="Q33" s="100"/>
      <c r="R33" s="100"/>
      <c r="S33" s="105"/>
      <c r="T33" s="62">
        <v>3</v>
      </c>
      <c r="U33" s="62"/>
      <c r="V33" s="124" t="e">
        <f>(T33*((K33*0)+(N33*50)+(Q33*100)))/(H33*100)</f>
        <v>#DIV/0!</v>
      </c>
      <c r="W33" s="89"/>
      <c r="X33" s="231"/>
      <c r="Y33" s="232"/>
      <c r="Z33" s="233"/>
    </row>
    <row r="34" spans="1:26" ht="24" customHeight="1" x14ac:dyDescent="0.25">
      <c r="A34" s="143"/>
      <c r="B34" s="65" t="s">
        <v>71</v>
      </c>
      <c r="C34" s="66"/>
      <c r="D34" s="66"/>
      <c r="E34" s="66"/>
      <c r="F34" s="66"/>
      <c r="G34" s="67"/>
      <c r="H34" s="270"/>
      <c r="I34" s="270"/>
      <c r="J34" s="270"/>
      <c r="K34" s="105"/>
      <c r="L34" s="106"/>
      <c r="M34" s="107"/>
      <c r="N34" s="105"/>
      <c r="O34" s="106"/>
      <c r="P34" s="107"/>
      <c r="Q34" s="105"/>
      <c r="R34" s="106"/>
      <c r="S34" s="106"/>
      <c r="T34" s="62">
        <v>2</v>
      </c>
      <c r="U34" s="62"/>
      <c r="V34" s="124" t="e">
        <f>(T34*((K34*0)+(N34*50)+(Q34*100)))/(H34*100)</f>
        <v>#DIV/0!</v>
      </c>
      <c r="W34" s="89"/>
      <c r="X34" s="231"/>
      <c r="Y34" s="232"/>
      <c r="Z34" s="233"/>
    </row>
    <row r="35" spans="1:26" s="20" customFormat="1" ht="24" customHeight="1" x14ac:dyDescent="0.25">
      <c r="A35" s="36">
        <v>1.2</v>
      </c>
      <c r="B35" s="296" t="s">
        <v>63</v>
      </c>
      <c r="C35" s="297"/>
      <c r="D35" s="297"/>
      <c r="E35" s="297"/>
      <c r="F35" s="297"/>
      <c r="G35" s="298"/>
      <c r="H35" s="274"/>
      <c r="I35" s="275"/>
      <c r="J35" s="276"/>
      <c r="K35" s="277">
        <f>K37</f>
        <v>0</v>
      </c>
      <c r="L35" s="278"/>
      <c r="M35" s="279"/>
      <c r="N35" s="277">
        <f t="shared" ref="N35" si="2">N37</f>
        <v>0</v>
      </c>
      <c r="O35" s="278"/>
      <c r="P35" s="279"/>
      <c r="Q35" s="277">
        <f t="shared" ref="Q35" si="3">Q37</f>
        <v>0</v>
      </c>
      <c r="R35" s="278"/>
      <c r="S35" s="279"/>
      <c r="T35" s="59">
        <f>T36+T37</f>
        <v>10</v>
      </c>
      <c r="U35" s="59"/>
      <c r="V35" s="263" t="e">
        <f>SUM(V36,V37)</f>
        <v>#DIV/0!</v>
      </c>
      <c r="W35" s="264"/>
      <c r="X35" s="231"/>
      <c r="Y35" s="232"/>
      <c r="Z35" s="233"/>
    </row>
    <row r="36" spans="1:26" ht="72" customHeight="1" x14ac:dyDescent="0.25">
      <c r="A36" s="141"/>
      <c r="B36" s="135" t="s">
        <v>72</v>
      </c>
      <c r="C36" s="136"/>
      <c r="D36" s="136"/>
      <c r="E36" s="136"/>
      <c r="F36" s="136"/>
      <c r="G36" s="137"/>
      <c r="H36" s="132"/>
      <c r="I36" s="133"/>
      <c r="J36" s="134"/>
      <c r="K36" s="105"/>
      <c r="L36" s="106"/>
      <c r="M36" s="107"/>
      <c r="N36" s="105"/>
      <c r="O36" s="106"/>
      <c r="P36" s="107"/>
      <c r="Q36" s="105"/>
      <c r="R36" s="106"/>
      <c r="S36" s="106"/>
      <c r="T36" s="62">
        <v>5</v>
      </c>
      <c r="U36" s="62"/>
      <c r="V36" s="124" t="e">
        <f>(T36*((K36*0)+(N36*50)+(Q36*100)))/(H36*100)</f>
        <v>#DIV/0!</v>
      </c>
      <c r="W36" s="89"/>
      <c r="X36" s="231"/>
      <c r="Y36" s="232"/>
      <c r="Z36" s="233"/>
    </row>
    <row r="37" spans="1:26" ht="24" customHeight="1" x14ac:dyDescent="0.25">
      <c r="A37" s="143"/>
      <c r="B37" s="65" t="s">
        <v>73</v>
      </c>
      <c r="C37" s="66"/>
      <c r="D37" s="66"/>
      <c r="E37" s="66"/>
      <c r="F37" s="66"/>
      <c r="G37" s="67"/>
      <c r="H37" s="132"/>
      <c r="I37" s="133"/>
      <c r="J37" s="134"/>
      <c r="K37" s="105"/>
      <c r="L37" s="106"/>
      <c r="M37" s="107"/>
      <c r="N37" s="105"/>
      <c r="O37" s="106"/>
      <c r="P37" s="107"/>
      <c r="Q37" s="105"/>
      <c r="R37" s="106"/>
      <c r="S37" s="106"/>
      <c r="T37" s="62">
        <v>5</v>
      </c>
      <c r="U37" s="62"/>
      <c r="V37" s="124" t="e">
        <f>(T37*((K37*0)+(N37*50)+(Q37*100)))/(H37*100)</f>
        <v>#DIV/0!</v>
      </c>
      <c r="W37" s="89"/>
      <c r="X37" s="231"/>
      <c r="Y37" s="232"/>
      <c r="Z37" s="233"/>
    </row>
    <row r="38" spans="1:26" s="20" customFormat="1" ht="48" customHeight="1" x14ac:dyDescent="0.25">
      <c r="A38" s="36">
        <v>1.3</v>
      </c>
      <c r="B38" s="271" t="s">
        <v>64</v>
      </c>
      <c r="C38" s="272"/>
      <c r="D38" s="272"/>
      <c r="E38" s="272"/>
      <c r="F38" s="272"/>
      <c r="G38" s="273"/>
      <c r="H38" s="274"/>
      <c r="I38" s="275"/>
      <c r="J38" s="276"/>
      <c r="K38" s="277">
        <f>K39</f>
        <v>0</v>
      </c>
      <c r="L38" s="278"/>
      <c r="M38" s="279"/>
      <c r="N38" s="277">
        <f t="shared" ref="N38" si="4">N39</f>
        <v>0</v>
      </c>
      <c r="O38" s="278"/>
      <c r="P38" s="279"/>
      <c r="Q38" s="277">
        <f t="shared" ref="Q38" si="5">Q39</f>
        <v>0</v>
      </c>
      <c r="R38" s="278"/>
      <c r="S38" s="279"/>
      <c r="T38" s="59">
        <f>T39</f>
        <v>3</v>
      </c>
      <c r="U38" s="59"/>
      <c r="V38" s="263" t="e">
        <f>SUM(V39)</f>
        <v>#DIV/0!</v>
      </c>
      <c r="W38" s="264"/>
      <c r="X38" s="231"/>
      <c r="Y38" s="232"/>
      <c r="Z38" s="233"/>
    </row>
    <row r="39" spans="1:26" ht="48" customHeight="1" x14ac:dyDescent="0.25">
      <c r="A39" s="37"/>
      <c r="B39" s="135" t="s">
        <v>104</v>
      </c>
      <c r="C39" s="136"/>
      <c r="D39" s="136"/>
      <c r="E39" s="136"/>
      <c r="F39" s="136"/>
      <c r="G39" s="137"/>
      <c r="H39" s="285"/>
      <c r="I39" s="286"/>
      <c r="J39" s="287"/>
      <c r="K39" s="105"/>
      <c r="L39" s="106"/>
      <c r="M39" s="107"/>
      <c r="N39" s="105"/>
      <c r="O39" s="106"/>
      <c r="P39" s="107"/>
      <c r="Q39" s="105"/>
      <c r="R39" s="106"/>
      <c r="S39" s="106"/>
      <c r="T39" s="62">
        <v>3</v>
      </c>
      <c r="U39" s="62"/>
      <c r="V39" s="124" t="e">
        <f>(T39*((K39*0)+(N39*50)+(Q39*100)))/(H39*100)</f>
        <v>#DIV/0!</v>
      </c>
      <c r="W39" s="89"/>
      <c r="X39" s="231"/>
      <c r="Y39" s="232"/>
      <c r="Z39" s="233"/>
    </row>
    <row r="40" spans="1:26" s="20" customFormat="1" ht="48" customHeight="1" x14ac:dyDescent="0.25">
      <c r="A40" s="36">
        <v>1.4</v>
      </c>
      <c r="B40" s="271" t="s">
        <v>65</v>
      </c>
      <c r="C40" s="272"/>
      <c r="D40" s="272"/>
      <c r="E40" s="272"/>
      <c r="F40" s="272"/>
      <c r="G40" s="273"/>
      <c r="H40" s="274"/>
      <c r="I40" s="275"/>
      <c r="J40" s="276"/>
      <c r="K40" s="277">
        <f>K41</f>
        <v>0</v>
      </c>
      <c r="L40" s="278"/>
      <c r="M40" s="279"/>
      <c r="N40" s="277">
        <f>N41</f>
        <v>0</v>
      </c>
      <c r="O40" s="278"/>
      <c r="P40" s="279"/>
      <c r="Q40" s="277">
        <f>Q41</f>
        <v>0</v>
      </c>
      <c r="R40" s="278"/>
      <c r="S40" s="278"/>
      <c r="T40" s="59">
        <f>T41</f>
        <v>1</v>
      </c>
      <c r="U40" s="59"/>
      <c r="V40" s="263" t="e">
        <f>SUM(V41)</f>
        <v>#DIV/0!</v>
      </c>
      <c r="W40" s="264"/>
      <c r="X40" s="231"/>
      <c r="Y40" s="232"/>
      <c r="Z40" s="233"/>
    </row>
    <row r="41" spans="1:26" ht="48" customHeight="1" x14ac:dyDescent="0.25">
      <c r="A41" s="37"/>
      <c r="B41" s="135" t="s">
        <v>105</v>
      </c>
      <c r="C41" s="136"/>
      <c r="D41" s="136"/>
      <c r="E41" s="136"/>
      <c r="F41" s="136"/>
      <c r="G41" s="137"/>
      <c r="H41" s="132"/>
      <c r="I41" s="133"/>
      <c r="J41" s="134"/>
      <c r="K41" s="105"/>
      <c r="L41" s="106"/>
      <c r="M41" s="107"/>
      <c r="N41" s="105"/>
      <c r="O41" s="106"/>
      <c r="P41" s="107"/>
      <c r="Q41" s="105"/>
      <c r="R41" s="106"/>
      <c r="S41" s="106"/>
      <c r="T41" s="62">
        <v>1</v>
      </c>
      <c r="U41" s="62"/>
      <c r="V41" s="124" t="e">
        <f>(T41*((K41*0)+(N41*50)+(Q41*100)))/(H41*100)</f>
        <v>#DIV/0!</v>
      </c>
      <c r="W41" s="89"/>
      <c r="X41" s="231"/>
      <c r="Y41" s="232"/>
      <c r="Z41" s="233"/>
    </row>
    <row r="42" spans="1:26" s="20" customFormat="1" ht="48" customHeight="1" x14ac:dyDescent="0.25">
      <c r="A42" s="36">
        <v>1.5</v>
      </c>
      <c r="B42" s="271" t="s">
        <v>67</v>
      </c>
      <c r="C42" s="272"/>
      <c r="D42" s="272"/>
      <c r="E42" s="272"/>
      <c r="F42" s="272"/>
      <c r="G42" s="273"/>
      <c r="H42" s="274"/>
      <c r="I42" s="275"/>
      <c r="J42" s="276"/>
      <c r="K42" s="277">
        <f>K43</f>
        <v>0</v>
      </c>
      <c r="L42" s="278"/>
      <c r="M42" s="279"/>
      <c r="N42" s="277">
        <f>N43</f>
        <v>0</v>
      </c>
      <c r="O42" s="278"/>
      <c r="P42" s="279"/>
      <c r="Q42" s="277">
        <f>Q43</f>
        <v>0</v>
      </c>
      <c r="R42" s="278"/>
      <c r="S42" s="278"/>
      <c r="T42" s="59">
        <f>T43</f>
        <v>1</v>
      </c>
      <c r="U42" s="59"/>
      <c r="V42" s="263" t="e">
        <f>SUM(V43)</f>
        <v>#DIV/0!</v>
      </c>
      <c r="W42" s="264"/>
      <c r="X42" s="231"/>
      <c r="Y42" s="232"/>
      <c r="Z42" s="233"/>
    </row>
    <row r="43" spans="1:26" ht="48" customHeight="1" x14ac:dyDescent="0.25">
      <c r="A43" s="37"/>
      <c r="B43" s="135" t="s">
        <v>106</v>
      </c>
      <c r="C43" s="136"/>
      <c r="D43" s="136"/>
      <c r="E43" s="136"/>
      <c r="F43" s="136"/>
      <c r="G43" s="137"/>
      <c r="H43" s="132"/>
      <c r="I43" s="133"/>
      <c r="J43" s="134"/>
      <c r="K43" s="105"/>
      <c r="L43" s="106"/>
      <c r="M43" s="107"/>
      <c r="N43" s="105"/>
      <c r="O43" s="106"/>
      <c r="P43" s="107"/>
      <c r="Q43" s="105"/>
      <c r="R43" s="106"/>
      <c r="S43" s="106"/>
      <c r="T43" s="62">
        <v>1</v>
      </c>
      <c r="U43" s="62"/>
      <c r="V43" s="124" t="e">
        <f>(T43*((K43*0)+(N43*50)+(Q43*100)))/(H43*100)</f>
        <v>#DIV/0!</v>
      </c>
      <c r="W43" s="89"/>
      <c r="X43" s="231"/>
      <c r="Y43" s="232"/>
      <c r="Z43" s="233"/>
    </row>
    <row r="44" spans="1:26" s="46" customFormat="1" ht="24" customHeight="1" x14ac:dyDescent="0.25">
      <c r="A44" s="38">
        <v>2</v>
      </c>
      <c r="B44" s="288" t="s">
        <v>66</v>
      </c>
      <c r="C44" s="289"/>
      <c r="D44" s="289"/>
      <c r="E44" s="289"/>
      <c r="F44" s="289"/>
      <c r="G44" s="85"/>
      <c r="H44" s="290"/>
      <c r="I44" s="291"/>
      <c r="J44" s="292"/>
      <c r="K44" s="257"/>
      <c r="L44" s="258"/>
      <c r="M44" s="259"/>
      <c r="N44" s="257"/>
      <c r="O44" s="258"/>
      <c r="P44" s="259"/>
      <c r="Q44" s="257"/>
      <c r="R44" s="258"/>
      <c r="S44" s="258"/>
      <c r="T44" s="191">
        <f>T45+T50+T53+T55+T57</f>
        <v>70</v>
      </c>
      <c r="U44" s="191"/>
      <c r="V44" s="280" t="e">
        <f>SUM(V45,V50,V53,V55,V57)</f>
        <v>#DIV/0!</v>
      </c>
      <c r="W44" s="109"/>
      <c r="X44" s="231"/>
      <c r="Y44" s="232"/>
      <c r="Z44" s="233"/>
    </row>
    <row r="45" spans="1:26" s="20" customFormat="1" ht="24" customHeight="1" x14ac:dyDescent="0.25">
      <c r="A45" s="36">
        <v>2.1</v>
      </c>
      <c r="B45" s="271" t="s">
        <v>62</v>
      </c>
      <c r="C45" s="272"/>
      <c r="D45" s="272"/>
      <c r="E45" s="272"/>
      <c r="F45" s="272"/>
      <c r="G45" s="273"/>
      <c r="H45" s="274"/>
      <c r="I45" s="275"/>
      <c r="J45" s="276"/>
      <c r="K45" s="277">
        <f>K49</f>
        <v>0</v>
      </c>
      <c r="L45" s="278"/>
      <c r="M45" s="279"/>
      <c r="N45" s="277">
        <f>N49</f>
        <v>0</v>
      </c>
      <c r="O45" s="278"/>
      <c r="P45" s="279"/>
      <c r="Q45" s="277">
        <f>Q49</f>
        <v>0</v>
      </c>
      <c r="R45" s="278"/>
      <c r="S45" s="278"/>
      <c r="T45" s="59">
        <f>SUM(T46:T49)</f>
        <v>35</v>
      </c>
      <c r="U45" s="59"/>
      <c r="V45" s="263" t="e">
        <f>SUM(V46:W49)</f>
        <v>#DIV/0!</v>
      </c>
      <c r="W45" s="264"/>
      <c r="X45" s="231"/>
      <c r="Y45" s="232"/>
      <c r="Z45" s="233"/>
    </row>
    <row r="46" spans="1:26" ht="24" customHeight="1" x14ac:dyDescent="0.25">
      <c r="A46" s="144"/>
      <c r="B46" s="215" t="s">
        <v>69</v>
      </c>
      <c r="C46" s="216"/>
      <c r="D46" s="216"/>
      <c r="E46" s="216"/>
      <c r="F46" s="216"/>
      <c r="G46" s="102"/>
      <c r="H46" s="132"/>
      <c r="I46" s="133"/>
      <c r="J46" s="134"/>
      <c r="K46" s="105"/>
      <c r="L46" s="106"/>
      <c r="M46" s="107"/>
      <c r="N46" s="105"/>
      <c r="O46" s="106"/>
      <c r="P46" s="107"/>
      <c r="Q46" s="105"/>
      <c r="R46" s="106"/>
      <c r="S46" s="106"/>
      <c r="T46" s="62">
        <v>15</v>
      </c>
      <c r="U46" s="62"/>
      <c r="V46" s="124" t="e">
        <f>(T46*((K46*0)+(N46*50)+(Q46*100)))/(H46*100)</f>
        <v>#DIV/0!</v>
      </c>
      <c r="W46" s="89"/>
      <c r="X46" s="231"/>
      <c r="Y46" s="232"/>
      <c r="Z46" s="233"/>
    </row>
    <row r="47" spans="1:26" ht="24" customHeight="1" x14ac:dyDescent="0.25">
      <c r="A47" s="145"/>
      <c r="B47" s="215" t="s">
        <v>70</v>
      </c>
      <c r="C47" s="216"/>
      <c r="D47" s="216"/>
      <c r="E47" s="216"/>
      <c r="F47" s="216"/>
      <c r="G47" s="102"/>
      <c r="H47" s="132"/>
      <c r="I47" s="133"/>
      <c r="J47" s="134"/>
      <c r="K47" s="105"/>
      <c r="L47" s="106"/>
      <c r="M47" s="107"/>
      <c r="N47" s="105"/>
      <c r="O47" s="106"/>
      <c r="P47" s="107"/>
      <c r="Q47" s="105"/>
      <c r="R47" s="106"/>
      <c r="S47" s="106"/>
      <c r="T47" s="62">
        <v>10</v>
      </c>
      <c r="U47" s="62"/>
      <c r="V47" s="124" t="e">
        <f>(T47*((K47*0)+(N47*50)+(Q47*100)))/(H47*100)</f>
        <v>#DIV/0!</v>
      </c>
      <c r="W47" s="89"/>
      <c r="X47" s="231"/>
      <c r="Y47" s="232"/>
      <c r="Z47" s="233"/>
    </row>
    <row r="48" spans="1:26" ht="48" customHeight="1" x14ac:dyDescent="0.25">
      <c r="A48" s="145"/>
      <c r="B48" s="215" t="s">
        <v>107</v>
      </c>
      <c r="C48" s="216"/>
      <c r="D48" s="216"/>
      <c r="E48" s="216"/>
      <c r="F48" s="216"/>
      <c r="G48" s="102"/>
      <c r="H48" s="132"/>
      <c r="I48" s="133"/>
      <c r="J48" s="134"/>
      <c r="K48" s="105"/>
      <c r="L48" s="106"/>
      <c r="M48" s="107"/>
      <c r="N48" s="105"/>
      <c r="O48" s="106"/>
      <c r="P48" s="107"/>
      <c r="Q48" s="105"/>
      <c r="R48" s="106"/>
      <c r="S48" s="106"/>
      <c r="T48" s="62">
        <v>5</v>
      </c>
      <c r="U48" s="62"/>
      <c r="V48" s="124" t="e">
        <f>(T48*((K48*0)+(N48*50)+(Q48*100)))/(H48*100)</f>
        <v>#DIV/0!</v>
      </c>
      <c r="W48" s="89"/>
      <c r="X48" s="231"/>
      <c r="Y48" s="232"/>
      <c r="Z48" s="233"/>
    </row>
    <row r="49" spans="1:26" ht="24" customHeight="1" x14ac:dyDescent="0.25">
      <c r="A49" s="146"/>
      <c r="B49" s="215" t="s">
        <v>71</v>
      </c>
      <c r="C49" s="216"/>
      <c r="D49" s="216"/>
      <c r="E49" s="216"/>
      <c r="F49" s="216"/>
      <c r="G49" s="102"/>
      <c r="H49" s="132"/>
      <c r="I49" s="133"/>
      <c r="J49" s="134"/>
      <c r="K49" s="105"/>
      <c r="L49" s="106"/>
      <c r="M49" s="107"/>
      <c r="N49" s="105"/>
      <c r="O49" s="106"/>
      <c r="P49" s="107"/>
      <c r="Q49" s="105"/>
      <c r="R49" s="106"/>
      <c r="S49" s="106"/>
      <c r="T49" s="62">
        <v>5</v>
      </c>
      <c r="U49" s="62"/>
      <c r="V49" s="124" t="e">
        <f>(T49*((K49*0)+(N49*50)+(Q49*100)))/(H49*100)</f>
        <v>#DIV/0!</v>
      </c>
      <c r="W49" s="89"/>
      <c r="X49" s="231"/>
      <c r="Y49" s="232"/>
      <c r="Z49" s="233"/>
    </row>
    <row r="50" spans="1:26" s="20" customFormat="1" ht="24" customHeight="1" x14ac:dyDescent="0.25">
      <c r="A50" s="36">
        <v>2.2000000000000002</v>
      </c>
      <c r="B50" s="271" t="s">
        <v>63</v>
      </c>
      <c r="C50" s="272"/>
      <c r="D50" s="272"/>
      <c r="E50" s="272"/>
      <c r="F50" s="272"/>
      <c r="G50" s="273"/>
      <c r="H50" s="274"/>
      <c r="I50" s="275"/>
      <c r="J50" s="276"/>
      <c r="K50" s="277">
        <f>K52</f>
        <v>0</v>
      </c>
      <c r="L50" s="278"/>
      <c r="M50" s="279"/>
      <c r="N50" s="277">
        <f>N52</f>
        <v>0</v>
      </c>
      <c r="O50" s="278"/>
      <c r="P50" s="279"/>
      <c r="Q50" s="277">
        <f>Q52</f>
        <v>0</v>
      </c>
      <c r="R50" s="278"/>
      <c r="S50" s="278"/>
      <c r="T50" s="59">
        <f>SUM(T51:T52)</f>
        <v>20</v>
      </c>
      <c r="U50" s="59"/>
      <c r="V50" s="263" t="e">
        <f>SUM(V51:W52)</f>
        <v>#DIV/0!</v>
      </c>
      <c r="W50" s="264"/>
      <c r="X50" s="231"/>
      <c r="Y50" s="232"/>
      <c r="Z50" s="233"/>
    </row>
    <row r="51" spans="1:26" s="15" customFormat="1" ht="72" customHeight="1" x14ac:dyDescent="0.25">
      <c r="A51" s="144"/>
      <c r="B51" s="215" t="s">
        <v>72</v>
      </c>
      <c r="C51" s="216"/>
      <c r="D51" s="216"/>
      <c r="E51" s="216"/>
      <c r="F51" s="216"/>
      <c r="G51" s="102"/>
      <c r="H51" s="132"/>
      <c r="I51" s="133"/>
      <c r="J51" s="134"/>
      <c r="K51" s="105"/>
      <c r="L51" s="106"/>
      <c r="M51" s="107"/>
      <c r="N51" s="105"/>
      <c r="O51" s="106"/>
      <c r="P51" s="107"/>
      <c r="Q51" s="105"/>
      <c r="R51" s="106"/>
      <c r="S51" s="106"/>
      <c r="T51" s="62">
        <v>15</v>
      </c>
      <c r="U51" s="62"/>
      <c r="V51" s="124" t="e">
        <f>(T51*((K51*0)+(N51*50)+(Q51*100)))/(H51*100)</f>
        <v>#DIV/0!</v>
      </c>
      <c r="W51" s="89"/>
      <c r="X51" s="231"/>
      <c r="Y51" s="232"/>
      <c r="Z51" s="233"/>
    </row>
    <row r="52" spans="1:26" ht="48" customHeight="1" x14ac:dyDescent="0.25">
      <c r="A52" s="146"/>
      <c r="B52" s="215" t="s">
        <v>73</v>
      </c>
      <c r="C52" s="216"/>
      <c r="D52" s="216"/>
      <c r="E52" s="216"/>
      <c r="F52" s="216"/>
      <c r="G52" s="102"/>
      <c r="H52" s="132"/>
      <c r="I52" s="133"/>
      <c r="J52" s="134"/>
      <c r="K52" s="105"/>
      <c r="L52" s="106"/>
      <c r="M52" s="107"/>
      <c r="N52" s="105"/>
      <c r="O52" s="106"/>
      <c r="P52" s="107"/>
      <c r="Q52" s="105"/>
      <c r="R52" s="106"/>
      <c r="S52" s="106"/>
      <c r="T52" s="62">
        <v>5</v>
      </c>
      <c r="U52" s="62"/>
      <c r="V52" s="124" t="e">
        <f>(T52*((K52*0)+(N52*50)+(Q52*100)))/(H52*100)</f>
        <v>#DIV/0!</v>
      </c>
      <c r="W52" s="89"/>
      <c r="X52" s="231"/>
      <c r="Y52" s="232"/>
      <c r="Z52" s="233"/>
    </row>
    <row r="53" spans="1:26" s="20" customFormat="1" ht="48" customHeight="1" x14ac:dyDescent="0.25">
      <c r="A53" s="36">
        <v>2.2999999999999998</v>
      </c>
      <c r="B53" s="271" t="s">
        <v>64</v>
      </c>
      <c r="C53" s="272"/>
      <c r="D53" s="272"/>
      <c r="E53" s="272"/>
      <c r="F53" s="272"/>
      <c r="G53" s="273"/>
      <c r="H53" s="274"/>
      <c r="I53" s="275"/>
      <c r="J53" s="276"/>
      <c r="K53" s="277">
        <f>K54</f>
        <v>0</v>
      </c>
      <c r="L53" s="278"/>
      <c r="M53" s="279"/>
      <c r="N53" s="277">
        <f>N54</f>
        <v>0</v>
      </c>
      <c r="O53" s="278"/>
      <c r="P53" s="279"/>
      <c r="Q53" s="277">
        <f>Q54</f>
        <v>0</v>
      </c>
      <c r="R53" s="278"/>
      <c r="S53" s="278"/>
      <c r="T53" s="59">
        <f>SUM(T54)</f>
        <v>10</v>
      </c>
      <c r="U53" s="59"/>
      <c r="V53" s="263" t="e">
        <f>SUM(V54)</f>
        <v>#DIV/0!</v>
      </c>
      <c r="W53" s="264"/>
      <c r="X53" s="231"/>
      <c r="Y53" s="232"/>
      <c r="Z53" s="233"/>
    </row>
    <row r="54" spans="1:26" ht="48" customHeight="1" x14ac:dyDescent="0.25">
      <c r="A54" s="39"/>
      <c r="B54" s="215" t="s">
        <v>104</v>
      </c>
      <c r="C54" s="216"/>
      <c r="D54" s="216"/>
      <c r="E54" s="216"/>
      <c r="F54" s="216"/>
      <c r="G54" s="102"/>
      <c r="H54" s="132"/>
      <c r="I54" s="133"/>
      <c r="J54" s="134"/>
      <c r="K54" s="293"/>
      <c r="L54" s="294"/>
      <c r="M54" s="295"/>
      <c r="N54" s="293"/>
      <c r="O54" s="294"/>
      <c r="P54" s="295"/>
      <c r="Q54" s="293"/>
      <c r="R54" s="294"/>
      <c r="S54" s="294"/>
      <c r="T54" s="62">
        <v>10</v>
      </c>
      <c r="U54" s="62"/>
      <c r="V54" s="124" t="e">
        <f>(T54*((K54*0)+(N54*50)+(Q54*100)))/(H54*100)</f>
        <v>#DIV/0!</v>
      </c>
      <c r="W54" s="89"/>
      <c r="X54" s="231"/>
      <c r="Y54" s="232"/>
      <c r="Z54" s="233"/>
    </row>
    <row r="55" spans="1:26" s="20" customFormat="1" ht="48" customHeight="1" x14ac:dyDescent="0.25">
      <c r="A55" s="36">
        <v>2.4</v>
      </c>
      <c r="B55" s="271" t="s">
        <v>65</v>
      </c>
      <c r="C55" s="272"/>
      <c r="D55" s="272"/>
      <c r="E55" s="272"/>
      <c r="F55" s="272"/>
      <c r="G55" s="273"/>
      <c r="H55" s="274"/>
      <c r="I55" s="275"/>
      <c r="J55" s="276"/>
      <c r="K55" s="277">
        <f>K56</f>
        <v>0</v>
      </c>
      <c r="L55" s="278"/>
      <c r="M55" s="279"/>
      <c r="N55" s="277">
        <f>N56</f>
        <v>0</v>
      </c>
      <c r="O55" s="278"/>
      <c r="P55" s="279"/>
      <c r="Q55" s="277">
        <f>Q56</f>
        <v>0</v>
      </c>
      <c r="R55" s="278"/>
      <c r="S55" s="278"/>
      <c r="T55" s="59">
        <f>T56</f>
        <v>3</v>
      </c>
      <c r="U55" s="59"/>
      <c r="V55" s="263" t="e">
        <f>SUM(V56)</f>
        <v>#DIV/0!</v>
      </c>
      <c r="W55" s="264"/>
      <c r="X55" s="231"/>
      <c r="Y55" s="232"/>
      <c r="Z55" s="233"/>
    </row>
    <row r="56" spans="1:26" ht="48" customHeight="1" x14ac:dyDescent="0.25">
      <c r="A56" s="40"/>
      <c r="B56" s="215" t="s">
        <v>105</v>
      </c>
      <c r="C56" s="216"/>
      <c r="D56" s="216"/>
      <c r="E56" s="216"/>
      <c r="F56" s="216"/>
      <c r="G56" s="102"/>
      <c r="H56" s="132"/>
      <c r="I56" s="133"/>
      <c r="J56" s="134"/>
      <c r="K56" s="105"/>
      <c r="L56" s="106"/>
      <c r="M56" s="107"/>
      <c r="N56" s="105"/>
      <c r="O56" s="106"/>
      <c r="P56" s="107"/>
      <c r="Q56" s="105"/>
      <c r="R56" s="106"/>
      <c r="S56" s="106"/>
      <c r="T56" s="62">
        <v>3</v>
      </c>
      <c r="U56" s="62"/>
      <c r="V56" s="124" t="e">
        <f>(T56*((K56*0)+(N56*50)+(Q56*100)))/(H56*100)</f>
        <v>#DIV/0!</v>
      </c>
      <c r="W56" s="89"/>
      <c r="X56" s="231"/>
      <c r="Y56" s="232"/>
      <c r="Z56" s="233"/>
    </row>
    <row r="57" spans="1:26" s="20" customFormat="1" ht="48" customHeight="1" x14ac:dyDescent="0.25">
      <c r="A57" s="36">
        <v>2.5</v>
      </c>
      <c r="B57" s="271" t="s">
        <v>67</v>
      </c>
      <c r="C57" s="272"/>
      <c r="D57" s="272"/>
      <c r="E57" s="272"/>
      <c r="F57" s="272"/>
      <c r="G57" s="273"/>
      <c r="H57" s="274"/>
      <c r="I57" s="275"/>
      <c r="J57" s="276"/>
      <c r="K57" s="277">
        <f>K58</f>
        <v>0</v>
      </c>
      <c r="L57" s="278"/>
      <c r="M57" s="279"/>
      <c r="N57" s="277">
        <f>N58</f>
        <v>0</v>
      </c>
      <c r="O57" s="278"/>
      <c r="P57" s="279"/>
      <c r="Q57" s="277">
        <f>Q58</f>
        <v>0</v>
      </c>
      <c r="R57" s="278"/>
      <c r="S57" s="278"/>
      <c r="T57" s="59">
        <f>T58</f>
        <v>2</v>
      </c>
      <c r="U57" s="59"/>
      <c r="V57" s="263" t="e">
        <f>SUM(V58)</f>
        <v>#DIV/0!</v>
      </c>
      <c r="W57" s="264"/>
      <c r="X57" s="231"/>
      <c r="Y57" s="232"/>
      <c r="Z57" s="233"/>
    </row>
    <row r="58" spans="1:26" ht="48" customHeight="1" x14ac:dyDescent="0.25">
      <c r="A58" s="37"/>
      <c r="B58" s="129" t="s">
        <v>106</v>
      </c>
      <c r="C58" s="129"/>
      <c r="D58" s="129"/>
      <c r="E58" s="129"/>
      <c r="F58" s="129"/>
      <c r="G58" s="129"/>
      <c r="H58" s="130"/>
      <c r="I58" s="130"/>
      <c r="J58" s="130"/>
      <c r="K58" s="105"/>
      <c r="L58" s="106"/>
      <c r="M58" s="107"/>
      <c r="N58" s="105"/>
      <c r="O58" s="106"/>
      <c r="P58" s="107"/>
      <c r="Q58" s="105"/>
      <c r="R58" s="106"/>
      <c r="S58" s="106"/>
      <c r="T58" s="62">
        <v>2</v>
      </c>
      <c r="U58" s="62"/>
      <c r="V58" s="124" t="e">
        <f>(T58*((K58*0)+(N58*50)+(Q58*100)))/(H58*100)</f>
        <v>#DIV/0!</v>
      </c>
      <c r="W58" s="89"/>
      <c r="X58" s="231"/>
      <c r="Y58" s="232"/>
      <c r="Z58" s="233"/>
    </row>
    <row r="59" spans="1:26" ht="24" customHeight="1" x14ac:dyDescent="0.25">
      <c r="A59" s="217" t="s">
        <v>9</v>
      </c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2"/>
      <c r="T59" s="218">
        <f>SUM(T44,T29)</f>
        <v>100</v>
      </c>
      <c r="U59" s="219"/>
      <c r="V59" s="220" t="e">
        <f>SUM(V29,V44)</f>
        <v>#DIV/0!</v>
      </c>
      <c r="W59" s="221"/>
      <c r="X59" s="222"/>
      <c r="Y59" s="223"/>
      <c r="Z59" s="224"/>
    </row>
    <row r="60" spans="1:26" ht="9.9499999999999993" customHeight="1" x14ac:dyDescent="0.25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24" customHeight="1" x14ac:dyDescent="0.25">
      <c r="A61" s="1" t="s">
        <v>58</v>
      </c>
    </row>
    <row r="62" spans="1:26" ht="60" customHeight="1" x14ac:dyDescent="0.25">
      <c r="A62" s="14" t="s">
        <v>6</v>
      </c>
      <c r="B62" s="83" t="s">
        <v>20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69" t="s">
        <v>21</v>
      </c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1"/>
      <c r="Y62" s="72" t="s">
        <v>22</v>
      </c>
      <c r="Z62" s="72"/>
    </row>
    <row r="63" spans="1:26" ht="24" customHeight="1" x14ac:dyDescent="0.25">
      <c r="A63" s="73" t="s">
        <v>23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5"/>
    </row>
    <row r="64" spans="1:26" s="19" customFormat="1" ht="48" customHeight="1" x14ac:dyDescent="0.25">
      <c r="A64" s="17" t="str">
        <f>IF(B64&lt;&gt;"","2.1.1","")</f>
        <v/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53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5"/>
      <c r="Y64" s="77"/>
      <c r="Z64" s="77"/>
    </row>
    <row r="65" spans="1:26" s="19" customFormat="1" ht="48" customHeight="1" x14ac:dyDescent="0.25">
      <c r="A65" s="17" t="str">
        <f>IF(B65&lt;&gt;"","2.1.2","")</f>
        <v/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53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5"/>
      <c r="Y65" s="77"/>
      <c r="Z65" s="77"/>
    </row>
    <row r="66" spans="1:26" s="19" customFormat="1" ht="48" customHeight="1" x14ac:dyDescent="0.25">
      <c r="A66" s="17" t="str">
        <f>IF(B66&lt;&gt;"","2.1.3","")</f>
        <v/>
      </c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53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5"/>
      <c r="Y66" s="77"/>
      <c r="Z66" s="77"/>
    </row>
    <row r="67" spans="1:26" s="19" customFormat="1" ht="48" customHeight="1" x14ac:dyDescent="0.25">
      <c r="A67" s="17" t="str">
        <f>IF(B67&lt;&gt;"","2.1.4","")</f>
        <v/>
      </c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53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5"/>
      <c r="Y67" s="77"/>
      <c r="Z67" s="77"/>
    </row>
    <row r="68" spans="1:26" s="19" customFormat="1" ht="48" customHeight="1" x14ac:dyDescent="0.25">
      <c r="A68" s="17" t="str">
        <f>IF(B68&lt;&gt;"","2.1.5","")</f>
        <v/>
      </c>
      <c r="B68" s="53"/>
      <c r="C68" s="54"/>
      <c r="D68" s="54"/>
      <c r="E68" s="54"/>
      <c r="F68" s="54"/>
      <c r="G68" s="54"/>
      <c r="H68" s="54"/>
      <c r="I68" s="54"/>
      <c r="J68" s="54"/>
      <c r="K68" s="54"/>
      <c r="L68" s="55"/>
      <c r="M68" s="25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7"/>
      <c r="Y68" s="56"/>
      <c r="Z68" s="57"/>
    </row>
    <row r="69" spans="1:26" ht="24" customHeight="1" x14ac:dyDescent="0.25">
      <c r="A69" s="73" t="s">
        <v>24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/>
    </row>
    <row r="70" spans="1:26" s="19" customFormat="1" ht="48" customHeight="1" x14ac:dyDescent="0.25">
      <c r="A70" s="17" t="str">
        <f>IF(B70&lt;&gt;"","2.2.1","")</f>
        <v/>
      </c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53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5"/>
      <c r="Y70" s="77"/>
      <c r="Z70" s="77"/>
    </row>
    <row r="71" spans="1:26" s="19" customFormat="1" ht="48" customHeight="1" x14ac:dyDescent="0.25">
      <c r="A71" s="17" t="str">
        <f>IF(B71&lt;&gt;"","2.2.2","")</f>
        <v/>
      </c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53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5"/>
      <c r="Y71" s="77"/>
      <c r="Z71" s="77"/>
    </row>
    <row r="72" spans="1:26" s="19" customFormat="1" ht="48" customHeight="1" x14ac:dyDescent="0.25">
      <c r="A72" s="17" t="str">
        <f>IF(B72&lt;&gt;"","2.2.3","")</f>
        <v/>
      </c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53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5"/>
      <c r="Y72" s="77"/>
      <c r="Z72" s="77"/>
    </row>
    <row r="73" spans="1:26" s="19" customFormat="1" ht="48" customHeight="1" x14ac:dyDescent="0.25">
      <c r="A73" s="17" t="str">
        <f>IF(B73&lt;&gt;"","2.2.4","")</f>
        <v/>
      </c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53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5"/>
      <c r="Y73" s="77"/>
      <c r="Z73" s="77"/>
    </row>
    <row r="74" spans="1:26" s="19" customFormat="1" ht="48" customHeight="1" x14ac:dyDescent="0.25">
      <c r="A74" s="17" t="str">
        <f>IF(B74&lt;&gt;"","2.2.5","")</f>
        <v/>
      </c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53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5"/>
      <c r="Y74" s="77"/>
      <c r="Z74" s="77"/>
    </row>
    <row r="75" spans="1:26" ht="24" customHeight="1" x14ac:dyDescent="0.25">
      <c r="A75" s="73" t="s">
        <v>25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/>
    </row>
    <row r="76" spans="1:26" s="19" customFormat="1" ht="48" customHeight="1" x14ac:dyDescent="0.25">
      <c r="A76" s="17" t="str">
        <f>IF(B76&lt;&gt;"","2.3.1","")</f>
        <v/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53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5"/>
      <c r="Y76" s="77"/>
      <c r="Z76" s="77"/>
    </row>
    <row r="77" spans="1:26" s="19" customFormat="1" ht="48" customHeight="1" x14ac:dyDescent="0.25">
      <c r="A77" s="17" t="str">
        <f>IF(B77&lt;&gt;"","2.3.2","")</f>
        <v/>
      </c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53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5"/>
      <c r="Y77" s="77"/>
      <c r="Z77" s="77"/>
    </row>
    <row r="78" spans="1:26" s="19" customFormat="1" ht="48" customHeight="1" x14ac:dyDescent="0.25">
      <c r="A78" s="17" t="str">
        <f>IF(B78&lt;&gt;"","2.3.3","")</f>
        <v/>
      </c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53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5"/>
      <c r="Y78" s="77"/>
      <c r="Z78" s="77"/>
    </row>
    <row r="79" spans="1:26" s="19" customFormat="1" ht="48" customHeight="1" x14ac:dyDescent="0.25">
      <c r="A79" s="17" t="str">
        <f>IF(B79&lt;&gt;"","2.3.4","")</f>
        <v/>
      </c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53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5"/>
      <c r="Y79" s="77"/>
      <c r="Z79" s="77"/>
    </row>
    <row r="80" spans="1:26" s="19" customFormat="1" ht="48" customHeight="1" x14ac:dyDescent="0.25">
      <c r="A80" s="17" t="str">
        <f>IF(B80&lt;&gt;"","2.3.5","")</f>
        <v/>
      </c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53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5"/>
      <c r="Y80" s="77"/>
      <c r="Z80" s="77"/>
    </row>
    <row r="81" spans="1:26" ht="9.9499999999999993" customHeight="1" x14ac:dyDescent="0.25"/>
    <row r="82" spans="1:26" ht="24" customHeight="1" x14ac:dyDescent="0.25">
      <c r="A82" s="2" t="s">
        <v>59</v>
      </c>
    </row>
    <row r="83" spans="1:26" ht="9.9499999999999993" customHeight="1" x14ac:dyDescent="0.25"/>
    <row r="84" spans="1:26" ht="60" customHeight="1" x14ac:dyDescent="0.25">
      <c r="A84" s="14" t="s">
        <v>6</v>
      </c>
      <c r="B84" s="83" t="s">
        <v>26</v>
      </c>
      <c r="C84" s="83"/>
      <c r="D84" s="83"/>
      <c r="E84" s="83"/>
      <c r="F84" s="83"/>
      <c r="G84" s="83"/>
      <c r="H84" s="83" t="s">
        <v>21</v>
      </c>
      <c r="I84" s="83"/>
      <c r="J84" s="83"/>
      <c r="K84" s="83"/>
      <c r="L84" s="83"/>
      <c r="M84" s="83"/>
      <c r="N84" s="83"/>
      <c r="O84" s="83"/>
      <c r="P84" s="83"/>
      <c r="Q84" s="69" t="s">
        <v>27</v>
      </c>
      <c r="R84" s="70"/>
      <c r="S84" s="70"/>
      <c r="T84" s="70"/>
      <c r="U84" s="70"/>
      <c r="V84" s="70"/>
      <c r="W84" s="70"/>
      <c r="X84" s="71"/>
      <c r="Y84" s="72" t="s">
        <v>22</v>
      </c>
      <c r="Z84" s="72"/>
    </row>
    <row r="85" spans="1:26" s="19" customFormat="1" ht="72" customHeight="1" x14ac:dyDescent="0.25">
      <c r="A85" s="17" t="str">
        <f>IF(B85&lt;&gt;"","3.1","")</f>
        <v/>
      </c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53"/>
      <c r="R85" s="54"/>
      <c r="S85" s="54"/>
      <c r="T85" s="54"/>
      <c r="U85" s="54"/>
      <c r="V85" s="54"/>
      <c r="W85" s="54"/>
      <c r="X85" s="55"/>
      <c r="Y85" s="77"/>
      <c r="Z85" s="77"/>
    </row>
    <row r="86" spans="1:26" s="19" customFormat="1" ht="72" customHeight="1" x14ac:dyDescent="0.25">
      <c r="A86" s="17" t="str">
        <f>IF(B86&lt;&gt;"","3.2","")</f>
        <v/>
      </c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53"/>
      <c r="R86" s="54"/>
      <c r="S86" s="54"/>
      <c r="T86" s="54"/>
      <c r="U86" s="54"/>
      <c r="V86" s="54"/>
      <c r="W86" s="54"/>
      <c r="X86" s="55"/>
      <c r="Y86" s="77"/>
      <c r="Z86" s="77"/>
    </row>
    <row r="87" spans="1:26" s="19" customFormat="1" ht="72" customHeight="1" x14ac:dyDescent="0.25">
      <c r="A87" s="17" t="str">
        <f>IF(B87&lt;&gt;"","3.3","")</f>
        <v/>
      </c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53"/>
      <c r="R87" s="54"/>
      <c r="S87" s="54"/>
      <c r="T87" s="54"/>
      <c r="U87" s="54"/>
      <c r="V87" s="54"/>
      <c r="W87" s="54"/>
      <c r="X87" s="55"/>
      <c r="Y87" s="77"/>
      <c r="Z87" s="77"/>
    </row>
    <row r="88" spans="1:26" s="19" customFormat="1" ht="72" customHeight="1" x14ac:dyDescent="0.25">
      <c r="A88" s="17" t="str">
        <f>IF(B88&lt;&gt;"","3.4","")</f>
        <v/>
      </c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53"/>
      <c r="R88" s="54"/>
      <c r="S88" s="54"/>
      <c r="T88" s="54"/>
      <c r="U88" s="54"/>
      <c r="V88" s="54"/>
      <c r="W88" s="54"/>
      <c r="X88" s="55"/>
      <c r="Y88" s="77"/>
      <c r="Z88" s="77"/>
    </row>
    <row r="89" spans="1:26" s="19" customFormat="1" ht="72" customHeight="1" x14ac:dyDescent="0.25">
      <c r="A89" s="17" t="str">
        <f>IF(B89&lt;&gt;"","3.5","")</f>
        <v/>
      </c>
      <c r="B89" s="53"/>
      <c r="C89" s="54"/>
      <c r="D89" s="54"/>
      <c r="E89" s="54"/>
      <c r="F89" s="54"/>
      <c r="G89" s="55"/>
      <c r="H89" s="53"/>
      <c r="I89" s="54"/>
      <c r="J89" s="54"/>
      <c r="K89" s="54"/>
      <c r="L89" s="54"/>
      <c r="M89" s="54"/>
      <c r="N89" s="54"/>
      <c r="O89" s="54"/>
      <c r="P89" s="55"/>
      <c r="Q89" s="53"/>
      <c r="R89" s="54"/>
      <c r="S89" s="54"/>
      <c r="T89" s="54"/>
      <c r="U89" s="54"/>
      <c r="V89" s="54"/>
      <c r="W89" s="54"/>
      <c r="X89" s="55"/>
      <c r="Y89" s="56"/>
      <c r="Z89" s="57"/>
    </row>
    <row r="90" spans="1:26" s="19" customFormat="1" ht="72" customHeight="1" x14ac:dyDescent="0.25">
      <c r="A90" s="17" t="str">
        <f>IF(B90&lt;&gt;"","3.6","")</f>
        <v/>
      </c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53"/>
      <c r="R90" s="54"/>
      <c r="S90" s="54"/>
      <c r="T90" s="54"/>
      <c r="U90" s="54"/>
      <c r="V90" s="54"/>
      <c r="W90" s="54"/>
      <c r="X90" s="55"/>
      <c r="Y90" s="77"/>
      <c r="Z90" s="77"/>
    </row>
    <row r="91" spans="1:26" ht="9.9499999999999993" customHeight="1" x14ac:dyDescent="0.25">
      <c r="A91" s="2"/>
    </row>
    <row r="92" spans="1:26" ht="24" customHeight="1" x14ac:dyDescent="0.25">
      <c r="A92" s="2" t="s">
        <v>60</v>
      </c>
    </row>
    <row r="93" spans="1:26" ht="9.9499999999999993" customHeight="1" x14ac:dyDescent="0.25">
      <c r="A93" s="2"/>
    </row>
    <row r="94" spans="1:26" ht="48" customHeight="1" x14ac:dyDescent="0.25">
      <c r="B94" s="182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4"/>
    </row>
    <row r="95" spans="1:26" ht="48" customHeight="1" x14ac:dyDescent="0.25">
      <c r="B95" s="185"/>
      <c r="C95" s="186"/>
      <c r="D95" s="186"/>
      <c r="E95" s="186"/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7"/>
    </row>
    <row r="96" spans="1:26" ht="48" customHeight="1" x14ac:dyDescent="0.25">
      <c r="B96" s="185"/>
      <c r="C96" s="186"/>
      <c r="D96" s="186"/>
      <c r="E96" s="186"/>
      <c r="F96" s="186"/>
      <c r="G96" s="186"/>
      <c r="H96" s="186"/>
      <c r="I96" s="186"/>
      <c r="J96" s="186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186"/>
      <c r="Y96" s="187"/>
    </row>
    <row r="97" spans="1:25" ht="48" customHeight="1" x14ac:dyDescent="0.25">
      <c r="B97" s="185"/>
      <c r="C97" s="186"/>
      <c r="D97" s="186"/>
      <c r="E97" s="186"/>
      <c r="F97" s="186"/>
      <c r="G97" s="186"/>
      <c r="H97" s="186"/>
      <c r="I97" s="186"/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7"/>
    </row>
    <row r="98" spans="1:25" ht="48" customHeight="1" x14ac:dyDescent="0.25">
      <c r="B98" s="188"/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90"/>
    </row>
    <row r="99" spans="1:25" ht="9.9499999999999993" customHeight="1" x14ac:dyDescent="0.25">
      <c r="A99" s="2"/>
    </row>
    <row r="100" spans="1:25" ht="24" customHeight="1" x14ac:dyDescent="0.25">
      <c r="A100" s="5" t="s">
        <v>108</v>
      </c>
    </row>
    <row r="101" spans="1:25" ht="9.9499999999999993" customHeight="1" x14ac:dyDescent="0.25"/>
    <row r="102" spans="1:25" ht="21" customHeight="1" x14ac:dyDescent="0.25">
      <c r="B102" s="165"/>
      <c r="C102" s="165"/>
      <c r="D102" s="165"/>
      <c r="E102" s="165"/>
      <c r="F102" s="165"/>
      <c r="G102" s="165"/>
      <c r="H102" s="165"/>
      <c r="J102" s="165"/>
      <c r="K102" s="165"/>
      <c r="L102" s="165"/>
      <c r="M102" s="165"/>
      <c r="N102" s="165"/>
      <c r="O102" s="165"/>
      <c r="P102" s="165"/>
      <c r="Q102" s="165"/>
      <c r="S102" s="166"/>
      <c r="T102" s="167"/>
      <c r="U102" s="167"/>
      <c r="V102" s="167"/>
      <c r="W102" s="167"/>
      <c r="X102" s="167"/>
      <c r="Y102" s="168"/>
    </row>
    <row r="103" spans="1:25" ht="21" customHeight="1" x14ac:dyDescent="0.25">
      <c r="B103" s="165"/>
      <c r="C103" s="165"/>
      <c r="D103" s="165"/>
      <c r="E103" s="165"/>
      <c r="F103" s="165"/>
      <c r="G103" s="165"/>
      <c r="H103" s="165"/>
      <c r="J103" s="165"/>
      <c r="K103" s="165"/>
      <c r="L103" s="165"/>
      <c r="M103" s="165"/>
      <c r="N103" s="165"/>
      <c r="O103" s="165"/>
      <c r="P103" s="165"/>
      <c r="Q103" s="165"/>
      <c r="S103" s="169"/>
      <c r="T103" s="170"/>
      <c r="U103" s="170"/>
      <c r="V103" s="170"/>
      <c r="W103" s="170"/>
      <c r="X103" s="170"/>
      <c r="Y103" s="171"/>
    </row>
    <row r="104" spans="1:25" ht="21" customHeight="1" x14ac:dyDescent="0.25">
      <c r="B104" s="165"/>
      <c r="C104" s="165"/>
      <c r="D104" s="165"/>
      <c r="E104" s="165"/>
      <c r="F104" s="165"/>
      <c r="G104" s="165"/>
      <c r="H104" s="165"/>
      <c r="J104" s="165"/>
      <c r="K104" s="165"/>
      <c r="L104" s="165"/>
      <c r="M104" s="165"/>
      <c r="N104" s="165"/>
      <c r="O104" s="165"/>
      <c r="P104" s="165"/>
      <c r="Q104" s="165"/>
      <c r="S104" s="169"/>
      <c r="T104" s="170"/>
      <c r="U104" s="170"/>
      <c r="V104" s="170"/>
      <c r="W104" s="170"/>
      <c r="X104" s="170"/>
      <c r="Y104" s="171"/>
    </row>
    <row r="105" spans="1:25" ht="21" customHeight="1" x14ac:dyDescent="0.25">
      <c r="B105" s="165"/>
      <c r="C105" s="165"/>
      <c r="D105" s="165"/>
      <c r="E105" s="165"/>
      <c r="F105" s="165"/>
      <c r="G105" s="165"/>
      <c r="H105" s="165"/>
      <c r="J105" s="165"/>
      <c r="K105" s="165"/>
      <c r="L105" s="165"/>
      <c r="M105" s="165"/>
      <c r="N105" s="165"/>
      <c r="O105" s="165"/>
      <c r="P105" s="165"/>
      <c r="Q105" s="165"/>
      <c r="S105" s="169"/>
      <c r="T105" s="170"/>
      <c r="U105" s="170"/>
      <c r="V105" s="170"/>
      <c r="W105" s="170"/>
      <c r="X105" s="170"/>
      <c r="Y105" s="171"/>
    </row>
    <row r="106" spans="1:25" ht="21" customHeight="1" x14ac:dyDescent="0.25">
      <c r="B106" s="165"/>
      <c r="C106" s="165"/>
      <c r="D106" s="165"/>
      <c r="E106" s="165"/>
      <c r="F106" s="165"/>
      <c r="G106" s="165"/>
      <c r="H106" s="165"/>
      <c r="J106" s="165"/>
      <c r="K106" s="165"/>
      <c r="L106" s="165"/>
      <c r="M106" s="165"/>
      <c r="N106" s="165"/>
      <c r="O106" s="165"/>
      <c r="P106" s="165"/>
      <c r="Q106" s="165"/>
      <c r="S106" s="169"/>
      <c r="T106" s="170"/>
      <c r="U106" s="170"/>
      <c r="V106" s="170"/>
      <c r="W106" s="170"/>
      <c r="X106" s="170"/>
      <c r="Y106" s="171"/>
    </row>
    <row r="107" spans="1:25" ht="21" customHeight="1" x14ac:dyDescent="0.25">
      <c r="B107" s="165"/>
      <c r="C107" s="165"/>
      <c r="D107" s="165"/>
      <c r="E107" s="165"/>
      <c r="F107" s="165"/>
      <c r="G107" s="165"/>
      <c r="H107" s="165"/>
      <c r="J107" s="165"/>
      <c r="K107" s="165"/>
      <c r="L107" s="165"/>
      <c r="M107" s="165"/>
      <c r="N107" s="165"/>
      <c r="O107" s="165"/>
      <c r="P107" s="165"/>
      <c r="Q107" s="165"/>
      <c r="S107" s="169"/>
      <c r="T107" s="170"/>
      <c r="U107" s="170"/>
      <c r="V107" s="170"/>
      <c r="W107" s="170"/>
      <c r="X107" s="170"/>
      <c r="Y107" s="171"/>
    </row>
    <row r="108" spans="1:25" ht="21" customHeight="1" x14ac:dyDescent="0.25">
      <c r="B108" s="165"/>
      <c r="C108" s="165"/>
      <c r="D108" s="165"/>
      <c r="E108" s="165"/>
      <c r="F108" s="165"/>
      <c r="G108" s="165"/>
      <c r="H108" s="165"/>
      <c r="J108" s="165"/>
      <c r="K108" s="165"/>
      <c r="L108" s="165"/>
      <c r="M108" s="165"/>
      <c r="N108" s="165"/>
      <c r="O108" s="165"/>
      <c r="P108" s="165"/>
      <c r="Q108" s="165"/>
      <c r="S108" s="169"/>
      <c r="T108" s="170"/>
      <c r="U108" s="170"/>
      <c r="V108" s="170"/>
      <c r="W108" s="170"/>
      <c r="X108" s="170"/>
      <c r="Y108" s="171"/>
    </row>
    <row r="109" spans="1:25" ht="21" customHeight="1" x14ac:dyDescent="0.25">
      <c r="B109" s="165"/>
      <c r="C109" s="165"/>
      <c r="D109" s="165"/>
      <c r="E109" s="165"/>
      <c r="F109" s="165"/>
      <c r="G109" s="165"/>
      <c r="H109" s="165"/>
      <c r="J109" s="165"/>
      <c r="K109" s="165"/>
      <c r="L109" s="165"/>
      <c r="M109" s="165"/>
      <c r="N109" s="165"/>
      <c r="O109" s="165"/>
      <c r="P109" s="165"/>
      <c r="Q109" s="165"/>
      <c r="S109" s="169"/>
      <c r="T109" s="170"/>
      <c r="U109" s="170"/>
      <c r="V109" s="170"/>
      <c r="W109" s="170"/>
      <c r="X109" s="170"/>
      <c r="Y109" s="171"/>
    </row>
    <row r="110" spans="1:25" ht="21" customHeight="1" x14ac:dyDescent="0.25">
      <c r="B110" s="165"/>
      <c r="C110" s="165"/>
      <c r="D110" s="165"/>
      <c r="E110" s="165"/>
      <c r="F110" s="165"/>
      <c r="G110" s="165"/>
      <c r="H110" s="165"/>
      <c r="J110" s="165"/>
      <c r="K110" s="165"/>
      <c r="L110" s="165"/>
      <c r="M110" s="165"/>
      <c r="N110" s="165"/>
      <c r="O110" s="165"/>
      <c r="P110" s="165"/>
      <c r="Q110" s="165"/>
      <c r="S110" s="169"/>
      <c r="T110" s="170"/>
      <c r="U110" s="170"/>
      <c r="V110" s="170"/>
      <c r="W110" s="170"/>
      <c r="X110" s="170"/>
      <c r="Y110" s="171"/>
    </row>
    <row r="111" spans="1:25" ht="21" customHeight="1" x14ac:dyDescent="0.25">
      <c r="B111" s="165"/>
      <c r="C111" s="165"/>
      <c r="D111" s="165"/>
      <c r="E111" s="165"/>
      <c r="F111" s="165"/>
      <c r="G111" s="165"/>
      <c r="H111" s="165"/>
      <c r="J111" s="165"/>
      <c r="K111" s="165"/>
      <c r="L111" s="165"/>
      <c r="M111" s="165"/>
      <c r="N111" s="165"/>
      <c r="O111" s="165"/>
      <c r="P111" s="165"/>
      <c r="Q111" s="165"/>
      <c r="S111" s="172"/>
      <c r="T111" s="173"/>
      <c r="U111" s="173"/>
      <c r="V111" s="173"/>
      <c r="W111" s="173"/>
      <c r="X111" s="173"/>
      <c r="Y111" s="174"/>
    </row>
    <row r="112" spans="1:25" ht="48" customHeight="1" x14ac:dyDescent="0.25">
      <c r="B112" s="181"/>
      <c r="C112" s="181"/>
      <c r="D112" s="181"/>
      <c r="E112" s="181"/>
      <c r="F112" s="181"/>
      <c r="G112" s="181"/>
      <c r="H112" s="181"/>
      <c r="J112" s="175"/>
      <c r="K112" s="176"/>
      <c r="L112" s="176"/>
      <c r="M112" s="176"/>
      <c r="N112" s="176"/>
      <c r="O112" s="176"/>
      <c r="P112" s="176"/>
      <c r="Q112" s="177"/>
      <c r="S112" s="175"/>
      <c r="T112" s="176"/>
      <c r="U112" s="176"/>
      <c r="V112" s="176"/>
      <c r="W112" s="176"/>
      <c r="X112" s="176"/>
      <c r="Y112" s="177"/>
    </row>
    <row r="113" spans="2:25" ht="48" customHeight="1" x14ac:dyDescent="0.25">
      <c r="B113" s="181"/>
      <c r="C113" s="181"/>
      <c r="D113" s="181"/>
      <c r="E113" s="181"/>
      <c r="F113" s="181"/>
      <c r="G113" s="181"/>
      <c r="H113" s="181"/>
      <c r="J113" s="178"/>
      <c r="K113" s="179"/>
      <c r="L113" s="179"/>
      <c r="M113" s="179"/>
      <c r="N113" s="179"/>
      <c r="O113" s="179"/>
      <c r="P113" s="179"/>
      <c r="Q113" s="180"/>
      <c r="S113" s="178"/>
      <c r="T113" s="179"/>
      <c r="U113" s="179"/>
      <c r="V113" s="179"/>
      <c r="W113" s="179"/>
      <c r="X113" s="179"/>
      <c r="Y113" s="180"/>
    </row>
    <row r="115" spans="2:25" x14ac:dyDescent="0.25">
      <c r="B115" s="165"/>
      <c r="C115" s="165"/>
      <c r="D115" s="165"/>
      <c r="E115" s="165"/>
      <c r="F115" s="165"/>
      <c r="G115" s="165"/>
      <c r="H115" s="165"/>
      <c r="J115" s="165"/>
      <c r="K115" s="165"/>
      <c r="L115" s="165"/>
      <c r="M115" s="165"/>
      <c r="N115" s="165"/>
      <c r="O115" s="165"/>
      <c r="P115" s="165"/>
      <c r="Q115" s="165"/>
      <c r="S115" s="166"/>
      <c r="T115" s="167"/>
      <c r="U115" s="167"/>
      <c r="V115" s="167"/>
      <c r="W115" s="167"/>
      <c r="X115" s="167"/>
      <c r="Y115" s="168"/>
    </row>
    <row r="116" spans="2:25" x14ac:dyDescent="0.25">
      <c r="B116" s="165"/>
      <c r="C116" s="165"/>
      <c r="D116" s="165"/>
      <c r="E116" s="165"/>
      <c r="F116" s="165"/>
      <c r="G116" s="165"/>
      <c r="H116" s="165"/>
      <c r="J116" s="165"/>
      <c r="K116" s="165"/>
      <c r="L116" s="165"/>
      <c r="M116" s="165"/>
      <c r="N116" s="165"/>
      <c r="O116" s="165"/>
      <c r="P116" s="165"/>
      <c r="Q116" s="165"/>
      <c r="S116" s="169"/>
      <c r="T116" s="170"/>
      <c r="U116" s="170"/>
      <c r="V116" s="170"/>
      <c r="W116" s="170"/>
      <c r="X116" s="170"/>
      <c r="Y116" s="171"/>
    </row>
    <row r="117" spans="2:25" x14ac:dyDescent="0.25">
      <c r="B117" s="165"/>
      <c r="C117" s="165"/>
      <c r="D117" s="165"/>
      <c r="E117" s="165"/>
      <c r="F117" s="165"/>
      <c r="G117" s="165"/>
      <c r="H117" s="165"/>
      <c r="J117" s="165"/>
      <c r="K117" s="165"/>
      <c r="L117" s="165"/>
      <c r="M117" s="165"/>
      <c r="N117" s="165"/>
      <c r="O117" s="165"/>
      <c r="P117" s="165"/>
      <c r="Q117" s="165"/>
      <c r="S117" s="169"/>
      <c r="T117" s="170"/>
      <c r="U117" s="170"/>
      <c r="V117" s="170"/>
      <c r="W117" s="170"/>
      <c r="X117" s="170"/>
      <c r="Y117" s="171"/>
    </row>
    <row r="118" spans="2:25" x14ac:dyDescent="0.25">
      <c r="B118" s="165"/>
      <c r="C118" s="165"/>
      <c r="D118" s="165"/>
      <c r="E118" s="165"/>
      <c r="F118" s="165"/>
      <c r="G118" s="165"/>
      <c r="H118" s="165"/>
      <c r="J118" s="165"/>
      <c r="K118" s="165"/>
      <c r="L118" s="165"/>
      <c r="M118" s="165"/>
      <c r="N118" s="165"/>
      <c r="O118" s="165"/>
      <c r="P118" s="165"/>
      <c r="Q118" s="165"/>
      <c r="S118" s="169"/>
      <c r="T118" s="170"/>
      <c r="U118" s="170"/>
      <c r="V118" s="170"/>
      <c r="W118" s="170"/>
      <c r="X118" s="170"/>
      <c r="Y118" s="171"/>
    </row>
    <row r="119" spans="2:25" x14ac:dyDescent="0.25">
      <c r="B119" s="165"/>
      <c r="C119" s="165"/>
      <c r="D119" s="165"/>
      <c r="E119" s="165"/>
      <c r="F119" s="165"/>
      <c r="G119" s="165"/>
      <c r="H119" s="165"/>
      <c r="J119" s="165"/>
      <c r="K119" s="165"/>
      <c r="L119" s="165"/>
      <c r="M119" s="165"/>
      <c r="N119" s="165"/>
      <c r="O119" s="165"/>
      <c r="P119" s="165"/>
      <c r="Q119" s="165"/>
      <c r="S119" s="169"/>
      <c r="T119" s="170"/>
      <c r="U119" s="170"/>
      <c r="V119" s="170"/>
      <c r="W119" s="170"/>
      <c r="X119" s="170"/>
      <c r="Y119" s="171"/>
    </row>
    <row r="120" spans="2:25" x14ac:dyDescent="0.25">
      <c r="B120" s="165"/>
      <c r="C120" s="165"/>
      <c r="D120" s="165"/>
      <c r="E120" s="165"/>
      <c r="F120" s="165"/>
      <c r="G120" s="165"/>
      <c r="H120" s="165"/>
      <c r="J120" s="165"/>
      <c r="K120" s="165"/>
      <c r="L120" s="165"/>
      <c r="M120" s="165"/>
      <c r="N120" s="165"/>
      <c r="O120" s="165"/>
      <c r="P120" s="165"/>
      <c r="Q120" s="165"/>
      <c r="S120" s="169"/>
      <c r="T120" s="170"/>
      <c r="U120" s="170"/>
      <c r="V120" s="170"/>
      <c r="W120" s="170"/>
      <c r="X120" s="170"/>
      <c r="Y120" s="171"/>
    </row>
    <row r="121" spans="2:25" x14ac:dyDescent="0.25">
      <c r="B121" s="165"/>
      <c r="C121" s="165"/>
      <c r="D121" s="165"/>
      <c r="E121" s="165"/>
      <c r="F121" s="165"/>
      <c r="G121" s="165"/>
      <c r="H121" s="165"/>
      <c r="J121" s="165"/>
      <c r="K121" s="165"/>
      <c r="L121" s="165"/>
      <c r="M121" s="165"/>
      <c r="N121" s="165"/>
      <c r="O121" s="165"/>
      <c r="P121" s="165"/>
      <c r="Q121" s="165"/>
      <c r="S121" s="169"/>
      <c r="T121" s="170"/>
      <c r="U121" s="170"/>
      <c r="V121" s="170"/>
      <c r="W121" s="170"/>
      <c r="X121" s="170"/>
      <c r="Y121" s="171"/>
    </row>
    <row r="122" spans="2:25" x14ac:dyDescent="0.25">
      <c r="B122" s="165"/>
      <c r="C122" s="165"/>
      <c r="D122" s="165"/>
      <c r="E122" s="165"/>
      <c r="F122" s="165"/>
      <c r="G122" s="165"/>
      <c r="H122" s="165"/>
      <c r="J122" s="165"/>
      <c r="K122" s="165"/>
      <c r="L122" s="165"/>
      <c r="M122" s="165"/>
      <c r="N122" s="165"/>
      <c r="O122" s="165"/>
      <c r="P122" s="165"/>
      <c r="Q122" s="165"/>
      <c r="S122" s="169"/>
      <c r="T122" s="170"/>
      <c r="U122" s="170"/>
      <c r="V122" s="170"/>
      <c r="W122" s="170"/>
      <c r="X122" s="170"/>
      <c r="Y122" s="171"/>
    </row>
    <row r="123" spans="2:25" x14ac:dyDescent="0.25">
      <c r="B123" s="165"/>
      <c r="C123" s="165"/>
      <c r="D123" s="165"/>
      <c r="E123" s="165"/>
      <c r="F123" s="165"/>
      <c r="G123" s="165"/>
      <c r="H123" s="165"/>
      <c r="J123" s="165"/>
      <c r="K123" s="165"/>
      <c r="L123" s="165"/>
      <c r="M123" s="165"/>
      <c r="N123" s="165"/>
      <c r="O123" s="165"/>
      <c r="P123" s="165"/>
      <c r="Q123" s="165"/>
      <c r="S123" s="169"/>
      <c r="T123" s="170"/>
      <c r="U123" s="170"/>
      <c r="V123" s="170"/>
      <c r="W123" s="170"/>
      <c r="X123" s="170"/>
      <c r="Y123" s="171"/>
    </row>
    <row r="124" spans="2:25" x14ac:dyDescent="0.25">
      <c r="B124" s="165"/>
      <c r="C124" s="165"/>
      <c r="D124" s="165"/>
      <c r="E124" s="165"/>
      <c r="F124" s="165"/>
      <c r="G124" s="165"/>
      <c r="H124" s="165"/>
      <c r="J124" s="165"/>
      <c r="K124" s="165"/>
      <c r="L124" s="165"/>
      <c r="M124" s="165"/>
      <c r="N124" s="165"/>
      <c r="O124" s="165"/>
      <c r="P124" s="165"/>
      <c r="Q124" s="165"/>
      <c r="S124" s="172"/>
      <c r="T124" s="173"/>
      <c r="U124" s="173"/>
      <c r="V124" s="173"/>
      <c r="W124" s="173"/>
      <c r="X124" s="173"/>
      <c r="Y124" s="174"/>
    </row>
    <row r="125" spans="2:25" ht="48" customHeight="1" x14ac:dyDescent="0.25">
      <c r="B125" s="77"/>
      <c r="C125" s="77"/>
      <c r="D125" s="77"/>
      <c r="E125" s="77"/>
      <c r="F125" s="77"/>
      <c r="G125" s="77"/>
      <c r="H125" s="77"/>
      <c r="J125" s="175"/>
      <c r="K125" s="176"/>
      <c r="L125" s="176"/>
      <c r="M125" s="176"/>
      <c r="N125" s="176"/>
      <c r="O125" s="176"/>
      <c r="P125" s="176"/>
      <c r="Q125" s="177"/>
      <c r="S125" s="153"/>
      <c r="T125" s="154"/>
      <c r="U125" s="154"/>
      <c r="V125" s="154"/>
      <c r="W125" s="154"/>
      <c r="X125" s="154"/>
      <c r="Y125" s="155"/>
    </row>
    <row r="126" spans="2:25" ht="48" customHeight="1" x14ac:dyDescent="0.25">
      <c r="B126" s="77"/>
      <c r="C126" s="77"/>
      <c r="D126" s="77"/>
      <c r="E126" s="77"/>
      <c r="F126" s="77"/>
      <c r="G126" s="77"/>
      <c r="H126" s="77"/>
      <c r="J126" s="178"/>
      <c r="K126" s="179"/>
      <c r="L126" s="179"/>
      <c r="M126" s="179"/>
      <c r="N126" s="179"/>
      <c r="O126" s="179"/>
      <c r="P126" s="179"/>
      <c r="Q126" s="180"/>
      <c r="S126" s="156"/>
      <c r="T126" s="157"/>
      <c r="U126" s="157"/>
      <c r="V126" s="157"/>
      <c r="W126" s="157"/>
      <c r="X126" s="157"/>
      <c r="Y126" s="158"/>
    </row>
    <row r="128" spans="2:25" x14ac:dyDescent="0.25">
      <c r="B128" s="166"/>
      <c r="C128" s="167"/>
      <c r="D128" s="167"/>
      <c r="E128" s="167"/>
      <c r="F128" s="167"/>
      <c r="G128" s="167"/>
      <c r="H128" s="168"/>
      <c r="J128" s="166"/>
      <c r="K128" s="167"/>
      <c r="L128" s="167"/>
      <c r="M128" s="167"/>
      <c r="N128" s="167"/>
      <c r="O128" s="167"/>
      <c r="P128" s="167"/>
      <c r="Q128" s="168"/>
      <c r="S128" s="166"/>
      <c r="T128" s="167"/>
      <c r="U128" s="167"/>
      <c r="V128" s="167"/>
      <c r="W128" s="167"/>
      <c r="X128" s="167"/>
      <c r="Y128" s="168"/>
    </row>
    <row r="129" spans="2:25" x14ac:dyDescent="0.25">
      <c r="B129" s="169"/>
      <c r="C129" s="170"/>
      <c r="D129" s="170"/>
      <c r="E129" s="170"/>
      <c r="F129" s="170"/>
      <c r="G129" s="170"/>
      <c r="H129" s="171"/>
      <c r="J129" s="169"/>
      <c r="K129" s="170"/>
      <c r="L129" s="170"/>
      <c r="M129" s="170"/>
      <c r="N129" s="170"/>
      <c r="O129" s="170"/>
      <c r="P129" s="170"/>
      <c r="Q129" s="171"/>
      <c r="S129" s="169"/>
      <c r="T129" s="170"/>
      <c r="U129" s="170"/>
      <c r="V129" s="170"/>
      <c r="W129" s="170"/>
      <c r="X129" s="170"/>
      <c r="Y129" s="171"/>
    </row>
    <row r="130" spans="2:25" x14ac:dyDescent="0.25">
      <c r="B130" s="169"/>
      <c r="C130" s="170"/>
      <c r="D130" s="170"/>
      <c r="E130" s="170"/>
      <c r="F130" s="170"/>
      <c r="G130" s="170"/>
      <c r="H130" s="171"/>
      <c r="J130" s="169"/>
      <c r="K130" s="170"/>
      <c r="L130" s="170"/>
      <c r="M130" s="170"/>
      <c r="N130" s="170"/>
      <c r="O130" s="170"/>
      <c r="P130" s="170"/>
      <c r="Q130" s="171"/>
      <c r="S130" s="169"/>
      <c r="T130" s="170"/>
      <c r="U130" s="170"/>
      <c r="V130" s="170"/>
      <c r="W130" s="170"/>
      <c r="X130" s="170"/>
      <c r="Y130" s="171"/>
    </row>
    <row r="131" spans="2:25" x14ac:dyDescent="0.25">
      <c r="B131" s="169"/>
      <c r="C131" s="170"/>
      <c r="D131" s="170"/>
      <c r="E131" s="170"/>
      <c r="F131" s="170"/>
      <c r="G131" s="170"/>
      <c r="H131" s="171"/>
      <c r="J131" s="169"/>
      <c r="K131" s="170"/>
      <c r="L131" s="170"/>
      <c r="M131" s="170"/>
      <c r="N131" s="170"/>
      <c r="O131" s="170"/>
      <c r="P131" s="170"/>
      <c r="Q131" s="171"/>
      <c r="S131" s="169"/>
      <c r="T131" s="170"/>
      <c r="U131" s="170"/>
      <c r="V131" s="170"/>
      <c r="W131" s="170"/>
      <c r="X131" s="170"/>
      <c r="Y131" s="171"/>
    </row>
    <row r="132" spans="2:25" x14ac:dyDescent="0.25">
      <c r="B132" s="169"/>
      <c r="C132" s="170"/>
      <c r="D132" s="170"/>
      <c r="E132" s="170"/>
      <c r="F132" s="170"/>
      <c r="G132" s="170"/>
      <c r="H132" s="171"/>
      <c r="J132" s="169"/>
      <c r="K132" s="170"/>
      <c r="L132" s="170"/>
      <c r="M132" s="170"/>
      <c r="N132" s="170"/>
      <c r="O132" s="170"/>
      <c r="P132" s="170"/>
      <c r="Q132" s="171"/>
      <c r="S132" s="169"/>
      <c r="T132" s="170"/>
      <c r="U132" s="170"/>
      <c r="V132" s="170"/>
      <c r="W132" s="170"/>
      <c r="X132" s="170"/>
      <c r="Y132" s="171"/>
    </row>
    <row r="133" spans="2:25" x14ac:dyDescent="0.25">
      <c r="B133" s="169"/>
      <c r="C133" s="170"/>
      <c r="D133" s="170"/>
      <c r="E133" s="170"/>
      <c r="F133" s="170"/>
      <c r="G133" s="170"/>
      <c r="H133" s="171"/>
      <c r="J133" s="169"/>
      <c r="K133" s="170"/>
      <c r="L133" s="170"/>
      <c r="M133" s="170"/>
      <c r="N133" s="170"/>
      <c r="O133" s="170"/>
      <c r="P133" s="170"/>
      <c r="Q133" s="171"/>
      <c r="S133" s="169"/>
      <c r="T133" s="170"/>
      <c r="U133" s="170"/>
      <c r="V133" s="170"/>
      <c r="W133" s="170"/>
      <c r="X133" s="170"/>
      <c r="Y133" s="171"/>
    </row>
    <row r="134" spans="2:25" x14ac:dyDescent="0.25">
      <c r="B134" s="169"/>
      <c r="C134" s="170"/>
      <c r="D134" s="170"/>
      <c r="E134" s="170"/>
      <c r="F134" s="170"/>
      <c r="G134" s="170"/>
      <c r="H134" s="171"/>
      <c r="J134" s="169"/>
      <c r="K134" s="170"/>
      <c r="L134" s="170"/>
      <c r="M134" s="170"/>
      <c r="N134" s="170"/>
      <c r="O134" s="170"/>
      <c r="P134" s="170"/>
      <c r="Q134" s="171"/>
      <c r="S134" s="169"/>
      <c r="T134" s="170"/>
      <c r="U134" s="170"/>
      <c r="V134" s="170"/>
      <c r="W134" s="170"/>
      <c r="X134" s="170"/>
      <c r="Y134" s="171"/>
    </row>
    <row r="135" spans="2:25" x14ac:dyDescent="0.25">
      <c r="B135" s="169"/>
      <c r="C135" s="170"/>
      <c r="D135" s="170"/>
      <c r="E135" s="170"/>
      <c r="F135" s="170"/>
      <c r="G135" s="170"/>
      <c r="H135" s="171"/>
      <c r="J135" s="169"/>
      <c r="K135" s="170"/>
      <c r="L135" s="170"/>
      <c r="M135" s="170"/>
      <c r="N135" s="170"/>
      <c r="O135" s="170"/>
      <c r="P135" s="170"/>
      <c r="Q135" s="171"/>
      <c r="S135" s="169"/>
      <c r="T135" s="170"/>
      <c r="U135" s="170"/>
      <c r="V135" s="170"/>
      <c r="W135" s="170"/>
      <c r="X135" s="170"/>
      <c r="Y135" s="171"/>
    </row>
    <row r="136" spans="2:25" x14ac:dyDescent="0.25">
      <c r="B136" s="169"/>
      <c r="C136" s="170"/>
      <c r="D136" s="170"/>
      <c r="E136" s="170"/>
      <c r="F136" s="170"/>
      <c r="G136" s="170"/>
      <c r="H136" s="171"/>
      <c r="J136" s="169"/>
      <c r="K136" s="170"/>
      <c r="L136" s="170"/>
      <c r="M136" s="170"/>
      <c r="N136" s="170"/>
      <c r="O136" s="170"/>
      <c r="P136" s="170"/>
      <c r="Q136" s="171"/>
      <c r="S136" s="169"/>
      <c r="T136" s="170"/>
      <c r="U136" s="170"/>
      <c r="V136" s="170"/>
      <c r="W136" s="170"/>
      <c r="X136" s="170"/>
      <c r="Y136" s="171"/>
    </row>
    <row r="137" spans="2:25" x14ac:dyDescent="0.25">
      <c r="B137" s="172"/>
      <c r="C137" s="173"/>
      <c r="D137" s="173"/>
      <c r="E137" s="173"/>
      <c r="F137" s="173"/>
      <c r="G137" s="173"/>
      <c r="H137" s="174"/>
      <c r="J137" s="172"/>
      <c r="K137" s="173"/>
      <c r="L137" s="173"/>
      <c r="M137" s="173"/>
      <c r="N137" s="173"/>
      <c r="O137" s="173"/>
      <c r="P137" s="173"/>
      <c r="Q137" s="174"/>
      <c r="S137" s="172"/>
      <c r="T137" s="173"/>
      <c r="U137" s="173"/>
      <c r="V137" s="173"/>
      <c r="W137" s="173"/>
      <c r="X137" s="173"/>
      <c r="Y137" s="174"/>
    </row>
    <row r="138" spans="2:25" ht="48" customHeight="1" x14ac:dyDescent="0.25">
      <c r="B138" s="153"/>
      <c r="C138" s="154"/>
      <c r="D138" s="154"/>
      <c r="E138" s="154"/>
      <c r="F138" s="154"/>
      <c r="G138" s="154"/>
      <c r="H138" s="155"/>
      <c r="J138" s="159"/>
      <c r="K138" s="160"/>
      <c r="L138" s="160"/>
      <c r="M138" s="160"/>
      <c r="N138" s="160"/>
      <c r="O138" s="160"/>
      <c r="P138" s="160"/>
      <c r="Q138" s="161"/>
      <c r="S138" s="153"/>
      <c r="T138" s="154"/>
      <c r="U138" s="154"/>
      <c r="V138" s="154"/>
      <c r="W138" s="154"/>
      <c r="X138" s="154"/>
      <c r="Y138" s="155"/>
    </row>
    <row r="139" spans="2:25" ht="48" customHeight="1" x14ac:dyDescent="0.25">
      <c r="B139" s="156"/>
      <c r="C139" s="157"/>
      <c r="D139" s="157"/>
      <c r="E139" s="157"/>
      <c r="F139" s="157"/>
      <c r="G139" s="157"/>
      <c r="H139" s="158"/>
      <c r="J139" s="162"/>
      <c r="K139" s="163"/>
      <c r="L139" s="163"/>
      <c r="M139" s="163"/>
      <c r="N139" s="163"/>
      <c r="O139" s="163"/>
      <c r="P139" s="163"/>
      <c r="Q139" s="164"/>
      <c r="S139" s="156"/>
      <c r="T139" s="157"/>
      <c r="U139" s="157"/>
      <c r="V139" s="157"/>
      <c r="W139" s="157"/>
      <c r="X139" s="157"/>
      <c r="Y139" s="158"/>
    </row>
    <row r="142" spans="2:25" x14ac:dyDescent="0.25">
      <c r="E142" s="13" t="s">
        <v>28</v>
      </c>
      <c r="F142" s="150"/>
      <c r="G142" s="150"/>
      <c r="H142" s="150"/>
      <c r="I142" s="150"/>
      <c r="J142" s="150"/>
      <c r="Q142" s="13" t="s">
        <v>29</v>
      </c>
      <c r="R142" s="150"/>
      <c r="S142" s="150"/>
      <c r="T142" s="150"/>
      <c r="U142" s="150"/>
      <c r="V142" s="150"/>
      <c r="W142" s="150"/>
    </row>
    <row r="143" spans="2:25" ht="23.25" x14ac:dyDescent="0.25">
      <c r="E143" s="13" t="s">
        <v>30</v>
      </c>
      <c r="F143" s="151"/>
      <c r="G143" s="151"/>
      <c r="H143" s="151"/>
      <c r="I143" s="151"/>
      <c r="J143" s="151"/>
      <c r="K143" s="2" t="s">
        <v>31</v>
      </c>
      <c r="Q143" s="13" t="s">
        <v>30</v>
      </c>
      <c r="R143" s="150"/>
      <c r="S143" s="150"/>
      <c r="T143" s="150"/>
      <c r="U143" s="150"/>
      <c r="V143" s="150"/>
      <c r="W143" s="150"/>
      <c r="X143" s="2" t="s">
        <v>31</v>
      </c>
    </row>
    <row r="144" spans="2:25" ht="23.25" x14ac:dyDescent="0.25">
      <c r="E144" s="13" t="s">
        <v>32</v>
      </c>
      <c r="F144" s="151"/>
      <c r="G144" s="151"/>
      <c r="H144" s="151"/>
      <c r="I144" s="151"/>
      <c r="J144" s="151"/>
      <c r="Q144" s="152"/>
      <c r="R144" s="152"/>
      <c r="S144" s="152"/>
      <c r="T144" s="152"/>
      <c r="U144" s="152"/>
      <c r="V144" s="152"/>
      <c r="W144" s="152"/>
      <c r="X144" s="152"/>
    </row>
    <row r="145" spans="5:23" ht="23.25" x14ac:dyDescent="0.25">
      <c r="E145" s="13" t="s">
        <v>33</v>
      </c>
      <c r="F145" s="147"/>
      <c r="G145" s="147"/>
      <c r="H145" s="147"/>
      <c r="I145" s="147"/>
      <c r="J145" s="147"/>
      <c r="Q145" s="13" t="s">
        <v>33</v>
      </c>
      <c r="R145" s="148"/>
      <c r="S145" s="148"/>
      <c r="T145" s="148"/>
      <c r="U145" s="148"/>
      <c r="V145" s="148"/>
      <c r="W145" s="148"/>
    </row>
    <row r="146" spans="5:23" ht="23.25" x14ac:dyDescent="0.25">
      <c r="E146" s="13" t="s">
        <v>34</v>
      </c>
      <c r="F146" s="149"/>
      <c r="G146" s="149"/>
      <c r="H146" s="149"/>
      <c r="I146" s="149"/>
      <c r="J146" s="149"/>
    </row>
  </sheetData>
  <protectedRanges>
    <protectedRange sqref="M7 H8 V12 X29 B64:Z68 B70:Z74 B76:Z80 B85:Z90 B94 B102 B112 J102 J112 S102 S112 B115 B125 J115 J125 S115 S125 B128 B138 J128 J138 S128 S138 R142:R143 Q144 R145 F142:F146 K29:S30 K32:S58" name="ช่วง1"/>
  </protectedRanges>
  <mergeCells count="407">
    <mergeCell ref="N41:P41"/>
    <mergeCell ref="Q41:S41"/>
    <mergeCell ref="T41:U41"/>
    <mergeCell ref="V41:W41"/>
    <mergeCell ref="S125:Y126"/>
    <mergeCell ref="B102:H111"/>
    <mergeCell ref="J102:Q111"/>
    <mergeCell ref="A36:A37"/>
    <mergeCell ref="A31:A34"/>
    <mergeCell ref="A46:A49"/>
    <mergeCell ref="A51:A52"/>
    <mergeCell ref="H90:P90"/>
    <mergeCell ref="Q90:X90"/>
    <mergeCell ref="Y90:Z90"/>
    <mergeCell ref="B94:Y98"/>
    <mergeCell ref="B79:L79"/>
    <mergeCell ref="M79:X79"/>
    <mergeCell ref="B80:L80"/>
    <mergeCell ref="M80:X80"/>
    <mergeCell ref="Y76:Z76"/>
    <mergeCell ref="Y77:Z77"/>
    <mergeCell ref="A75:Z75"/>
    <mergeCell ref="B76:L76"/>
    <mergeCell ref="A59:S59"/>
    <mergeCell ref="F145:J145"/>
    <mergeCell ref="R145:W145"/>
    <mergeCell ref="F146:J146"/>
    <mergeCell ref="B138:H139"/>
    <mergeCell ref="J138:Q139"/>
    <mergeCell ref="S138:Y139"/>
    <mergeCell ref="F142:J142"/>
    <mergeCell ref="R142:W142"/>
    <mergeCell ref="F143:J143"/>
    <mergeCell ref="R143:W143"/>
    <mergeCell ref="F144:J144"/>
    <mergeCell ref="Q144:X144"/>
    <mergeCell ref="B128:H137"/>
    <mergeCell ref="J128:Q137"/>
    <mergeCell ref="S128:Y137"/>
    <mergeCell ref="B115:H124"/>
    <mergeCell ref="J115:Q124"/>
    <mergeCell ref="S115:Y124"/>
    <mergeCell ref="B125:H126"/>
    <mergeCell ref="J125:Q126"/>
    <mergeCell ref="X59:Z59"/>
    <mergeCell ref="A60:Z60"/>
    <mergeCell ref="A63:Z63"/>
    <mergeCell ref="B65:L65"/>
    <mergeCell ref="M65:X65"/>
    <mergeCell ref="Y65:Z65"/>
    <mergeCell ref="Y86:Z86"/>
    <mergeCell ref="B87:G87"/>
    <mergeCell ref="H87:P87"/>
    <mergeCell ref="Q87:X87"/>
    <mergeCell ref="Y87:Z87"/>
    <mergeCell ref="Y78:Z78"/>
    <mergeCell ref="Y79:Z79"/>
    <mergeCell ref="Y80:Z80"/>
    <mergeCell ref="B78:L78"/>
    <mergeCell ref="M78:X78"/>
    <mergeCell ref="T59:U59"/>
    <mergeCell ref="V59:W59"/>
    <mergeCell ref="M76:X76"/>
    <mergeCell ref="B77:L77"/>
    <mergeCell ref="M77:X77"/>
    <mergeCell ref="B70:L70"/>
    <mergeCell ref="M70:X70"/>
    <mergeCell ref="Y70:Z70"/>
    <mergeCell ref="Y74:Z74"/>
    <mergeCell ref="B74:L74"/>
    <mergeCell ref="M74:X74"/>
    <mergeCell ref="B71:L71"/>
    <mergeCell ref="M71:X71"/>
    <mergeCell ref="Y71:Z71"/>
    <mergeCell ref="B72:L72"/>
    <mergeCell ref="M72:X72"/>
    <mergeCell ref="Y72:Z72"/>
    <mergeCell ref="B73:L73"/>
    <mergeCell ref="M73:X73"/>
    <mergeCell ref="Y73:Z73"/>
    <mergeCell ref="B68:L68"/>
    <mergeCell ref="Y68:Z68"/>
    <mergeCell ref="B62:L62"/>
    <mergeCell ref="M62:X62"/>
    <mergeCell ref="Y62:Z62"/>
    <mergeCell ref="B64:L64"/>
    <mergeCell ref="M64:X64"/>
    <mergeCell ref="Y64:Z64"/>
    <mergeCell ref="A69:Z69"/>
    <mergeCell ref="B66:L66"/>
    <mergeCell ref="M66:X66"/>
    <mergeCell ref="Y66:Z66"/>
    <mergeCell ref="B67:L67"/>
    <mergeCell ref="M67:X67"/>
    <mergeCell ref="Y67:Z67"/>
    <mergeCell ref="H58:J58"/>
    <mergeCell ref="K58:M58"/>
    <mergeCell ref="N58:P58"/>
    <mergeCell ref="Q58:S58"/>
    <mergeCell ref="T58:U58"/>
    <mergeCell ref="V58:W58"/>
    <mergeCell ref="T57:U57"/>
    <mergeCell ref="T56:U56"/>
    <mergeCell ref="V56:W56"/>
    <mergeCell ref="H57:J57"/>
    <mergeCell ref="K57:M57"/>
    <mergeCell ref="N57:P57"/>
    <mergeCell ref="Q57:S57"/>
    <mergeCell ref="V57:W57"/>
    <mergeCell ref="B52:G52"/>
    <mergeCell ref="H52:J52"/>
    <mergeCell ref="K52:M52"/>
    <mergeCell ref="N52:P52"/>
    <mergeCell ref="Q52:S52"/>
    <mergeCell ref="T52:U52"/>
    <mergeCell ref="V52:W52"/>
    <mergeCell ref="T54:U54"/>
    <mergeCell ref="V54:W54"/>
    <mergeCell ref="N54:P54"/>
    <mergeCell ref="Q54:S54"/>
    <mergeCell ref="B50:G50"/>
    <mergeCell ref="H50:J50"/>
    <mergeCell ref="K50:M50"/>
    <mergeCell ref="N50:P50"/>
    <mergeCell ref="Q50:S50"/>
    <mergeCell ref="T50:U50"/>
    <mergeCell ref="V50:W50"/>
    <mergeCell ref="B51:G51"/>
    <mergeCell ref="H51:J51"/>
    <mergeCell ref="K51:M51"/>
    <mergeCell ref="N51:P51"/>
    <mergeCell ref="Q51:S51"/>
    <mergeCell ref="T51:U51"/>
    <mergeCell ref="V51:W51"/>
    <mergeCell ref="B47:G47"/>
    <mergeCell ref="H47:J47"/>
    <mergeCell ref="K47:M47"/>
    <mergeCell ref="N47:P47"/>
    <mergeCell ref="Q47:S47"/>
    <mergeCell ref="T47:U47"/>
    <mergeCell ref="V47:W47"/>
    <mergeCell ref="Q49:S49"/>
    <mergeCell ref="T49:U49"/>
    <mergeCell ref="V49:W49"/>
    <mergeCell ref="B48:G48"/>
    <mergeCell ref="H48:J48"/>
    <mergeCell ref="K48:M48"/>
    <mergeCell ref="N48:P48"/>
    <mergeCell ref="Q48:S48"/>
    <mergeCell ref="T48:U48"/>
    <mergeCell ref="V48:W48"/>
    <mergeCell ref="B49:G49"/>
    <mergeCell ref="H49:J49"/>
    <mergeCell ref="K49:M49"/>
    <mergeCell ref="N49:P49"/>
    <mergeCell ref="B45:G45"/>
    <mergeCell ref="H45:J45"/>
    <mergeCell ref="K45:M45"/>
    <mergeCell ref="N45:P45"/>
    <mergeCell ref="Q45:S45"/>
    <mergeCell ref="T45:U45"/>
    <mergeCell ref="V45:W45"/>
    <mergeCell ref="B46:G46"/>
    <mergeCell ref="H46:J46"/>
    <mergeCell ref="K46:M46"/>
    <mergeCell ref="N46:P46"/>
    <mergeCell ref="Q46:S46"/>
    <mergeCell ref="T46:U46"/>
    <mergeCell ref="V46:W46"/>
    <mergeCell ref="B39:G39"/>
    <mergeCell ref="H39:J39"/>
    <mergeCell ref="K39:M39"/>
    <mergeCell ref="N39:P39"/>
    <mergeCell ref="Q39:S39"/>
    <mergeCell ref="T39:U39"/>
    <mergeCell ref="V39:W39"/>
    <mergeCell ref="B42:G42"/>
    <mergeCell ref="H42:J42"/>
    <mergeCell ref="K42:M42"/>
    <mergeCell ref="N42:P42"/>
    <mergeCell ref="Q42:S42"/>
    <mergeCell ref="T42:U42"/>
    <mergeCell ref="V42:W42"/>
    <mergeCell ref="B40:G40"/>
    <mergeCell ref="H40:J40"/>
    <mergeCell ref="K40:M40"/>
    <mergeCell ref="N40:P40"/>
    <mergeCell ref="Q40:S40"/>
    <mergeCell ref="T40:U40"/>
    <mergeCell ref="V40:W40"/>
    <mergeCell ref="B41:G41"/>
    <mergeCell ref="H41:J41"/>
    <mergeCell ref="K41:M41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3:G33"/>
    <mergeCell ref="H33:J33"/>
    <mergeCell ref="K33:M33"/>
    <mergeCell ref="N33:P33"/>
    <mergeCell ref="B32:G32"/>
    <mergeCell ref="H32:J32"/>
    <mergeCell ref="K32:M32"/>
    <mergeCell ref="N32:P32"/>
    <mergeCell ref="Q32:S32"/>
    <mergeCell ref="T32:U32"/>
    <mergeCell ref="V32:W32"/>
    <mergeCell ref="H28:J28"/>
    <mergeCell ref="K28:M28"/>
    <mergeCell ref="N28:P28"/>
    <mergeCell ref="Q28:S28"/>
    <mergeCell ref="T28:U28"/>
    <mergeCell ref="T30:U30"/>
    <mergeCell ref="V30:W30"/>
    <mergeCell ref="T31:U31"/>
    <mergeCell ref="V31:W31"/>
    <mergeCell ref="Q29:S29"/>
    <mergeCell ref="T29:U29"/>
    <mergeCell ref="V29:W29"/>
    <mergeCell ref="B23:J23"/>
    <mergeCell ref="Q23:R23"/>
    <mergeCell ref="K23:M23"/>
    <mergeCell ref="N23:P23"/>
    <mergeCell ref="N15:P15"/>
    <mergeCell ref="Q15:R15"/>
    <mergeCell ref="A25:Z25"/>
    <mergeCell ref="X28:Z28"/>
    <mergeCell ref="B31:G31"/>
    <mergeCell ref="H31:J31"/>
    <mergeCell ref="K31:M31"/>
    <mergeCell ref="N31:P31"/>
    <mergeCell ref="Q31:S31"/>
    <mergeCell ref="B30:G30"/>
    <mergeCell ref="H30:J30"/>
    <mergeCell ref="K30:M30"/>
    <mergeCell ref="N30:P30"/>
    <mergeCell ref="Q30:S30"/>
    <mergeCell ref="B28:G28"/>
    <mergeCell ref="V28:W28"/>
    <mergeCell ref="B29:G29"/>
    <mergeCell ref="H29:J29"/>
    <mergeCell ref="K29:M29"/>
    <mergeCell ref="N29:P29"/>
    <mergeCell ref="S102:Y111"/>
    <mergeCell ref="B112:H113"/>
    <mergeCell ref="J112:Q113"/>
    <mergeCell ref="S112:Y113"/>
    <mergeCell ref="B84:G84"/>
    <mergeCell ref="H84:P84"/>
    <mergeCell ref="Q84:X84"/>
    <mergeCell ref="Y84:Z84"/>
    <mergeCell ref="B85:G85"/>
    <mergeCell ref="H85:P85"/>
    <mergeCell ref="Q85:X85"/>
    <mergeCell ref="Y85:Z85"/>
    <mergeCell ref="B86:G86"/>
    <mergeCell ref="H86:P86"/>
    <mergeCell ref="Q86:X86"/>
    <mergeCell ref="B88:G88"/>
    <mergeCell ref="H88:P88"/>
    <mergeCell ref="Q88:X88"/>
    <mergeCell ref="Y88:Z88"/>
    <mergeCell ref="B89:G89"/>
    <mergeCell ref="H89:P89"/>
    <mergeCell ref="Q89:X89"/>
    <mergeCell ref="Y89:Z89"/>
    <mergeCell ref="B90:G90"/>
    <mergeCell ref="B58:G58"/>
    <mergeCell ref="B53:G53"/>
    <mergeCell ref="H53:J53"/>
    <mergeCell ref="K53:M53"/>
    <mergeCell ref="N53:P53"/>
    <mergeCell ref="Q53:S53"/>
    <mergeCell ref="T53:U53"/>
    <mergeCell ref="V53:W53"/>
    <mergeCell ref="B54:G54"/>
    <mergeCell ref="H54:J54"/>
    <mergeCell ref="K54:M54"/>
    <mergeCell ref="B55:G55"/>
    <mergeCell ref="H55:J55"/>
    <mergeCell ref="K55:M55"/>
    <mergeCell ref="N55:P55"/>
    <mergeCell ref="Q55:S55"/>
    <mergeCell ref="T55:U55"/>
    <mergeCell ref="V55:W55"/>
    <mergeCell ref="B56:G56"/>
    <mergeCell ref="H56:J56"/>
    <mergeCell ref="K56:M56"/>
    <mergeCell ref="N56:P56"/>
    <mergeCell ref="Q56:S56"/>
    <mergeCell ref="B57:G57"/>
    <mergeCell ref="B43:G43"/>
    <mergeCell ref="H43:J43"/>
    <mergeCell ref="K43:M43"/>
    <mergeCell ref="N43:P43"/>
    <mergeCell ref="Q43:S43"/>
    <mergeCell ref="T43:U43"/>
    <mergeCell ref="V43:W43"/>
    <mergeCell ref="B44:G44"/>
    <mergeCell ref="H44:J44"/>
    <mergeCell ref="K44:M44"/>
    <mergeCell ref="N44:P44"/>
    <mergeCell ref="Q44:S44"/>
    <mergeCell ref="T44:U44"/>
    <mergeCell ref="V44:W44"/>
    <mergeCell ref="B22:J22"/>
    <mergeCell ref="Q19:R19"/>
    <mergeCell ref="B16:J16"/>
    <mergeCell ref="K16:M16"/>
    <mergeCell ref="N16:P16"/>
    <mergeCell ref="Q16:R16"/>
    <mergeCell ref="B18:J18"/>
    <mergeCell ref="K18:M18"/>
    <mergeCell ref="N18:P18"/>
    <mergeCell ref="Q18:R18"/>
    <mergeCell ref="K22:M22"/>
    <mergeCell ref="N22:P22"/>
    <mergeCell ref="Q22:R22"/>
    <mergeCell ref="B17:J17"/>
    <mergeCell ref="K17:M17"/>
    <mergeCell ref="N17:P17"/>
    <mergeCell ref="Q17:R17"/>
    <mergeCell ref="K13:M13"/>
    <mergeCell ref="N13:P13"/>
    <mergeCell ref="Q13:R13"/>
    <mergeCell ref="B14:J14"/>
    <mergeCell ref="K14:M14"/>
    <mergeCell ref="N14:P14"/>
    <mergeCell ref="B21:J21"/>
    <mergeCell ref="K21:M21"/>
    <mergeCell ref="N21:P21"/>
    <mergeCell ref="Q21:R21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Q24:R24"/>
    <mergeCell ref="X29:Z58"/>
    <mergeCell ref="S12:U23"/>
    <mergeCell ref="V12:X23"/>
    <mergeCell ref="Y12:Z23"/>
    <mergeCell ref="Y24:Z24"/>
    <mergeCell ref="V24:X24"/>
    <mergeCell ref="S24:U24"/>
    <mergeCell ref="A24:P24"/>
    <mergeCell ref="Q14:R14"/>
    <mergeCell ref="B12:J12"/>
    <mergeCell ref="K12:M12"/>
    <mergeCell ref="N12:P12"/>
    <mergeCell ref="Q12:R12"/>
    <mergeCell ref="B19:J19"/>
    <mergeCell ref="K19:M19"/>
    <mergeCell ref="N19:P19"/>
    <mergeCell ref="B20:J20"/>
    <mergeCell ref="K20:M20"/>
    <mergeCell ref="N20:P20"/>
    <mergeCell ref="Q20:R20"/>
    <mergeCell ref="B15:J15"/>
    <mergeCell ref="K15:M15"/>
    <mergeCell ref="B13:J1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70:Z74 Y76:Z80 Y64:Y68 Z64:Z67 Y85:Y90 Z85:Z88 Z90" xr:uid="{F9EB9199-70C4-48E0-8199-58F2F8DD5197}">
      <formula1>1</formula1>
      <formula2>3</formula2>
    </dataValidation>
    <dataValidation type="decimal" allowBlank="1" showInputMessage="1" showErrorMessage="1" error="กรุณากรอกข้อมูลเป็นตัวเลข" sqref="V12" xr:uid="{9DBDA08D-25A4-451F-80B0-FC8B41847328}">
      <formula1>0</formula1>
      <formula2>S12</formula2>
    </dataValidation>
    <dataValidation type="whole" operator="greaterThanOrEqual" allowBlank="1" showInputMessage="1" showErrorMessage="1" error="กรุณากรอกข้อมูลเป็นตัวเลข" sqref="K29:S29 L31:P31 R31:S31 R33:S33 O33:P33 L33:M33 K31:K58 Q31:Q58 N32:N58" xr:uid="{3596ED00-4301-44B5-A138-4D0D8B5D81D8}">
      <formula1>0</formula1>
    </dataValidation>
    <dataValidation type="decimal" operator="greaterThanOrEqual" allowBlank="1" showInputMessage="1" showErrorMessage="1" error="กรุณากรอกข้อมูลเป็นตัวเลข" sqref="K30:S30" xr:uid="{FE3F3E12-BF4A-48D8-9967-0CFE88AFA348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B039F819-B875-44A1-A556-3656218B18D7}">
          <x14:formula1>
            <xm:f>LIST!$G$2:$G$10</xm:f>
          </x14:formula1>
          <xm:sqref>B85:B90 C85:G88 C90:G90</xm:sqref>
        </x14:dataValidation>
        <x14:dataValidation type="list" allowBlank="1" showInputMessage="1" showErrorMessage="1" error="กรุณาเลือกข้อมูลตามที่กำหนดให้" xr:uid="{D0A9D5AC-A96B-44AC-88CC-BF901A09035D}">
          <x14:formula1>
            <xm:f>LIST!$A$2:$A$6</xm:f>
          </x14:formula1>
          <xm:sqref>B64:L68</xm:sqref>
        </x14:dataValidation>
        <x14:dataValidation type="list" allowBlank="1" showInputMessage="1" showErrorMessage="1" error="กรุณาเลือกข้อมูลตามที่กำหนดให้" xr:uid="{CD87250D-F95D-43FB-90AC-8FDC3FD88E77}">
          <x14:formula1>
            <xm:f>LIST!$C$2:$C$10</xm:f>
          </x14:formula1>
          <xm:sqref>B70:L74</xm:sqref>
        </x14:dataValidation>
        <x14:dataValidation type="list" allowBlank="1" showInputMessage="1" showErrorMessage="1" error="กรุณาเลือกข้อมูลตามที่กำหนดให้" xr:uid="{77673A33-C6EB-4F8F-ADF8-2DEE109080EA}">
          <x14:formula1>
            <xm:f>LIST!$E$2:$E$9</xm:f>
          </x14:formula1>
          <xm:sqref>B76:L80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rgb="FF00B050"/>
  </sheetPr>
  <dimension ref="A1:Z146"/>
  <sheetViews>
    <sheetView view="pageBreakPreview" topLeftCell="B44" zoomScaleNormal="85" zoomScaleSheetLayoutView="100" workbookViewId="0">
      <selection activeCell="Q148" sqref="Q148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9" t="s">
        <v>98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62" t="s">
        <v>99</v>
      </c>
      <c r="K2" s="262"/>
      <c r="L2" s="262"/>
      <c r="M2" s="262"/>
      <c r="N2" s="262"/>
      <c r="O2" s="262"/>
      <c r="P2" s="262"/>
      <c r="Q2" s="262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79" t="s">
        <v>82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ht="21" customHeight="1" x14ac:dyDescent="0.25">
      <c r="A4" s="79" t="s">
        <v>68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100</v>
      </c>
      <c r="L7" s="7"/>
      <c r="M7" s="80"/>
      <c r="N7" s="81"/>
      <c r="O7" s="81"/>
      <c r="P7" s="82"/>
    </row>
    <row r="8" spans="1:26" ht="21" customHeight="1" x14ac:dyDescent="0.25">
      <c r="A8" s="6" t="s">
        <v>14</v>
      </c>
      <c r="G8" s="7"/>
      <c r="H8" s="80"/>
      <c r="I8" s="81"/>
      <c r="J8" s="82"/>
    </row>
    <row r="9" spans="1:26" ht="9" customHeight="1" x14ac:dyDescent="0.25"/>
    <row r="10" spans="1:26" s="5" customFormat="1" ht="30" customHeight="1" x14ac:dyDescent="0.25">
      <c r="A10" s="83" t="s">
        <v>6</v>
      </c>
      <c r="B10" s="83" t="s">
        <v>10</v>
      </c>
      <c r="C10" s="83"/>
      <c r="D10" s="83"/>
      <c r="E10" s="83"/>
      <c r="F10" s="83"/>
      <c r="G10" s="83"/>
      <c r="H10" s="83"/>
      <c r="I10" s="83"/>
      <c r="J10" s="83"/>
      <c r="K10" s="83" t="s">
        <v>11</v>
      </c>
      <c r="L10" s="83"/>
      <c r="M10" s="83"/>
      <c r="N10" s="83"/>
      <c r="O10" s="83"/>
      <c r="P10" s="83"/>
      <c r="Q10" s="83"/>
      <c r="R10" s="83"/>
      <c r="S10" s="83" t="s">
        <v>5</v>
      </c>
      <c r="T10" s="83"/>
      <c r="U10" s="83"/>
      <c r="V10" s="83"/>
      <c r="W10" s="83"/>
      <c r="X10" s="83"/>
      <c r="Y10" s="83"/>
      <c r="Z10" s="83"/>
    </row>
    <row r="11" spans="1:26" s="5" customFormat="1" ht="30" customHeight="1" x14ac:dyDescent="0.25">
      <c r="A11" s="84"/>
      <c r="B11" s="83"/>
      <c r="C11" s="83"/>
      <c r="D11" s="83"/>
      <c r="E11" s="83"/>
      <c r="F11" s="83"/>
      <c r="G11" s="83"/>
      <c r="H11" s="83"/>
      <c r="I11" s="83"/>
      <c r="J11" s="83"/>
      <c r="K11" s="83" t="s">
        <v>2</v>
      </c>
      <c r="L11" s="83"/>
      <c r="M11" s="83"/>
      <c r="N11" s="83" t="s">
        <v>3</v>
      </c>
      <c r="O11" s="83"/>
      <c r="P11" s="83"/>
      <c r="Q11" s="83" t="s">
        <v>4</v>
      </c>
      <c r="R11" s="83"/>
      <c r="S11" s="83" t="s">
        <v>2</v>
      </c>
      <c r="T11" s="83"/>
      <c r="U11" s="83"/>
      <c r="V11" s="83" t="s">
        <v>3</v>
      </c>
      <c r="W11" s="83"/>
      <c r="X11" s="83"/>
      <c r="Y11" s="83" t="s">
        <v>4</v>
      </c>
      <c r="Z11" s="83"/>
    </row>
    <row r="12" spans="1:26" s="8" customFormat="1" ht="48" customHeight="1" x14ac:dyDescent="0.25">
      <c r="A12" s="29">
        <v>1</v>
      </c>
      <c r="B12" s="85" t="s">
        <v>101</v>
      </c>
      <c r="C12" s="86"/>
      <c r="D12" s="86"/>
      <c r="E12" s="86"/>
      <c r="F12" s="86"/>
      <c r="G12" s="86"/>
      <c r="H12" s="86"/>
      <c r="I12" s="86"/>
      <c r="J12" s="86"/>
      <c r="K12" s="253"/>
      <c r="L12" s="253"/>
      <c r="M12" s="253"/>
      <c r="N12" s="253"/>
      <c r="O12" s="253"/>
      <c r="P12" s="253"/>
      <c r="Q12" s="254" t="e">
        <f>V29/T29*100</f>
        <v>#DIV/0!</v>
      </c>
      <c r="R12" s="254"/>
      <c r="S12" s="299"/>
      <c r="T12" s="300"/>
      <c r="U12" s="301"/>
      <c r="V12" s="240"/>
      <c r="W12" s="241"/>
      <c r="X12" s="242"/>
      <c r="Y12" s="246" t="e">
        <f>V12/S12*100</f>
        <v>#DIV/0!</v>
      </c>
      <c r="Z12" s="247"/>
    </row>
    <row r="13" spans="1:26" ht="24" customHeight="1" x14ac:dyDescent="0.25">
      <c r="A13" s="30">
        <v>1.1000000000000001</v>
      </c>
      <c r="B13" s="95" t="s">
        <v>102</v>
      </c>
      <c r="C13" s="96"/>
      <c r="D13" s="96"/>
      <c r="E13" s="96"/>
      <c r="F13" s="96"/>
      <c r="G13" s="96"/>
      <c r="H13" s="96"/>
      <c r="I13" s="96"/>
      <c r="J13" s="96"/>
      <c r="K13" s="256"/>
      <c r="L13" s="256"/>
      <c r="M13" s="256"/>
      <c r="N13" s="100"/>
      <c r="O13" s="100"/>
      <c r="P13" s="100"/>
      <c r="Q13" s="101" t="e">
        <f>V30/T30*100</f>
        <v>#DIV/0!</v>
      </c>
      <c r="R13" s="101"/>
      <c r="S13" s="302"/>
      <c r="T13" s="303"/>
      <c r="U13" s="304"/>
      <c r="V13" s="243"/>
      <c r="W13" s="244"/>
      <c r="X13" s="245"/>
      <c r="Y13" s="248"/>
      <c r="Z13" s="249"/>
    </row>
    <row r="14" spans="1:26" ht="24" customHeight="1" x14ac:dyDescent="0.25">
      <c r="A14" s="30">
        <v>1.2</v>
      </c>
      <c r="B14" s="95" t="s">
        <v>63</v>
      </c>
      <c r="C14" s="96"/>
      <c r="D14" s="96"/>
      <c r="E14" s="96"/>
      <c r="F14" s="96"/>
      <c r="G14" s="96"/>
      <c r="H14" s="96"/>
      <c r="I14" s="96"/>
      <c r="J14" s="96"/>
      <c r="K14" s="256"/>
      <c r="L14" s="256"/>
      <c r="M14" s="256"/>
      <c r="N14" s="100"/>
      <c r="O14" s="100"/>
      <c r="P14" s="100"/>
      <c r="Q14" s="89" t="e">
        <f>V35/T35*100</f>
        <v>#DIV/0!</v>
      </c>
      <c r="R14" s="89"/>
      <c r="S14" s="302"/>
      <c r="T14" s="303"/>
      <c r="U14" s="304"/>
      <c r="V14" s="243"/>
      <c r="W14" s="244"/>
      <c r="X14" s="245"/>
      <c r="Y14" s="248"/>
      <c r="Z14" s="249"/>
    </row>
    <row r="15" spans="1:26" ht="24" customHeight="1" x14ac:dyDescent="0.25">
      <c r="A15" s="30">
        <v>1.3</v>
      </c>
      <c r="B15" s="95" t="s">
        <v>64</v>
      </c>
      <c r="C15" s="96"/>
      <c r="D15" s="96"/>
      <c r="E15" s="96"/>
      <c r="F15" s="96"/>
      <c r="G15" s="96"/>
      <c r="H15" s="96"/>
      <c r="I15" s="96"/>
      <c r="J15" s="96"/>
      <c r="K15" s="256"/>
      <c r="L15" s="256"/>
      <c r="M15" s="256"/>
      <c r="N15" s="100"/>
      <c r="O15" s="100"/>
      <c r="P15" s="100"/>
      <c r="Q15" s="89" t="e">
        <f>V38/T38*100</f>
        <v>#DIV/0!</v>
      </c>
      <c r="R15" s="89"/>
      <c r="S15" s="302"/>
      <c r="T15" s="303"/>
      <c r="U15" s="304"/>
      <c r="V15" s="243"/>
      <c r="W15" s="244"/>
      <c r="X15" s="245"/>
      <c r="Y15" s="248"/>
      <c r="Z15" s="249"/>
    </row>
    <row r="16" spans="1:26" ht="24" customHeight="1" x14ac:dyDescent="0.25">
      <c r="A16" s="30">
        <v>1.4</v>
      </c>
      <c r="B16" s="108" t="s">
        <v>65</v>
      </c>
      <c r="C16" s="108"/>
      <c r="D16" s="108"/>
      <c r="E16" s="108"/>
      <c r="F16" s="108"/>
      <c r="G16" s="108"/>
      <c r="H16" s="108"/>
      <c r="I16" s="108"/>
      <c r="J16" s="95"/>
      <c r="K16" s="97"/>
      <c r="L16" s="98"/>
      <c r="M16" s="99"/>
      <c r="N16" s="105"/>
      <c r="O16" s="106"/>
      <c r="P16" s="107"/>
      <c r="Q16" s="89" t="e">
        <f>V40/T40*100</f>
        <v>#DIV/0!</v>
      </c>
      <c r="R16" s="89"/>
      <c r="S16" s="302"/>
      <c r="T16" s="303"/>
      <c r="U16" s="304"/>
      <c r="V16" s="243"/>
      <c r="W16" s="244"/>
      <c r="X16" s="245"/>
      <c r="Y16" s="248"/>
      <c r="Z16" s="249"/>
    </row>
    <row r="17" spans="1:26" ht="24" customHeight="1" x14ac:dyDescent="0.25">
      <c r="A17" s="33">
        <v>1.5</v>
      </c>
      <c r="B17" s="110" t="s">
        <v>67</v>
      </c>
      <c r="C17" s="111"/>
      <c r="D17" s="111"/>
      <c r="E17" s="111"/>
      <c r="F17" s="111"/>
      <c r="G17" s="111"/>
      <c r="H17" s="111"/>
      <c r="I17" s="111"/>
      <c r="J17" s="112"/>
      <c r="K17" s="97"/>
      <c r="L17" s="98"/>
      <c r="M17" s="99"/>
      <c r="N17" s="105"/>
      <c r="O17" s="106"/>
      <c r="P17" s="107"/>
      <c r="Q17" s="89" t="e">
        <f>V42/T42*100</f>
        <v>#DIV/0!</v>
      </c>
      <c r="R17" s="89"/>
      <c r="S17" s="302"/>
      <c r="T17" s="303"/>
      <c r="U17" s="304"/>
      <c r="V17" s="243"/>
      <c r="W17" s="244"/>
      <c r="X17" s="245"/>
      <c r="Y17" s="248"/>
      <c r="Z17" s="249"/>
    </row>
    <row r="18" spans="1:26" s="8" customFormat="1" ht="24" customHeight="1" x14ac:dyDescent="0.25">
      <c r="A18" s="31">
        <v>2</v>
      </c>
      <c r="B18" s="119" t="s">
        <v>66</v>
      </c>
      <c r="C18" s="119"/>
      <c r="D18" s="119"/>
      <c r="E18" s="119"/>
      <c r="F18" s="119"/>
      <c r="G18" s="119"/>
      <c r="H18" s="119"/>
      <c r="I18" s="119"/>
      <c r="J18" s="120"/>
      <c r="K18" s="116"/>
      <c r="L18" s="117"/>
      <c r="M18" s="118"/>
      <c r="N18" s="257"/>
      <c r="O18" s="258"/>
      <c r="P18" s="259"/>
      <c r="Q18" s="255" t="e">
        <f>V44/T44*100</f>
        <v>#DIV/0!</v>
      </c>
      <c r="R18" s="255"/>
      <c r="S18" s="302"/>
      <c r="T18" s="303"/>
      <c r="U18" s="304"/>
      <c r="V18" s="243"/>
      <c r="W18" s="244"/>
      <c r="X18" s="245"/>
      <c r="Y18" s="248"/>
      <c r="Z18" s="249"/>
    </row>
    <row r="19" spans="1:26" s="5" customFormat="1" ht="24" customHeight="1" x14ac:dyDescent="0.25">
      <c r="A19" s="32">
        <v>2.1</v>
      </c>
      <c r="B19" s="108" t="s">
        <v>62</v>
      </c>
      <c r="C19" s="108"/>
      <c r="D19" s="108"/>
      <c r="E19" s="108"/>
      <c r="F19" s="108"/>
      <c r="G19" s="108"/>
      <c r="H19" s="108"/>
      <c r="I19" s="108"/>
      <c r="J19" s="95"/>
      <c r="K19" s="97"/>
      <c r="L19" s="98"/>
      <c r="M19" s="99"/>
      <c r="N19" s="105"/>
      <c r="O19" s="106"/>
      <c r="P19" s="107"/>
      <c r="Q19" s="89" t="e">
        <f>V45/T45*100</f>
        <v>#DIV/0!</v>
      </c>
      <c r="R19" s="89"/>
      <c r="S19" s="302"/>
      <c r="T19" s="303"/>
      <c r="U19" s="304"/>
      <c r="V19" s="243"/>
      <c r="W19" s="244"/>
      <c r="X19" s="245"/>
      <c r="Y19" s="248"/>
      <c r="Z19" s="249"/>
    </row>
    <row r="20" spans="1:26" ht="24" customHeight="1" x14ac:dyDescent="0.25">
      <c r="A20" s="30">
        <v>2.2000000000000002</v>
      </c>
      <c r="B20" s="108" t="s">
        <v>63</v>
      </c>
      <c r="C20" s="108"/>
      <c r="D20" s="108"/>
      <c r="E20" s="108"/>
      <c r="F20" s="108"/>
      <c r="G20" s="108"/>
      <c r="H20" s="108"/>
      <c r="I20" s="108"/>
      <c r="J20" s="95"/>
      <c r="K20" s="97"/>
      <c r="L20" s="98"/>
      <c r="M20" s="99"/>
      <c r="N20" s="105"/>
      <c r="O20" s="106"/>
      <c r="P20" s="107"/>
      <c r="Q20" s="89" t="e">
        <f>V50/T50*100</f>
        <v>#DIV/0!</v>
      </c>
      <c r="R20" s="89"/>
      <c r="S20" s="302"/>
      <c r="T20" s="303"/>
      <c r="U20" s="304"/>
      <c r="V20" s="243"/>
      <c r="W20" s="244"/>
      <c r="X20" s="245"/>
      <c r="Y20" s="248"/>
      <c r="Z20" s="249"/>
    </row>
    <row r="21" spans="1:26" ht="24" customHeight="1" x14ac:dyDescent="0.25">
      <c r="A21" s="30">
        <v>2.2999999999999998</v>
      </c>
      <c r="B21" s="108" t="s">
        <v>64</v>
      </c>
      <c r="C21" s="108"/>
      <c r="D21" s="108"/>
      <c r="E21" s="108"/>
      <c r="F21" s="108"/>
      <c r="G21" s="108"/>
      <c r="H21" s="108"/>
      <c r="I21" s="108"/>
      <c r="J21" s="95"/>
      <c r="K21" s="97"/>
      <c r="L21" s="98"/>
      <c r="M21" s="99"/>
      <c r="N21" s="105"/>
      <c r="O21" s="106"/>
      <c r="P21" s="107"/>
      <c r="Q21" s="89" t="e">
        <f>V53/T53*100</f>
        <v>#DIV/0!</v>
      </c>
      <c r="R21" s="89"/>
      <c r="S21" s="302"/>
      <c r="T21" s="303"/>
      <c r="U21" s="304"/>
      <c r="V21" s="243"/>
      <c r="W21" s="244"/>
      <c r="X21" s="245"/>
      <c r="Y21" s="248"/>
      <c r="Z21" s="249"/>
    </row>
    <row r="22" spans="1:26" ht="24" customHeight="1" x14ac:dyDescent="0.25">
      <c r="A22" s="33">
        <v>2.4</v>
      </c>
      <c r="B22" s="108" t="s">
        <v>65</v>
      </c>
      <c r="C22" s="108"/>
      <c r="D22" s="108"/>
      <c r="E22" s="108"/>
      <c r="F22" s="108"/>
      <c r="G22" s="108"/>
      <c r="H22" s="108"/>
      <c r="I22" s="108"/>
      <c r="J22" s="95"/>
      <c r="K22" s="97"/>
      <c r="L22" s="98"/>
      <c r="M22" s="99"/>
      <c r="N22" s="105"/>
      <c r="O22" s="106"/>
      <c r="P22" s="107"/>
      <c r="Q22" s="89" t="e">
        <f>V55/T55*100</f>
        <v>#DIV/0!</v>
      </c>
      <c r="R22" s="89"/>
      <c r="S22" s="302"/>
      <c r="T22" s="303"/>
      <c r="U22" s="304"/>
      <c r="V22" s="243"/>
      <c r="W22" s="244"/>
      <c r="X22" s="245"/>
      <c r="Y22" s="248"/>
      <c r="Z22" s="249"/>
    </row>
    <row r="23" spans="1:26" ht="24" customHeight="1" x14ac:dyDescent="0.25">
      <c r="A23" s="30">
        <v>2.5</v>
      </c>
      <c r="B23" s="102" t="s">
        <v>67</v>
      </c>
      <c r="C23" s="103"/>
      <c r="D23" s="103"/>
      <c r="E23" s="103"/>
      <c r="F23" s="103"/>
      <c r="G23" s="103"/>
      <c r="H23" s="103"/>
      <c r="I23" s="103"/>
      <c r="J23" s="103"/>
      <c r="K23" s="104"/>
      <c r="L23" s="104"/>
      <c r="M23" s="104"/>
      <c r="N23" s="100"/>
      <c r="O23" s="100"/>
      <c r="P23" s="100"/>
      <c r="Q23" s="89" t="e">
        <f>V57/T57*100</f>
        <v>#DIV/0!</v>
      </c>
      <c r="R23" s="89"/>
      <c r="S23" s="302"/>
      <c r="T23" s="303"/>
      <c r="U23" s="304"/>
      <c r="V23" s="243"/>
      <c r="W23" s="244"/>
      <c r="X23" s="245"/>
      <c r="Y23" s="248"/>
      <c r="Z23" s="249"/>
    </row>
    <row r="24" spans="1:26" ht="24" customHeight="1" x14ac:dyDescent="0.25">
      <c r="A24" s="90" t="s">
        <v>15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2"/>
      <c r="Q24" s="93" t="e">
        <f>V59</f>
        <v>#DIV/0!</v>
      </c>
      <c r="R24" s="93"/>
      <c r="S24" s="94">
        <f>SUM(S12)</f>
        <v>0</v>
      </c>
      <c r="T24" s="94"/>
      <c r="U24" s="94"/>
      <c r="V24" s="94">
        <f>SUM(V12)</f>
        <v>0</v>
      </c>
      <c r="W24" s="94"/>
      <c r="X24" s="94"/>
      <c r="Y24" s="125" t="e">
        <f>V24/S24*100</f>
        <v>#DIV/0!</v>
      </c>
      <c r="Z24" s="125"/>
    </row>
    <row r="25" spans="1:26" ht="9.9499999999999993" customHeight="1" x14ac:dyDescent="0.25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</row>
    <row r="26" spans="1:26" s="16" customFormat="1" ht="24" customHeight="1" x14ac:dyDescent="0.25">
      <c r="A26" s="28" t="s">
        <v>91</v>
      </c>
      <c r="B26" s="2"/>
      <c r="C26" s="2"/>
      <c r="D26" s="2"/>
      <c r="E26" s="2"/>
      <c r="F26" s="2"/>
      <c r="G26" s="2"/>
      <c r="H26" s="9"/>
      <c r="I26" s="10"/>
      <c r="J26" s="10"/>
      <c r="K26" s="10"/>
      <c r="L26" s="10"/>
      <c r="M26" s="10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9.9499999999999993" customHeight="1" x14ac:dyDescent="0.25">
      <c r="A27" s="2"/>
      <c r="H27" s="11"/>
      <c r="I27" s="11"/>
      <c r="J27" s="11"/>
      <c r="K27" s="11"/>
      <c r="L27" s="11"/>
      <c r="M27" s="11"/>
    </row>
    <row r="28" spans="1:26" ht="72" customHeight="1" x14ac:dyDescent="0.25">
      <c r="A28" s="14" t="s">
        <v>6</v>
      </c>
      <c r="B28" s="83" t="s">
        <v>12</v>
      </c>
      <c r="C28" s="83"/>
      <c r="D28" s="83"/>
      <c r="E28" s="83"/>
      <c r="F28" s="83"/>
      <c r="G28" s="83"/>
      <c r="H28" s="83" t="s">
        <v>16</v>
      </c>
      <c r="I28" s="83"/>
      <c r="J28" s="83"/>
      <c r="K28" s="83" t="s">
        <v>13</v>
      </c>
      <c r="L28" s="83"/>
      <c r="M28" s="83"/>
      <c r="N28" s="83" t="s">
        <v>17</v>
      </c>
      <c r="O28" s="83"/>
      <c r="P28" s="83"/>
      <c r="Q28" s="83" t="s">
        <v>18</v>
      </c>
      <c r="R28" s="83"/>
      <c r="S28" s="83"/>
      <c r="T28" s="126" t="s">
        <v>19</v>
      </c>
      <c r="U28" s="126"/>
      <c r="V28" s="72" t="s">
        <v>7</v>
      </c>
      <c r="W28" s="72"/>
      <c r="X28" s="83" t="s">
        <v>8</v>
      </c>
      <c r="Y28" s="83"/>
      <c r="Z28" s="83"/>
    </row>
    <row r="29" spans="1:26" s="46" customFormat="1" ht="48" customHeight="1" x14ac:dyDescent="0.25">
      <c r="A29" s="34">
        <v>1</v>
      </c>
      <c r="B29" s="265" t="s">
        <v>61</v>
      </c>
      <c r="C29" s="266"/>
      <c r="D29" s="266"/>
      <c r="E29" s="266"/>
      <c r="F29" s="266"/>
      <c r="G29" s="267"/>
      <c r="H29" s="268"/>
      <c r="I29" s="268"/>
      <c r="J29" s="268"/>
      <c r="K29" s="269"/>
      <c r="L29" s="269"/>
      <c r="M29" s="269"/>
      <c r="N29" s="269"/>
      <c r="O29" s="269"/>
      <c r="P29" s="269"/>
      <c r="Q29" s="269"/>
      <c r="R29" s="269"/>
      <c r="S29" s="257"/>
      <c r="T29" s="191">
        <f>T30+T35+T38+T40+T42</f>
        <v>30</v>
      </c>
      <c r="U29" s="191"/>
      <c r="V29" s="280" t="e">
        <f>SUM(V30,V35,V38,V40,V42)</f>
        <v>#DIV/0!</v>
      </c>
      <c r="W29" s="109"/>
      <c r="X29" s="175"/>
      <c r="Y29" s="176"/>
      <c r="Z29" s="177"/>
    </row>
    <row r="30" spans="1:26" s="20" customFormat="1" ht="24" customHeight="1" x14ac:dyDescent="0.25">
      <c r="A30" s="35">
        <v>1.1000000000000001</v>
      </c>
      <c r="B30" s="281" t="s">
        <v>102</v>
      </c>
      <c r="C30" s="281"/>
      <c r="D30" s="281"/>
      <c r="E30" s="281"/>
      <c r="F30" s="281"/>
      <c r="G30" s="282"/>
      <c r="H30" s="283"/>
      <c r="I30" s="283"/>
      <c r="J30" s="283"/>
      <c r="K30" s="284">
        <f>K34</f>
        <v>0</v>
      </c>
      <c r="L30" s="284"/>
      <c r="M30" s="284"/>
      <c r="N30" s="284">
        <f t="shared" ref="N30" si="0">N34</f>
        <v>0</v>
      </c>
      <c r="O30" s="284"/>
      <c r="P30" s="284"/>
      <c r="Q30" s="284">
        <f t="shared" ref="Q30" si="1">Q34</f>
        <v>0</v>
      </c>
      <c r="R30" s="284"/>
      <c r="S30" s="284"/>
      <c r="T30" s="59">
        <f>SUM(T31:T34)</f>
        <v>15</v>
      </c>
      <c r="U30" s="59"/>
      <c r="V30" s="263" t="e">
        <f>SUM(V31:W34)</f>
        <v>#DIV/0!</v>
      </c>
      <c r="W30" s="264"/>
      <c r="X30" s="231"/>
      <c r="Y30" s="232"/>
      <c r="Z30" s="233"/>
    </row>
    <row r="31" spans="1:26" ht="24" customHeight="1" x14ac:dyDescent="0.25">
      <c r="A31" s="141"/>
      <c r="B31" s="199" t="s">
        <v>69</v>
      </c>
      <c r="C31" s="199"/>
      <c r="D31" s="199"/>
      <c r="E31" s="199"/>
      <c r="F31" s="199"/>
      <c r="G31" s="199"/>
      <c r="H31" s="270"/>
      <c r="I31" s="270"/>
      <c r="J31" s="270"/>
      <c r="K31" s="100"/>
      <c r="L31" s="100"/>
      <c r="M31" s="100"/>
      <c r="N31" s="100"/>
      <c r="O31" s="100"/>
      <c r="P31" s="100"/>
      <c r="Q31" s="100"/>
      <c r="R31" s="100"/>
      <c r="S31" s="105"/>
      <c r="T31" s="62">
        <v>7</v>
      </c>
      <c r="U31" s="62"/>
      <c r="V31" s="124" t="e">
        <f>(T31*((K31*0)+(N31*50)+(Q31*100)))/(H31*100)</f>
        <v>#DIV/0!</v>
      </c>
      <c r="W31" s="89"/>
      <c r="X31" s="231"/>
      <c r="Y31" s="232"/>
      <c r="Z31" s="233"/>
    </row>
    <row r="32" spans="1:26" ht="24" customHeight="1" x14ac:dyDescent="0.25">
      <c r="A32" s="142"/>
      <c r="B32" s="65" t="s">
        <v>70</v>
      </c>
      <c r="C32" s="66"/>
      <c r="D32" s="66"/>
      <c r="E32" s="66"/>
      <c r="F32" s="66"/>
      <c r="G32" s="67"/>
      <c r="H32" s="270"/>
      <c r="I32" s="270"/>
      <c r="J32" s="270"/>
      <c r="K32" s="105"/>
      <c r="L32" s="106"/>
      <c r="M32" s="107"/>
      <c r="N32" s="105"/>
      <c r="O32" s="106"/>
      <c r="P32" s="107"/>
      <c r="Q32" s="105"/>
      <c r="R32" s="106"/>
      <c r="S32" s="106"/>
      <c r="T32" s="62">
        <v>3</v>
      </c>
      <c r="U32" s="62"/>
      <c r="V32" s="124" t="e">
        <f>(T32*((K32*0)+(N32*50)+(Q32*100)))/(H32*100)</f>
        <v>#DIV/0!</v>
      </c>
      <c r="W32" s="89"/>
      <c r="X32" s="231"/>
      <c r="Y32" s="232"/>
      <c r="Z32" s="233"/>
    </row>
    <row r="33" spans="1:26" ht="72" customHeight="1" x14ac:dyDescent="0.25">
      <c r="A33" s="142"/>
      <c r="B33" s="131" t="s">
        <v>103</v>
      </c>
      <c r="C33" s="131"/>
      <c r="D33" s="131"/>
      <c r="E33" s="131"/>
      <c r="F33" s="131"/>
      <c r="G33" s="131"/>
      <c r="H33" s="270"/>
      <c r="I33" s="270"/>
      <c r="J33" s="270"/>
      <c r="K33" s="100"/>
      <c r="L33" s="100"/>
      <c r="M33" s="100"/>
      <c r="N33" s="100"/>
      <c r="O33" s="100"/>
      <c r="P33" s="100"/>
      <c r="Q33" s="100"/>
      <c r="R33" s="100"/>
      <c r="S33" s="105"/>
      <c r="T33" s="62">
        <v>3</v>
      </c>
      <c r="U33" s="62"/>
      <c r="V33" s="124" t="e">
        <f>(T33*((K33*0)+(N33*50)+(Q33*100)))/(H33*100)</f>
        <v>#DIV/0!</v>
      </c>
      <c r="W33" s="89"/>
      <c r="X33" s="231"/>
      <c r="Y33" s="232"/>
      <c r="Z33" s="233"/>
    </row>
    <row r="34" spans="1:26" ht="24" customHeight="1" x14ac:dyDescent="0.25">
      <c r="A34" s="143"/>
      <c r="B34" s="65" t="s">
        <v>71</v>
      </c>
      <c r="C34" s="66"/>
      <c r="D34" s="66"/>
      <c r="E34" s="66"/>
      <c r="F34" s="66"/>
      <c r="G34" s="67"/>
      <c r="H34" s="270"/>
      <c r="I34" s="270"/>
      <c r="J34" s="270"/>
      <c r="K34" s="105"/>
      <c r="L34" s="106"/>
      <c r="M34" s="107"/>
      <c r="N34" s="105"/>
      <c r="O34" s="106"/>
      <c r="P34" s="107"/>
      <c r="Q34" s="105"/>
      <c r="R34" s="106"/>
      <c r="S34" s="106"/>
      <c r="T34" s="62">
        <v>2</v>
      </c>
      <c r="U34" s="62"/>
      <c r="V34" s="124" t="e">
        <f>(T34*((K34*0)+(N34*50)+(Q34*100)))/(H34*100)</f>
        <v>#DIV/0!</v>
      </c>
      <c r="W34" s="89"/>
      <c r="X34" s="231"/>
      <c r="Y34" s="232"/>
      <c r="Z34" s="233"/>
    </row>
    <row r="35" spans="1:26" s="20" customFormat="1" ht="24" customHeight="1" x14ac:dyDescent="0.25">
      <c r="A35" s="36">
        <v>1.2</v>
      </c>
      <c r="B35" s="296" t="s">
        <v>63</v>
      </c>
      <c r="C35" s="297"/>
      <c r="D35" s="297"/>
      <c r="E35" s="297"/>
      <c r="F35" s="297"/>
      <c r="G35" s="298"/>
      <c r="H35" s="274"/>
      <c r="I35" s="275"/>
      <c r="J35" s="276"/>
      <c r="K35" s="277">
        <f>K37</f>
        <v>0</v>
      </c>
      <c r="L35" s="278"/>
      <c r="M35" s="279"/>
      <c r="N35" s="277">
        <f t="shared" ref="N35" si="2">N37</f>
        <v>0</v>
      </c>
      <c r="O35" s="278"/>
      <c r="P35" s="279"/>
      <c r="Q35" s="277">
        <f t="shared" ref="Q35" si="3">Q37</f>
        <v>0</v>
      </c>
      <c r="R35" s="278"/>
      <c r="S35" s="279"/>
      <c r="T35" s="59">
        <f>T36+T37</f>
        <v>10</v>
      </c>
      <c r="U35" s="59"/>
      <c r="V35" s="263" t="e">
        <f>SUM(V36,V37)</f>
        <v>#DIV/0!</v>
      </c>
      <c r="W35" s="264"/>
      <c r="X35" s="231"/>
      <c r="Y35" s="232"/>
      <c r="Z35" s="233"/>
    </row>
    <row r="36" spans="1:26" ht="72" customHeight="1" x14ac:dyDescent="0.25">
      <c r="A36" s="141"/>
      <c r="B36" s="135" t="s">
        <v>72</v>
      </c>
      <c r="C36" s="136"/>
      <c r="D36" s="136"/>
      <c r="E36" s="136"/>
      <c r="F36" s="136"/>
      <c r="G36" s="137"/>
      <c r="H36" s="132"/>
      <c r="I36" s="133"/>
      <c r="J36" s="134"/>
      <c r="K36" s="105"/>
      <c r="L36" s="106"/>
      <c r="M36" s="107"/>
      <c r="N36" s="105"/>
      <c r="O36" s="106"/>
      <c r="P36" s="107"/>
      <c r="Q36" s="105"/>
      <c r="R36" s="106"/>
      <c r="S36" s="106"/>
      <c r="T36" s="62">
        <v>5</v>
      </c>
      <c r="U36" s="62"/>
      <c r="V36" s="124" t="e">
        <f>(T36*((K36*0)+(N36*50)+(Q36*100)))/(H36*100)</f>
        <v>#DIV/0!</v>
      </c>
      <c r="W36" s="89"/>
      <c r="X36" s="231"/>
      <c r="Y36" s="232"/>
      <c r="Z36" s="233"/>
    </row>
    <row r="37" spans="1:26" ht="24" customHeight="1" x14ac:dyDescent="0.25">
      <c r="A37" s="143"/>
      <c r="B37" s="65" t="s">
        <v>73</v>
      </c>
      <c r="C37" s="66"/>
      <c r="D37" s="66"/>
      <c r="E37" s="66"/>
      <c r="F37" s="66"/>
      <c r="G37" s="67"/>
      <c r="H37" s="132"/>
      <c r="I37" s="133"/>
      <c r="J37" s="134"/>
      <c r="K37" s="105"/>
      <c r="L37" s="106"/>
      <c r="M37" s="107"/>
      <c r="N37" s="105"/>
      <c r="O37" s="106"/>
      <c r="P37" s="107"/>
      <c r="Q37" s="105"/>
      <c r="R37" s="106"/>
      <c r="S37" s="106"/>
      <c r="T37" s="62">
        <v>5</v>
      </c>
      <c r="U37" s="62"/>
      <c r="V37" s="124" t="e">
        <f>(T37*((K37*0)+(N37*50)+(Q37*100)))/(H37*100)</f>
        <v>#DIV/0!</v>
      </c>
      <c r="W37" s="89"/>
      <c r="X37" s="231"/>
      <c r="Y37" s="232"/>
      <c r="Z37" s="233"/>
    </row>
    <row r="38" spans="1:26" s="20" customFormat="1" ht="48" customHeight="1" x14ac:dyDescent="0.25">
      <c r="A38" s="36">
        <v>1.3</v>
      </c>
      <c r="B38" s="271" t="s">
        <v>64</v>
      </c>
      <c r="C38" s="272"/>
      <c r="D38" s="272"/>
      <c r="E38" s="272"/>
      <c r="F38" s="272"/>
      <c r="G38" s="273"/>
      <c r="H38" s="274"/>
      <c r="I38" s="275"/>
      <c r="J38" s="276"/>
      <c r="K38" s="277">
        <f>K39</f>
        <v>0</v>
      </c>
      <c r="L38" s="278"/>
      <c r="M38" s="279"/>
      <c r="N38" s="277">
        <f t="shared" ref="N38" si="4">N39</f>
        <v>0</v>
      </c>
      <c r="O38" s="278"/>
      <c r="P38" s="279"/>
      <c r="Q38" s="277">
        <f t="shared" ref="Q38" si="5">Q39</f>
        <v>0</v>
      </c>
      <c r="R38" s="278"/>
      <c r="S38" s="279"/>
      <c r="T38" s="59">
        <f>T39</f>
        <v>3</v>
      </c>
      <c r="U38" s="59"/>
      <c r="V38" s="263" t="e">
        <f>SUM(V39)</f>
        <v>#DIV/0!</v>
      </c>
      <c r="W38" s="264"/>
      <c r="X38" s="231"/>
      <c r="Y38" s="232"/>
      <c r="Z38" s="233"/>
    </row>
    <row r="39" spans="1:26" ht="48" customHeight="1" x14ac:dyDescent="0.25">
      <c r="A39" s="37"/>
      <c r="B39" s="135" t="s">
        <v>104</v>
      </c>
      <c r="C39" s="136"/>
      <c r="D39" s="136"/>
      <c r="E39" s="136"/>
      <c r="F39" s="136"/>
      <c r="G39" s="137"/>
      <c r="H39" s="285"/>
      <c r="I39" s="286"/>
      <c r="J39" s="287"/>
      <c r="K39" s="105"/>
      <c r="L39" s="106"/>
      <c r="M39" s="107"/>
      <c r="N39" s="105"/>
      <c r="O39" s="106"/>
      <c r="P39" s="107"/>
      <c r="Q39" s="105"/>
      <c r="R39" s="106"/>
      <c r="S39" s="106"/>
      <c r="T39" s="62">
        <v>3</v>
      </c>
      <c r="U39" s="62"/>
      <c r="V39" s="124" t="e">
        <f>(T39*((K39*0)+(N39*50)+(Q39*100)))/(H39*100)</f>
        <v>#DIV/0!</v>
      </c>
      <c r="W39" s="89"/>
      <c r="X39" s="231"/>
      <c r="Y39" s="232"/>
      <c r="Z39" s="233"/>
    </row>
    <row r="40" spans="1:26" s="20" customFormat="1" ht="48" customHeight="1" x14ac:dyDescent="0.25">
      <c r="A40" s="36">
        <v>1.4</v>
      </c>
      <c r="B40" s="271" t="s">
        <v>65</v>
      </c>
      <c r="C40" s="272"/>
      <c r="D40" s="272"/>
      <c r="E40" s="272"/>
      <c r="F40" s="272"/>
      <c r="G40" s="273"/>
      <c r="H40" s="274"/>
      <c r="I40" s="275"/>
      <c r="J40" s="276"/>
      <c r="K40" s="277">
        <f>K41</f>
        <v>0</v>
      </c>
      <c r="L40" s="278"/>
      <c r="M40" s="279"/>
      <c r="N40" s="277">
        <f>N41</f>
        <v>0</v>
      </c>
      <c r="O40" s="278"/>
      <c r="P40" s="279"/>
      <c r="Q40" s="277">
        <f>Q41</f>
        <v>0</v>
      </c>
      <c r="R40" s="278"/>
      <c r="S40" s="278"/>
      <c r="T40" s="59">
        <f>T41</f>
        <v>1</v>
      </c>
      <c r="U40" s="59"/>
      <c r="V40" s="263" t="e">
        <f>SUM(V41)</f>
        <v>#DIV/0!</v>
      </c>
      <c r="W40" s="264"/>
      <c r="X40" s="231"/>
      <c r="Y40" s="232"/>
      <c r="Z40" s="233"/>
    </row>
    <row r="41" spans="1:26" ht="48" customHeight="1" x14ac:dyDescent="0.25">
      <c r="A41" s="37"/>
      <c r="B41" s="135" t="s">
        <v>105</v>
      </c>
      <c r="C41" s="136"/>
      <c r="D41" s="136"/>
      <c r="E41" s="136"/>
      <c r="F41" s="136"/>
      <c r="G41" s="137"/>
      <c r="H41" s="132"/>
      <c r="I41" s="133"/>
      <c r="J41" s="134"/>
      <c r="K41" s="105"/>
      <c r="L41" s="106"/>
      <c r="M41" s="107"/>
      <c r="N41" s="105"/>
      <c r="O41" s="106"/>
      <c r="P41" s="107"/>
      <c r="Q41" s="105"/>
      <c r="R41" s="106"/>
      <c r="S41" s="106"/>
      <c r="T41" s="62">
        <v>1</v>
      </c>
      <c r="U41" s="62"/>
      <c r="V41" s="124" t="e">
        <f>(T41*((K41*0)+(N41*50)+(Q41*100)))/(H41*100)</f>
        <v>#DIV/0!</v>
      </c>
      <c r="W41" s="89"/>
      <c r="X41" s="231"/>
      <c r="Y41" s="232"/>
      <c r="Z41" s="233"/>
    </row>
    <row r="42" spans="1:26" s="20" customFormat="1" ht="48" customHeight="1" x14ac:dyDescent="0.25">
      <c r="A42" s="36">
        <v>1.5</v>
      </c>
      <c r="B42" s="271" t="s">
        <v>67</v>
      </c>
      <c r="C42" s="272"/>
      <c r="D42" s="272"/>
      <c r="E42" s="272"/>
      <c r="F42" s="272"/>
      <c r="G42" s="273"/>
      <c r="H42" s="274"/>
      <c r="I42" s="275"/>
      <c r="J42" s="276"/>
      <c r="K42" s="277">
        <f>K43</f>
        <v>0</v>
      </c>
      <c r="L42" s="278"/>
      <c r="M42" s="279"/>
      <c r="N42" s="277">
        <f>N43</f>
        <v>0</v>
      </c>
      <c r="O42" s="278"/>
      <c r="P42" s="279"/>
      <c r="Q42" s="277">
        <f>Q43</f>
        <v>0</v>
      </c>
      <c r="R42" s="278"/>
      <c r="S42" s="278"/>
      <c r="T42" s="59">
        <f>T43</f>
        <v>1</v>
      </c>
      <c r="U42" s="59"/>
      <c r="V42" s="263" t="e">
        <f>SUM(V43)</f>
        <v>#DIV/0!</v>
      </c>
      <c r="W42" s="264"/>
      <c r="X42" s="231"/>
      <c r="Y42" s="232"/>
      <c r="Z42" s="233"/>
    </row>
    <row r="43" spans="1:26" ht="48" customHeight="1" x14ac:dyDescent="0.25">
      <c r="A43" s="37"/>
      <c r="B43" s="135" t="s">
        <v>106</v>
      </c>
      <c r="C43" s="136"/>
      <c r="D43" s="136"/>
      <c r="E43" s="136"/>
      <c r="F43" s="136"/>
      <c r="G43" s="137"/>
      <c r="H43" s="132"/>
      <c r="I43" s="133"/>
      <c r="J43" s="134"/>
      <c r="K43" s="105"/>
      <c r="L43" s="106"/>
      <c r="M43" s="107"/>
      <c r="N43" s="105"/>
      <c r="O43" s="106"/>
      <c r="P43" s="107"/>
      <c r="Q43" s="105"/>
      <c r="R43" s="106"/>
      <c r="S43" s="106"/>
      <c r="T43" s="62">
        <v>1</v>
      </c>
      <c r="U43" s="62"/>
      <c r="V43" s="124" t="e">
        <f>(T43*((K43*0)+(N43*50)+(Q43*100)))/(H43*100)</f>
        <v>#DIV/0!</v>
      </c>
      <c r="W43" s="89"/>
      <c r="X43" s="231"/>
      <c r="Y43" s="232"/>
      <c r="Z43" s="233"/>
    </row>
    <row r="44" spans="1:26" s="46" customFormat="1" ht="24" customHeight="1" x14ac:dyDescent="0.25">
      <c r="A44" s="38">
        <v>2</v>
      </c>
      <c r="B44" s="288" t="s">
        <v>66</v>
      </c>
      <c r="C44" s="289"/>
      <c r="D44" s="289"/>
      <c r="E44" s="289"/>
      <c r="F44" s="289"/>
      <c r="G44" s="85"/>
      <c r="H44" s="290"/>
      <c r="I44" s="291"/>
      <c r="J44" s="292"/>
      <c r="K44" s="257"/>
      <c r="L44" s="258"/>
      <c r="M44" s="259"/>
      <c r="N44" s="257"/>
      <c r="O44" s="258"/>
      <c r="P44" s="259"/>
      <c r="Q44" s="257"/>
      <c r="R44" s="258"/>
      <c r="S44" s="258"/>
      <c r="T44" s="191">
        <f>T45+T50+T53+T55+T57</f>
        <v>70</v>
      </c>
      <c r="U44" s="191"/>
      <c r="V44" s="280" t="e">
        <f>SUM(V45,V50,V53,V55,V57)</f>
        <v>#DIV/0!</v>
      </c>
      <c r="W44" s="109"/>
      <c r="X44" s="231"/>
      <c r="Y44" s="232"/>
      <c r="Z44" s="233"/>
    </row>
    <row r="45" spans="1:26" s="20" customFormat="1" ht="24" customHeight="1" x14ac:dyDescent="0.25">
      <c r="A45" s="36">
        <v>2.1</v>
      </c>
      <c r="B45" s="271" t="s">
        <v>62</v>
      </c>
      <c r="C45" s="272"/>
      <c r="D45" s="272"/>
      <c r="E45" s="272"/>
      <c r="F45" s="272"/>
      <c r="G45" s="273"/>
      <c r="H45" s="274"/>
      <c r="I45" s="275"/>
      <c r="J45" s="276"/>
      <c r="K45" s="277">
        <f>K49</f>
        <v>0</v>
      </c>
      <c r="L45" s="278"/>
      <c r="M45" s="279"/>
      <c r="N45" s="277">
        <f>N49</f>
        <v>0</v>
      </c>
      <c r="O45" s="278"/>
      <c r="P45" s="279"/>
      <c r="Q45" s="277">
        <f>Q49</f>
        <v>0</v>
      </c>
      <c r="R45" s="278"/>
      <c r="S45" s="278"/>
      <c r="T45" s="59">
        <f>SUM(T46:T49)</f>
        <v>35</v>
      </c>
      <c r="U45" s="59"/>
      <c r="V45" s="263" t="e">
        <f>SUM(V46:W49)</f>
        <v>#DIV/0!</v>
      </c>
      <c r="W45" s="264"/>
      <c r="X45" s="231"/>
      <c r="Y45" s="232"/>
      <c r="Z45" s="233"/>
    </row>
    <row r="46" spans="1:26" ht="24" customHeight="1" x14ac:dyDescent="0.25">
      <c r="A46" s="144"/>
      <c r="B46" s="215" t="s">
        <v>69</v>
      </c>
      <c r="C46" s="216"/>
      <c r="D46" s="216"/>
      <c r="E46" s="216"/>
      <c r="F46" s="216"/>
      <c r="G46" s="102"/>
      <c r="H46" s="132"/>
      <c r="I46" s="133"/>
      <c r="J46" s="134"/>
      <c r="K46" s="105"/>
      <c r="L46" s="106"/>
      <c r="M46" s="107"/>
      <c r="N46" s="105"/>
      <c r="O46" s="106"/>
      <c r="P46" s="107"/>
      <c r="Q46" s="105"/>
      <c r="R46" s="106"/>
      <c r="S46" s="106"/>
      <c r="T46" s="62">
        <v>15</v>
      </c>
      <c r="U46" s="62"/>
      <c r="V46" s="124" t="e">
        <f>(T46*((K46*0)+(N46*50)+(Q46*100)))/(H46*100)</f>
        <v>#DIV/0!</v>
      </c>
      <c r="W46" s="89"/>
      <c r="X46" s="231"/>
      <c r="Y46" s="232"/>
      <c r="Z46" s="233"/>
    </row>
    <row r="47" spans="1:26" ht="24" customHeight="1" x14ac:dyDescent="0.25">
      <c r="A47" s="145"/>
      <c r="B47" s="215" t="s">
        <v>70</v>
      </c>
      <c r="C47" s="216"/>
      <c r="D47" s="216"/>
      <c r="E47" s="216"/>
      <c r="F47" s="216"/>
      <c r="G47" s="102"/>
      <c r="H47" s="132"/>
      <c r="I47" s="133"/>
      <c r="J47" s="134"/>
      <c r="K47" s="105"/>
      <c r="L47" s="106"/>
      <c r="M47" s="107"/>
      <c r="N47" s="105"/>
      <c r="O47" s="106"/>
      <c r="P47" s="107"/>
      <c r="Q47" s="105"/>
      <c r="R47" s="106"/>
      <c r="S47" s="106"/>
      <c r="T47" s="62">
        <v>10</v>
      </c>
      <c r="U47" s="62"/>
      <c r="V47" s="124" t="e">
        <f>(T47*((K47*0)+(N47*50)+(Q47*100)))/(H47*100)</f>
        <v>#DIV/0!</v>
      </c>
      <c r="W47" s="89"/>
      <c r="X47" s="231"/>
      <c r="Y47" s="232"/>
      <c r="Z47" s="233"/>
    </row>
    <row r="48" spans="1:26" ht="48" customHeight="1" x14ac:dyDescent="0.25">
      <c r="A48" s="145"/>
      <c r="B48" s="215" t="s">
        <v>107</v>
      </c>
      <c r="C48" s="216"/>
      <c r="D48" s="216"/>
      <c r="E48" s="216"/>
      <c r="F48" s="216"/>
      <c r="G48" s="102"/>
      <c r="H48" s="132"/>
      <c r="I48" s="133"/>
      <c r="J48" s="134"/>
      <c r="K48" s="105"/>
      <c r="L48" s="106"/>
      <c r="M48" s="107"/>
      <c r="N48" s="105"/>
      <c r="O48" s="106"/>
      <c r="P48" s="107"/>
      <c r="Q48" s="105"/>
      <c r="R48" s="106"/>
      <c r="S48" s="106"/>
      <c r="T48" s="62">
        <v>5</v>
      </c>
      <c r="U48" s="62"/>
      <c r="V48" s="124" t="e">
        <f>(T48*((K48*0)+(N48*50)+(Q48*100)))/(H48*100)</f>
        <v>#DIV/0!</v>
      </c>
      <c r="W48" s="89"/>
      <c r="X48" s="231"/>
      <c r="Y48" s="232"/>
      <c r="Z48" s="233"/>
    </row>
    <row r="49" spans="1:26" ht="24" customHeight="1" x14ac:dyDescent="0.25">
      <c r="A49" s="146"/>
      <c r="B49" s="215" t="s">
        <v>71</v>
      </c>
      <c r="C49" s="216"/>
      <c r="D49" s="216"/>
      <c r="E49" s="216"/>
      <c r="F49" s="216"/>
      <c r="G49" s="102"/>
      <c r="H49" s="132"/>
      <c r="I49" s="133"/>
      <c r="J49" s="134"/>
      <c r="K49" s="105"/>
      <c r="L49" s="106"/>
      <c r="M49" s="107"/>
      <c r="N49" s="105"/>
      <c r="O49" s="106"/>
      <c r="P49" s="107"/>
      <c r="Q49" s="105"/>
      <c r="R49" s="106"/>
      <c r="S49" s="106"/>
      <c r="T49" s="62">
        <v>5</v>
      </c>
      <c r="U49" s="62"/>
      <c r="V49" s="124" t="e">
        <f>(T49*((K49*0)+(N49*50)+(Q49*100)))/(H49*100)</f>
        <v>#DIV/0!</v>
      </c>
      <c r="W49" s="89"/>
      <c r="X49" s="231"/>
      <c r="Y49" s="232"/>
      <c r="Z49" s="233"/>
    </row>
    <row r="50" spans="1:26" s="20" customFormat="1" ht="24" customHeight="1" x14ac:dyDescent="0.25">
      <c r="A50" s="36">
        <v>2.2000000000000002</v>
      </c>
      <c r="B50" s="271" t="s">
        <v>63</v>
      </c>
      <c r="C50" s="272"/>
      <c r="D50" s="272"/>
      <c r="E50" s="272"/>
      <c r="F50" s="272"/>
      <c r="G50" s="273"/>
      <c r="H50" s="274"/>
      <c r="I50" s="275"/>
      <c r="J50" s="276"/>
      <c r="K50" s="277">
        <f>K52</f>
        <v>0</v>
      </c>
      <c r="L50" s="278"/>
      <c r="M50" s="279"/>
      <c r="N50" s="277">
        <f>N52</f>
        <v>0</v>
      </c>
      <c r="O50" s="278"/>
      <c r="P50" s="279"/>
      <c r="Q50" s="277">
        <f>Q52</f>
        <v>0</v>
      </c>
      <c r="R50" s="278"/>
      <c r="S50" s="278"/>
      <c r="T50" s="59">
        <f>SUM(T51:T52)</f>
        <v>20</v>
      </c>
      <c r="U50" s="59"/>
      <c r="V50" s="263" t="e">
        <f>SUM(V51:W52)</f>
        <v>#DIV/0!</v>
      </c>
      <c r="W50" s="264"/>
      <c r="X50" s="231"/>
      <c r="Y50" s="232"/>
      <c r="Z50" s="233"/>
    </row>
    <row r="51" spans="1:26" s="15" customFormat="1" ht="72" customHeight="1" x14ac:dyDescent="0.25">
      <c r="A51" s="144"/>
      <c r="B51" s="215" t="s">
        <v>72</v>
      </c>
      <c r="C51" s="216"/>
      <c r="D51" s="216"/>
      <c r="E51" s="216"/>
      <c r="F51" s="216"/>
      <c r="G51" s="102"/>
      <c r="H51" s="132"/>
      <c r="I51" s="133"/>
      <c r="J51" s="134"/>
      <c r="K51" s="105"/>
      <c r="L51" s="106"/>
      <c r="M51" s="107"/>
      <c r="N51" s="105"/>
      <c r="O51" s="106"/>
      <c r="P51" s="107"/>
      <c r="Q51" s="105"/>
      <c r="R51" s="106"/>
      <c r="S51" s="106"/>
      <c r="T51" s="62">
        <v>15</v>
      </c>
      <c r="U51" s="62"/>
      <c r="V51" s="124" t="e">
        <f>(T51*((K51*0)+(N51*50)+(Q51*100)))/(H51*100)</f>
        <v>#DIV/0!</v>
      </c>
      <c r="W51" s="89"/>
      <c r="X51" s="231"/>
      <c r="Y51" s="232"/>
      <c r="Z51" s="233"/>
    </row>
    <row r="52" spans="1:26" ht="48" customHeight="1" x14ac:dyDescent="0.25">
      <c r="A52" s="146"/>
      <c r="B52" s="215" t="s">
        <v>73</v>
      </c>
      <c r="C52" s="216"/>
      <c r="D52" s="216"/>
      <c r="E52" s="216"/>
      <c r="F52" s="216"/>
      <c r="G52" s="102"/>
      <c r="H52" s="132"/>
      <c r="I52" s="133"/>
      <c r="J52" s="134"/>
      <c r="K52" s="105"/>
      <c r="L52" s="106"/>
      <c r="M52" s="107"/>
      <c r="N52" s="105"/>
      <c r="O52" s="106"/>
      <c r="P52" s="107"/>
      <c r="Q52" s="105"/>
      <c r="R52" s="106"/>
      <c r="S52" s="106"/>
      <c r="T52" s="62">
        <v>5</v>
      </c>
      <c r="U52" s="62"/>
      <c r="V52" s="124" t="e">
        <f>(T52*((K52*0)+(N52*50)+(Q52*100)))/(H52*100)</f>
        <v>#DIV/0!</v>
      </c>
      <c r="W52" s="89"/>
      <c r="X52" s="231"/>
      <c r="Y52" s="232"/>
      <c r="Z52" s="233"/>
    </row>
    <row r="53" spans="1:26" s="20" customFormat="1" ht="48" customHeight="1" x14ac:dyDescent="0.25">
      <c r="A53" s="36">
        <v>2.2999999999999998</v>
      </c>
      <c r="B53" s="271" t="s">
        <v>64</v>
      </c>
      <c r="C53" s="272"/>
      <c r="D53" s="272"/>
      <c r="E53" s="272"/>
      <c r="F53" s="272"/>
      <c r="G53" s="273"/>
      <c r="H53" s="274"/>
      <c r="I53" s="275"/>
      <c r="J53" s="276"/>
      <c r="K53" s="277">
        <f>K54</f>
        <v>0</v>
      </c>
      <c r="L53" s="278"/>
      <c r="M53" s="279"/>
      <c r="N53" s="277">
        <f>N54</f>
        <v>0</v>
      </c>
      <c r="O53" s="278"/>
      <c r="P53" s="279"/>
      <c r="Q53" s="277">
        <f>Q54</f>
        <v>0</v>
      </c>
      <c r="R53" s="278"/>
      <c r="S53" s="278"/>
      <c r="T53" s="59">
        <f>SUM(T54)</f>
        <v>10</v>
      </c>
      <c r="U53" s="59"/>
      <c r="V53" s="263" t="e">
        <f>SUM(V54)</f>
        <v>#DIV/0!</v>
      </c>
      <c r="W53" s="264"/>
      <c r="X53" s="231"/>
      <c r="Y53" s="232"/>
      <c r="Z53" s="233"/>
    </row>
    <row r="54" spans="1:26" ht="48" customHeight="1" x14ac:dyDescent="0.25">
      <c r="A54" s="39"/>
      <c r="B54" s="215" t="s">
        <v>104</v>
      </c>
      <c r="C54" s="216"/>
      <c r="D54" s="216"/>
      <c r="E54" s="216"/>
      <c r="F54" s="216"/>
      <c r="G54" s="102"/>
      <c r="H54" s="132"/>
      <c r="I54" s="133"/>
      <c r="J54" s="134"/>
      <c r="K54" s="293"/>
      <c r="L54" s="294"/>
      <c r="M54" s="295"/>
      <c r="N54" s="293"/>
      <c r="O54" s="294"/>
      <c r="P54" s="295"/>
      <c r="Q54" s="293"/>
      <c r="R54" s="294"/>
      <c r="S54" s="294"/>
      <c r="T54" s="62">
        <v>10</v>
      </c>
      <c r="U54" s="62"/>
      <c r="V54" s="124" t="e">
        <f>(T54*((K54*0)+(N54*50)+(Q54*100)))/(H54*100)</f>
        <v>#DIV/0!</v>
      </c>
      <c r="W54" s="89"/>
      <c r="X54" s="231"/>
      <c r="Y54" s="232"/>
      <c r="Z54" s="233"/>
    </row>
    <row r="55" spans="1:26" s="20" customFormat="1" ht="48" customHeight="1" x14ac:dyDescent="0.25">
      <c r="A55" s="36">
        <v>2.4</v>
      </c>
      <c r="B55" s="271" t="s">
        <v>65</v>
      </c>
      <c r="C55" s="272"/>
      <c r="D55" s="272"/>
      <c r="E55" s="272"/>
      <c r="F55" s="272"/>
      <c r="G55" s="273"/>
      <c r="H55" s="274"/>
      <c r="I55" s="275"/>
      <c r="J55" s="276"/>
      <c r="K55" s="277">
        <f>K56</f>
        <v>0</v>
      </c>
      <c r="L55" s="278"/>
      <c r="M55" s="279"/>
      <c r="N55" s="277">
        <f>N56</f>
        <v>0</v>
      </c>
      <c r="O55" s="278"/>
      <c r="P55" s="279"/>
      <c r="Q55" s="277">
        <f>Q56</f>
        <v>0</v>
      </c>
      <c r="R55" s="278"/>
      <c r="S55" s="278"/>
      <c r="T55" s="59">
        <f>T56</f>
        <v>3</v>
      </c>
      <c r="U55" s="59"/>
      <c r="V55" s="263" t="e">
        <f>SUM(V56)</f>
        <v>#DIV/0!</v>
      </c>
      <c r="W55" s="264"/>
      <c r="X55" s="231"/>
      <c r="Y55" s="232"/>
      <c r="Z55" s="233"/>
    </row>
    <row r="56" spans="1:26" ht="48" customHeight="1" x14ac:dyDescent="0.25">
      <c r="A56" s="40"/>
      <c r="B56" s="215" t="s">
        <v>105</v>
      </c>
      <c r="C56" s="216"/>
      <c r="D56" s="216"/>
      <c r="E56" s="216"/>
      <c r="F56" s="216"/>
      <c r="G56" s="102"/>
      <c r="H56" s="132"/>
      <c r="I56" s="133"/>
      <c r="J56" s="134"/>
      <c r="K56" s="105"/>
      <c r="L56" s="106"/>
      <c r="M56" s="107"/>
      <c r="N56" s="105"/>
      <c r="O56" s="106"/>
      <c r="P56" s="107"/>
      <c r="Q56" s="105"/>
      <c r="R56" s="106"/>
      <c r="S56" s="106"/>
      <c r="T56" s="62">
        <v>3</v>
      </c>
      <c r="U56" s="62"/>
      <c r="V56" s="124" t="e">
        <f>(T56*((K56*0)+(N56*50)+(Q56*100)))/(H56*100)</f>
        <v>#DIV/0!</v>
      </c>
      <c r="W56" s="89"/>
      <c r="X56" s="231"/>
      <c r="Y56" s="232"/>
      <c r="Z56" s="233"/>
    </row>
    <row r="57" spans="1:26" s="20" customFormat="1" ht="48" customHeight="1" x14ac:dyDescent="0.25">
      <c r="A57" s="36">
        <v>2.5</v>
      </c>
      <c r="B57" s="271" t="s">
        <v>67</v>
      </c>
      <c r="C57" s="272"/>
      <c r="D57" s="272"/>
      <c r="E57" s="272"/>
      <c r="F57" s="272"/>
      <c r="G57" s="273"/>
      <c r="H57" s="274"/>
      <c r="I57" s="275"/>
      <c r="J57" s="276"/>
      <c r="K57" s="277">
        <f>K58</f>
        <v>0</v>
      </c>
      <c r="L57" s="278"/>
      <c r="M57" s="279"/>
      <c r="N57" s="277">
        <f>N58</f>
        <v>0</v>
      </c>
      <c r="O57" s="278"/>
      <c r="P57" s="279"/>
      <c r="Q57" s="277">
        <f>Q58</f>
        <v>0</v>
      </c>
      <c r="R57" s="278"/>
      <c r="S57" s="278"/>
      <c r="T57" s="59">
        <f>T58</f>
        <v>2</v>
      </c>
      <c r="U57" s="59"/>
      <c r="V57" s="263" t="e">
        <f>SUM(V58)</f>
        <v>#DIV/0!</v>
      </c>
      <c r="W57" s="264"/>
      <c r="X57" s="231"/>
      <c r="Y57" s="232"/>
      <c r="Z57" s="233"/>
    </row>
    <row r="58" spans="1:26" ht="48" customHeight="1" x14ac:dyDescent="0.25">
      <c r="A58" s="37"/>
      <c r="B58" s="129" t="s">
        <v>106</v>
      </c>
      <c r="C58" s="129"/>
      <c r="D58" s="129"/>
      <c r="E58" s="129"/>
      <c r="F58" s="129"/>
      <c r="G58" s="129"/>
      <c r="H58" s="130"/>
      <c r="I58" s="130"/>
      <c r="J58" s="130"/>
      <c r="K58" s="105"/>
      <c r="L58" s="106"/>
      <c r="M58" s="107"/>
      <c r="N58" s="105"/>
      <c r="O58" s="106"/>
      <c r="P58" s="107"/>
      <c r="Q58" s="105"/>
      <c r="R58" s="106"/>
      <c r="S58" s="106"/>
      <c r="T58" s="62">
        <v>2</v>
      </c>
      <c r="U58" s="62"/>
      <c r="V58" s="124" t="e">
        <f>(T58*((K58*0)+(N58*50)+(Q58*100)))/(H58*100)</f>
        <v>#DIV/0!</v>
      </c>
      <c r="W58" s="89"/>
      <c r="X58" s="231"/>
      <c r="Y58" s="232"/>
      <c r="Z58" s="233"/>
    </row>
    <row r="59" spans="1:26" ht="24" customHeight="1" x14ac:dyDescent="0.25">
      <c r="A59" s="217" t="s">
        <v>9</v>
      </c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2"/>
      <c r="T59" s="218">
        <f>SUM(T44,T29)</f>
        <v>100</v>
      </c>
      <c r="U59" s="219"/>
      <c r="V59" s="220" t="e">
        <f>SUM(V29,V44)</f>
        <v>#DIV/0!</v>
      </c>
      <c r="W59" s="221"/>
      <c r="X59" s="222"/>
      <c r="Y59" s="223"/>
      <c r="Z59" s="224"/>
    </row>
    <row r="60" spans="1:26" ht="9.9499999999999993" customHeight="1" x14ac:dyDescent="0.25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24" customHeight="1" x14ac:dyDescent="0.25">
      <c r="A61" s="1" t="s">
        <v>58</v>
      </c>
    </row>
    <row r="62" spans="1:26" ht="60" customHeight="1" x14ac:dyDescent="0.25">
      <c r="A62" s="14" t="s">
        <v>6</v>
      </c>
      <c r="B62" s="83" t="s">
        <v>20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69" t="s">
        <v>21</v>
      </c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1"/>
      <c r="Y62" s="72" t="s">
        <v>22</v>
      </c>
      <c r="Z62" s="72"/>
    </row>
    <row r="63" spans="1:26" ht="24" customHeight="1" x14ac:dyDescent="0.25">
      <c r="A63" s="73" t="s">
        <v>23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5"/>
    </row>
    <row r="64" spans="1:26" s="19" customFormat="1" ht="48" customHeight="1" x14ac:dyDescent="0.25">
      <c r="A64" s="17" t="str">
        <f>IF(B64&lt;&gt;"","2.1.1","")</f>
        <v/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53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5"/>
      <c r="Y64" s="77"/>
      <c r="Z64" s="77"/>
    </row>
    <row r="65" spans="1:26" s="19" customFormat="1" ht="48" customHeight="1" x14ac:dyDescent="0.25">
      <c r="A65" s="17" t="str">
        <f>IF(B65&lt;&gt;"","2.1.2","")</f>
        <v/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53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5"/>
      <c r="Y65" s="77"/>
      <c r="Z65" s="77"/>
    </row>
    <row r="66" spans="1:26" s="19" customFormat="1" ht="48" customHeight="1" x14ac:dyDescent="0.25">
      <c r="A66" s="17" t="str">
        <f>IF(B66&lt;&gt;"","2.1.3","")</f>
        <v/>
      </c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53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5"/>
      <c r="Y66" s="77"/>
      <c r="Z66" s="77"/>
    </row>
    <row r="67" spans="1:26" s="19" customFormat="1" ht="48" customHeight="1" x14ac:dyDescent="0.25">
      <c r="A67" s="17" t="str">
        <f>IF(B67&lt;&gt;"","2.1.4","")</f>
        <v/>
      </c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53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5"/>
      <c r="Y67" s="77"/>
      <c r="Z67" s="77"/>
    </row>
    <row r="68" spans="1:26" s="19" customFormat="1" ht="48" customHeight="1" x14ac:dyDescent="0.25">
      <c r="A68" s="17" t="str">
        <f>IF(B68&lt;&gt;"","2.1.5","")</f>
        <v/>
      </c>
      <c r="B68" s="53"/>
      <c r="C68" s="54"/>
      <c r="D68" s="54"/>
      <c r="E68" s="54"/>
      <c r="F68" s="54"/>
      <c r="G68" s="54"/>
      <c r="H68" s="54"/>
      <c r="I68" s="54"/>
      <c r="J68" s="54"/>
      <c r="K68" s="54"/>
      <c r="L68" s="55"/>
      <c r="M68" s="25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7"/>
      <c r="Y68" s="56"/>
      <c r="Z68" s="57"/>
    </row>
    <row r="69" spans="1:26" ht="24" customHeight="1" x14ac:dyDescent="0.25">
      <c r="A69" s="73" t="s">
        <v>24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/>
    </row>
    <row r="70" spans="1:26" s="19" customFormat="1" ht="48" customHeight="1" x14ac:dyDescent="0.25">
      <c r="A70" s="17" t="str">
        <f>IF(B70&lt;&gt;"","2.2.1","")</f>
        <v/>
      </c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53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5"/>
      <c r="Y70" s="77"/>
      <c r="Z70" s="77"/>
    </row>
    <row r="71" spans="1:26" s="19" customFormat="1" ht="48" customHeight="1" x14ac:dyDescent="0.25">
      <c r="A71" s="17" t="str">
        <f>IF(B71&lt;&gt;"","2.2.2","")</f>
        <v/>
      </c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53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5"/>
      <c r="Y71" s="77"/>
      <c r="Z71" s="77"/>
    </row>
    <row r="72" spans="1:26" s="19" customFormat="1" ht="48" customHeight="1" x14ac:dyDescent="0.25">
      <c r="A72" s="17" t="str">
        <f>IF(B72&lt;&gt;"","2.2.3","")</f>
        <v/>
      </c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53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5"/>
      <c r="Y72" s="77"/>
      <c r="Z72" s="77"/>
    </row>
    <row r="73" spans="1:26" s="19" customFormat="1" ht="48" customHeight="1" x14ac:dyDescent="0.25">
      <c r="A73" s="17" t="str">
        <f>IF(B73&lt;&gt;"","2.2.4","")</f>
        <v/>
      </c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53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5"/>
      <c r="Y73" s="77"/>
      <c r="Z73" s="77"/>
    </row>
    <row r="74" spans="1:26" s="19" customFormat="1" ht="48" customHeight="1" x14ac:dyDescent="0.25">
      <c r="A74" s="17" t="str">
        <f>IF(B74&lt;&gt;"","2.2.5","")</f>
        <v/>
      </c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53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5"/>
      <c r="Y74" s="77"/>
      <c r="Z74" s="77"/>
    </row>
    <row r="75" spans="1:26" ht="24" customHeight="1" x14ac:dyDescent="0.25">
      <c r="A75" s="73" t="s">
        <v>25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/>
    </row>
    <row r="76" spans="1:26" s="19" customFormat="1" ht="48" customHeight="1" x14ac:dyDescent="0.25">
      <c r="A76" s="17" t="str">
        <f>IF(B76&lt;&gt;"","2.3.1","")</f>
        <v/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53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5"/>
      <c r="Y76" s="77"/>
      <c r="Z76" s="77"/>
    </row>
    <row r="77" spans="1:26" s="19" customFormat="1" ht="48" customHeight="1" x14ac:dyDescent="0.25">
      <c r="A77" s="17" t="str">
        <f>IF(B77&lt;&gt;"","2.3.2","")</f>
        <v/>
      </c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53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5"/>
      <c r="Y77" s="77"/>
      <c r="Z77" s="77"/>
    </row>
    <row r="78" spans="1:26" s="19" customFormat="1" ht="48" customHeight="1" x14ac:dyDescent="0.25">
      <c r="A78" s="17" t="str">
        <f>IF(B78&lt;&gt;"","2.3.3","")</f>
        <v/>
      </c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53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5"/>
      <c r="Y78" s="77"/>
      <c r="Z78" s="77"/>
    </row>
    <row r="79" spans="1:26" s="19" customFormat="1" ht="48" customHeight="1" x14ac:dyDescent="0.25">
      <c r="A79" s="17" t="str">
        <f>IF(B79&lt;&gt;"","2.3.4","")</f>
        <v/>
      </c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53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5"/>
      <c r="Y79" s="77"/>
      <c r="Z79" s="77"/>
    </row>
    <row r="80" spans="1:26" s="19" customFormat="1" ht="48" customHeight="1" x14ac:dyDescent="0.25">
      <c r="A80" s="17" t="str">
        <f>IF(B80&lt;&gt;"","2.3.5","")</f>
        <v/>
      </c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53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5"/>
      <c r="Y80" s="77"/>
      <c r="Z80" s="77"/>
    </row>
    <row r="81" spans="1:26" ht="9.9499999999999993" customHeight="1" x14ac:dyDescent="0.25"/>
    <row r="82" spans="1:26" ht="24" customHeight="1" x14ac:dyDescent="0.25">
      <c r="A82" s="2" t="s">
        <v>59</v>
      </c>
    </row>
    <row r="83" spans="1:26" ht="9.9499999999999993" customHeight="1" x14ac:dyDescent="0.25"/>
    <row r="84" spans="1:26" ht="60" customHeight="1" x14ac:dyDescent="0.25">
      <c r="A84" s="14" t="s">
        <v>6</v>
      </c>
      <c r="B84" s="83" t="s">
        <v>26</v>
      </c>
      <c r="C84" s="83"/>
      <c r="D84" s="83"/>
      <c r="E84" s="83"/>
      <c r="F84" s="83"/>
      <c r="G84" s="83"/>
      <c r="H84" s="83" t="s">
        <v>21</v>
      </c>
      <c r="I84" s="83"/>
      <c r="J84" s="83"/>
      <c r="K84" s="83"/>
      <c r="L84" s="83"/>
      <c r="M84" s="83"/>
      <c r="N84" s="83"/>
      <c r="O84" s="83"/>
      <c r="P84" s="83"/>
      <c r="Q84" s="69" t="s">
        <v>27</v>
      </c>
      <c r="R84" s="70"/>
      <c r="S84" s="70"/>
      <c r="T84" s="70"/>
      <c r="U84" s="70"/>
      <c r="V84" s="70"/>
      <c r="W84" s="70"/>
      <c r="X84" s="71"/>
      <c r="Y84" s="72" t="s">
        <v>22</v>
      </c>
      <c r="Z84" s="72"/>
    </row>
    <row r="85" spans="1:26" ht="72" customHeight="1" x14ac:dyDescent="0.25">
      <c r="A85" s="17" t="str">
        <f>IF(B85&lt;&gt;"","3.1","")</f>
        <v/>
      </c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53"/>
      <c r="R85" s="54"/>
      <c r="S85" s="54"/>
      <c r="T85" s="54"/>
      <c r="U85" s="54"/>
      <c r="V85" s="54"/>
      <c r="W85" s="54"/>
      <c r="X85" s="55"/>
      <c r="Y85" s="77"/>
      <c r="Z85" s="77"/>
    </row>
    <row r="86" spans="1:26" ht="72" customHeight="1" x14ac:dyDescent="0.25">
      <c r="A86" s="17" t="str">
        <f>IF(B86&lt;&gt;"","3.2","")</f>
        <v/>
      </c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53"/>
      <c r="R86" s="54"/>
      <c r="S86" s="54"/>
      <c r="T86" s="54"/>
      <c r="U86" s="54"/>
      <c r="V86" s="54"/>
      <c r="W86" s="54"/>
      <c r="X86" s="55"/>
      <c r="Y86" s="77"/>
      <c r="Z86" s="77"/>
    </row>
    <row r="87" spans="1:26" ht="72" customHeight="1" x14ac:dyDescent="0.25">
      <c r="A87" s="17" t="str">
        <f>IF(B87&lt;&gt;"","3.3","")</f>
        <v/>
      </c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53"/>
      <c r="R87" s="54"/>
      <c r="S87" s="54"/>
      <c r="T87" s="54"/>
      <c r="U87" s="54"/>
      <c r="V87" s="54"/>
      <c r="W87" s="54"/>
      <c r="X87" s="55"/>
      <c r="Y87" s="77"/>
      <c r="Z87" s="77"/>
    </row>
    <row r="88" spans="1:26" ht="72" customHeight="1" x14ac:dyDescent="0.25">
      <c r="A88" s="17" t="str">
        <f>IF(B88&lt;&gt;"","3.4","")</f>
        <v/>
      </c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53"/>
      <c r="R88" s="54"/>
      <c r="S88" s="54"/>
      <c r="T88" s="54"/>
      <c r="U88" s="54"/>
      <c r="V88" s="54"/>
      <c r="W88" s="54"/>
      <c r="X88" s="55"/>
      <c r="Y88" s="77"/>
      <c r="Z88" s="77"/>
    </row>
    <row r="89" spans="1:26" ht="72" customHeight="1" x14ac:dyDescent="0.25">
      <c r="A89" s="17" t="str">
        <f>IF(B89&lt;&gt;"","3.5","")</f>
        <v/>
      </c>
      <c r="B89" s="53"/>
      <c r="C89" s="54"/>
      <c r="D89" s="54"/>
      <c r="E89" s="54"/>
      <c r="F89" s="54"/>
      <c r="G89" s="55"/>
      <c r="H89" s="53"/>
      <c r="I89" s="54"/>
      <c r="J89" s="54"/>
      <c r="K89" s="54"/>
      <c r="L89" s="54"/>
      <c r="M89" s="54"/>
      <c r="N89" s="54"/>
      <c r="O89" s="54"/>
      <c r="P89" s="55"/>
      <c r="Q89" s="53"/>
      <c r="R89" s="54"/>
      <c r="S89" s="54"/>
      <c r="T89" s="54"/>
      <c r="U89" s="54"/>
      <c r="V89" s="54"/>
      <c r="W89" s="54"/>
      <c r="X89" s="55"/>
      <c r="Y89" s="56"/>
      <c r="Z89" s="57"/>
    </row>
    <row r="90" spans="1:26" ht="72" customHeight="1" x14ac:dyDescent="0.25">
      <c r="A90" s="17" t="str">
        <f>IF(B90&lt;&gt;"","3.6","")</f>
        <v/>
      </c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53"/>
      <c r="R90" s="54"/>
      <c r="S90" s="54"/>
      <c r="T90" s="54"/>
      <c r="U90" s="54"/>
      <c r="V90" s="54"/>
      <c r="W90" s="54"/>
      <c r="X90" s="55"/>
      <c r="Y90" s="77"/>
      <c r="Z90" s="77"/>
    </row>
    <row r="91" spans="1:26" ht="9.9499999999999993" customHeight="1" x14ac:dyDescent="0.25">
      <c r="A91" s="2"/>
    </row>
    <row r="92" spans="1:26" ht="24" customHeight="1" x14ac:dyDescent="0.25">
      <c r="A92" s="2" t="s">
        <v>60</v>
      </c>
    </row>
    <row r="93" spans="1:26" ht="9.9499999999999993" customHeight="1" x14ac:dyDescent="0.25">
      <c r="A93" s="2"/>
    </row>
    <row r="94" spans="1:26" ht="48" customHeight="1" x14ac:dyDescent="0.25">
      <c r="B94" s="182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4"/>
    </row>
    <row r="95" spans="1:26" ht="48" customHeight="1" x14ac:dyDescent="0.25">
      <c r="B95" s="185"/>
      <c r="C95" s="186"/>
      <c r="D95" s="186"/>
      <c r="E95" s="186"/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7"/>
    </row>
    <row r="96" spans="1:26" ht="48" customHeight="1" x14ac:dyDescent="0.25">
      <c r="B96" s="185"/>
      <c r="C96" s="186"/>
      <c r="D96" s="186"/>
      <c r="E96" s="186"/>
      <c r="F96" s="186"/>
      <c r="G96" s="186"/>
      <c r="H96" s="186"/>
      <c r="I96" s="186"/>
      <c r="J96" s="186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186"/>
      <c r="Y96" s="187"/>
    </row>
    <row r="97" spans="1:25" ht="48" customHeight="1" x14ac:dyDescent="0.25">
      <c r="B97" s="185"/>
      <c r="C97" s="186"/>
      <c r="D97" s="186"/>
      <c r="E97" s="186"/>
      <c r="F97" s="186"/>
      <c r="G97" s="186"/>
      <c r="H97" s="186"/>
      <c r="I97" s="186"/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7"/>
    </row>
    <row r="98" spans="1:25" ht="48" customHeight="1" x14ac:dyDescent="0.25">
      <c r="B98" s="188"/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90"/>
    </row>
    <row r="99" spans="1:25" ht="9.9499999999999993" customHeight="1" x14ac:dyDescent="0.25">
      <c r="A99" s="2"/>
    </row>
    <row r="100" spans="1:25" ht="24" customHeight="1" x14ac:dyDescent="0.25">
      <c r="A100" s="5" t="s">
        <v>108</v>
      </c>
    </row>
    <row r="101" spans="1:25" ht="9.9499999999999993" customHeight="1" x14ac:dyDescent="0.25"/>
    <row r="102" spans="1:25" ht="21" customHeight="1" x14ac:dyDescent="0.25">
      <c r="B102" s="165"/>
      <c r="C102" s="165"/>
      <c r="D102" s="165"/>
      <c r="E102" s="165"/>
      <c r="F102" s="165"/>
      <c r="G102" s="165"/>
      <c r="H102" s="165"/>
      <c r="J102" s="165"/>
      <c r="K102" s="165"/>
      <c r="L102" s="165"/>
      <c r="M102" s="165"/>
      <c r="N102" s="165"/>
      <c r="O102" s="165"/>
      <c r="P102" s="165"/>
      <c r="Q102" s="165"/>
      <c r="S102" s="166"/>
      <c r="T102" s="167"/>
      <c r="U102" s="167"/>
      <c r="V102" s="167"/>
      <c r="W102" s="167"/>
      <c r="X102" s="167"/>
      <c r="Y102" s="168"/>
    </row>
    <row r="103" spans="1:25" ht="21" customHeight="1" x14ac:dyDescent="0.25">
      <c r="B103" s="165"/>
      <c r="C103" s="165"/>
      <c r="D103" s="165"/>
      <c r="E103" s="165"/>
      <c r="F103" s="165"/>
      <c r="G103" s="165"/>
      <c r="H103" s="165"/>
      <c r="J103" s="165"/>
      <c r="K103" s="165"/>
      <c r="L103" s="165"/>
      <c r="M103" s="165"/>
      <c r="N103" s="165"/>
      <c r="O103" s="165"/>
      <c r="P103" s="165"/>
      <c r="Q103" s="165"/>
      <c r="S103" s="169"/>
      <c r="T103" s="170"/>
      <c r="U103" s="170"/>
      <c r="V103" s="170"/>
      <c r="W103" s="170"/>
      <c r="X103" s="170"/>
      <c r="Y103" s="171"/>
    </row>
    <row r="104" spans="1:25" ht="21" customHeight="1" x14ac:dyDescent="0.25">
      <c r="B104" s="165"/>
      <c r="C104" s="165"/>
      <c r="D104" s="165"/>
      <c r="E104" s="165"/>
      <c r="F104" s="165"/>
      <c r="G104" s="165"/>
      <c r="H104" s="165"/>
      <c r="J104" s="165"/>
      <c r="K104" s="165"/>
      <c r="L104" s="165"/>
      <c r="M104" s="165"/>
      <c r="N104" s="165"/>
      <c r="O104" s="165"/>
      <c r="P104" s="165"/>
      <c r="Q104" s="165"/>
      <c r="S104" s="169"/>
      <c r="T104" s="170"/>
      <c r="U104" s="170"/>
      <c r="V104" s="170"/>
      <c r="W104" s="170"/>
      <c r="X104" s="170"/>
      <c r="Y104" s="171"/>
    </row>
    <row r="105" spans="1:25" ht="21" customHeight="1" x14ac:dyDescent="0.25">
      <c r="B105" s="165"/>
      <c r="C105" s="165"/>
      <c r="D105" s="165"/>
      <c r="E105" s="165"/>
      <c r="F105" s="165"/>
      <c r="G105" s="165"/>
      <c r="H105" s="165"/>
      <c r="J105" s="165"/>
      <c r="K105" s="165"/>
      <c r="L105" s="165"/>
      <c r="M105" s="165"/>
      <c r="N105" s="165"/>
      <c r="O105" s="165"/>
      <c r="P105" s="165"/>
      <c r="Q105" s="165"/>
      <c r="S105" s="169"/>
      <c r="T105" s="170"/>
      <c r="U105" s="170"/>
      <c r="V105" s="170"/>
      <c r="W105" s="170"/>
      <c r="X105" s="170"/>
      <c r="Y105" s="171"/>
    </row>
    <row r="106" spans="1:25" ht="21" customHeight="1" x14ac:dyDescent="0.25">
      <c r="B106" s="165"/>
      <c r="C106" s="165"/>
      <c r="D106" s="165"/>
      <c r="E106" s="165"/>
      <c r="F106" s="165"/>
      <c r="G106" s="165"/>
      <c r="H106" s="165"/>
      <c r="J106" s="165"/>
      <c r="K106" s="165"/>
      <c r="L106" s="165"/>
      <c r="M106" s="165"/>
      <c r="N106" s="165"/>
      <c r="O106" s="165"/>
      <c r="P106" s="165"/>
      <c r="Q106" s="165"/>
      <c r="S106" s="169"/>
      <c r="T106" s="170"/>
      <c r="U106" s="170"/>
      <c r="V106" s="170"/>
      <c r="W106" s="170"/>
      <c r="X106" s="170"/>
      <c r="Y106" s="171"/>
    </row>
    <row r="107" spans="1:25" ht="21" customHeight="1" x14ac:dyDescent="0.25">
      <c r="B107" s="165"/>
      <c r="C107" s="165"/>
      <c r="D107" s="165"/>
      <c r="E107" s="165"/>
      <c r="F107" s="165"/>
      <c r="G107" s="165"/>
      <c r="H107" s="165"/>
      <c r="J107" s="165"/>
      <c r="K107" s="165"/>
      <c r="L107" s="165"/>
      <c r="M107" s="165"/>
      <c r="N107" s="165"/>
      <c r="O107" s="165"/>
      <c r="P107" s="165"/>
      <c r="Q107" s="165"/>
      <c r="S107" s="169"/>
      <c r="T107" s="170"/>
      <c r="U107" s="170"/>
      <c r="V107" s="170"/>
      <c r="W107" s="170"/>
      <c r="X107" s="170"/>
      <c r="Y107" s="171"/>
    </row>
    <row r="108" spans="1:25" ht="21" customHeight="1" x14ac:dyDescent="0.25">
      <c r="B108" s="165"/>
      <c r="C108" s="165"/>
      <c r="D108" s="165"/>
      <c r="E108" s="165"/>
      <c r="F108" s="165"/>
      <c r="G108" s="165"/>
      <c r="H108" s="165"/>
      <c r="J108" s="165"/>
      <c r="K108" s="165"/>
      <c r="L108" s="165"/>
      <c r="M108" s="165"/>
      <c r="N108" s="165"/>
      <c r="O108" s="165"/>
      <c r="P108" s="165"/>
      <c r="Q108" s="165"/>
      <c r="S108" s="169"/>
      <c r="T108" s="170"/>
      <c r="U108" s="170"/>
      <c r="V108" s="170"/>
      <c r="W108" s="170"/>
      <c r="X108" s="170"/>
      <c r="Y108" s="171"/>
    </row>
    <row r="109" spans="1:25" ht="21" customHeight="1" x14ac:dyDescent="0.25">
      <c r="B109" s="165"/>
      <c r="C109" s="165"/>
      <c r="D109" s="165"/>
      <c r="E109" s="165"/>
      <c r="F109" s="165"/>
      <c r="G109" s="165"/>
      <c r="H109" s="165"/>
      <c r="J109" s="165"/>
      <c r="K109" s="165"/>
      <c r="L109" s="165"/>
      <c r="M109" s="165"/>
      <c r="N109" s="165"/>
      <c r="O109" s="165"/>
      <c r="P109" s="165"/>
      <c r="Q109" s="165"/>
      <c r="S109" s="169"/>
      <c r="T109" s="170"/>
      <c r="U109" s="170"/>
      <c r="V109" s="170"/>
      <c r="W109" s="170"/>
      <c r="X109" s="170"/>
      <c r="Y109" s="171"/>
    </row>
    <row r="110" spans="1:25" ht="21" customHeight="1" x14ac:dyDescent="0.25">
      <c r="B110" s="165"/>
      <c r="C110" s="165"/>
      <c r="D110" s="165"/>
      <c r="E110" s="165"/>
      <c r="F110" s="165"/>
      <c r="G110" s="165"/>
      <c r="H110" s="165"/>
      <c r="J110" s="165"/>
      <c r="K110" s="165"/>
      <c r="L110" s="165"/>
      <c r="M110" s="165"/>
      <c r="N110" s="165"/>
      <c r="O110" s="165"/>
      <c r="P110" s="165"/>
      <c r="Q110" s="165"/>
      <c r="S110" s="169"/>
      <c r="T110" s="170"/>
      <c r="U110" s="170"/>
      <c r="V110" s="170"/>
      <c r="W110" s="170"/>
      <c r="X110" s="170"/>
      <c r="Y110" s="171"/>
    </row>
    <row r="111" spans="1:25" ht="21" customHeight="1" x14ac:dyDescent="0.25">
      <c r="B111" s="165"/>
      <c r="C111" s="165"/>
      <c r="D111" s="165"/>
      <c r="E111" s="165"/>
      <c r="F111" s="165"/>
      <c r="G111" s="165"/>
      <c r="H111" s="165"/>
      <c r="J111" s="165"/>
      <c r="K111" s="165"/>
      <c r="L111" s="165"/>
      <c r="M111" s="165"/>
      <c r="N111" s="165"/>
      <c r="O111" s="165"/>
      <c r="P111" s="165"/>
      <c r="Q111" s="165"/>
      <c r="S111" s="172"/>
      <c r="T111" s="173"/>
      <c r="U111" s="173"/>
      <c r="V111" s="173"/>
      <c r="W111" s="173"/>
      <c r="X111" s="173"/>
      <c r="Y111" s="174"/>
    </row>
    <row r="112" spans="1:25" ht="48" customHeight="1" x14ac:dyDescent="0.25">
      <c r="B112" s="181"/>
      <c r="C112" s="181"/>
      <c r="D112" s="181"/>
      <c r="E112" s="181"/>
      <c r="F112" s="181"/>
      <c r="G112" s="181"/>
      <c r="H112" s="181"/>
      <c r="J112" s="175"/>
      <c r="K112" s="176"/>
      <c r="L112" s="176"/>
      <c r="M112" s="176"/>
      <c r="N112" s="176"/>
      <c r="O112" s="176"/>
      <c r="P112" s="176"/>
      <c r="Q112" s="177"/>
      <c r="S112" s="175"/>
      <c r="T112" s="176"/>
      <c r="U112" s="176"/>
      <c r="V112" s="176"/>
      <c r="W112" s="176"/>
      <c r="X112" s="176"/>
      <c r="Y112" s="177"/>
    </row>
    <row r="113" spans="2:25" ht="48" customHeight="1" x14ac:dyDescent="0.25">
      <c r="B113" s="181"/>
      <c r="C113" s="181"/>
      <c r="D113" s="181"/>
      <c r="E113" s="181"/>
      <c r="F113" s="181"/>
      <c r="G113" s="181"/>
      <c r="H113" s="181"/>
      <c r="J113" s="178"/>
      <c r="K113" s="179"/>
      <c r="L113" s="179"/>
      <c r="M113" s="179"/>
      <c r="N113" s="179"/>
      <c r="O113" s="179"/>
      <c r="P113" s="179"/>
      <c r="Q113" s="180"/>
      <c r="S113" s="178"/>
      <c r="T113" s="179"/>
      <c r="U113" s="179"/>
      <c r="V113" s="179"/>
      <c r="W113" s="179"/>
      <c r="X113" s="179"/>
      <c r="Y113" s="180"/>
    </row>
    <row r="115" spans="2:25" x14ac:dyDescent="0.25">
      <c r="B115" s="165"/>
      <c r="C115" s="165"/>
      <c r="D115" s="165"/>
      <c r="E115" s="165"/>
      <c r="F115" s="165"/>
      <c r="G115" s="165"/>
      <c r="H115" s="165"/>
      <c r="J115" s="165"/>
      <c r="K115" s="165"/>
      <c r="L115" s="165"/>
      <c r="M115" s="165"/>
      <c r="N115" s="165"/>
      <c r="O115" s="165"/>
      <c r="P115" s="165"/>
      <c r="Q115" s="165"/>
      <c r="S115" s="166"/>
      <c r="T115" s="167"/>
      <c r="U115" s="167"/>
      <c r="V115" s="167"/>
      <c r="W115" s="167"/>
      <c r="X115" s="167"/>
      <c r="Y115" s="168"/>
    </row>
    <row r="116" spans="2:25" x14ac:dyDescent="0.25">
      <c r="B116" s="165"/>
      <c r="C116" s="165"/>
      <c r="D116" s="165"/>
      <c r="E116" s="165"/>
      <c r="F116" s="165"/>
      <c r="G116" s="165"/>
      <c r="H116" s="165"/>
      <c r="J116" s="165"/>
      <c r="K116" s="165"/>
      <c r="L116" s="165"/>
      <c r="M116" s="165"/>
      <c r="N116" s="165"/>
      <c r="O116" s="165"/>
      <c r="P116" s="165"/>
      <c r="Q116" s="165"/>
      <c r="S116" s="169"/>
      <c r="T116" s="170"/>
      <c r="U116" s="170"/>
      <c r="V116" s="170"/>
      <c r="W116" s="170"/>
      <c r="X116" s="170"/>
      <c r="Y116" s="171"/>
    </row>
    <row r="117" spans="2:25" x14ac:dyDescent="0.25">
      <c r="B117" s="165"/>
      <c r="C117" s="165"/>
      <c r="D117" s="165"/>
      <c r="E117" s="165"/>
      <c r="F117" s="165"/>
      <c r="G117" s="165"/>
      <c r="H117" s="165"/>
      <c r="J117" s="165"/>
      <c r="K117" s="165"/>
      <c r="L117" s="165"/>
      <c r="M117" s="165"/>
      <c r="N117" s="165"/>
      <c r="O117" s="165"/>
      <c r="P117" s="165"/>
      <c r="Q117" s="165"/>
      <c r="S117" s="169"/>
      <c r="T117" s="170"/>
      <c r="U117" s="170"/>
      <c r="V117" s="170"/>
      <c r="W117" s="170"/>
      <c r="X117" s="170"/>
      <c r="Y117" s="171"/>
    </row>
    <row r="118" spans="2:25" x14ac:dyDescent="0.25">
      <c r="B118" s="165"/>
      <c r="C118" s="165"/>
      <c r="D118" s="165"/>
      <c r="E118" s="165"/>
      <c r="F118" s="165"/>
      <c r="G118" s="165"/>
      <c r="H118" s="165"/>
      <c r="J118" s="165"/>
      <c r="K118" s="165"/>
      <c r="L118" s="165"/>
      <c r="M118" s="165"/>
      <c r="N118" s="165"/>
      <c r="O118" s="165"/>
      <c r="P118" s="165"/>
      <c r="Q118" s="165"/>
      <c r="S118" s="169"/>
      <c r="T118" s="170"/>
      <c r="U118" s="170"/>
      <c r="V118" s="170"/>
      <c r="W118" s="170"/>
      <c r="X118" s="170"/>
      <c r="Y118" s="171"/>
    </row>
    <row r="119" spans="2:25" x14ac:dyDescent="0.25">
      <c r="B119" s="165"/>
      <c r="C119" s="165"/>
      <c r="D119" s="165"/>
      <c r="E119" s="165"/>
      <c r="F119" s="165"/>
      <c r="G119" s="165"/>
      <c r="H119" s="165"/>
      <c r="J119" s="165"/>
      <c r="K119" s="165"/>
      <c r="L119" s="165"/>
      <c r="M119" s="165"/>
      <c r="N119" s="165"/>
      <c r="O119" s="165"/>
      <c r="P119" s="165"/>
      <c r="Q119" s="165"/>
      <c r="S119" s="169"/>
      <c r="T119" s="170"/>
      <c r="U119" s="170"/>
      <c r="V119" s="170"/>
      <c r="W119" s="170"/>
      <c r="X119" s="170"/>
      <c r="Y119" s="171"/>
    </row>
    <row r="120" spans="2:25" x14ac:dyDescent="0.25">
      <c r="B120" s="165"/>
      <c r="C120" s="165"/>
      <c r="D120" s="165"/>
      <c r="E120" s="165"/>
      <c r="F120" s="165"/>
      <c r="G120" s="165"/>
      <c r="H120" s="165"/>
      <c r="J120" s="165"/>
      <c r="K120" s="165"/>
      <c r="L120" s="165"/>
      <c r="M120" s="165"/>
      <c r="N120" s="165"/>
      <c r="O120" s="165"/>
      <c r="P120" s="165"/>
      <c r="Q120" s="165"/>
      <c r="S120" s="169"/>
      <c r="T120" s="170"/>
      <c r="U120" s="170"/>
      <c r="V120" s="170"/>
      <c r="W120" s="170"/>
      <c r="X120" s="170"/>
      <c r="Y120" s="171"/>
    </row>
    <row r="121" spans="2:25" x14ac:dyDescent="0.25">
      <c r="B121" s="165"/>
      <c r="C121" s="165"/>
      <c r="D121" s="165"/>
      <c r="E121" s="165"/>
      <c r="F121" s="165"/>
      <c r="G121" s="165"/>
      <c r="H121" s="165"/>
      <c r="J121" s="165"/>
      <c r="K121" s="165"/>
      <c r="L121" s="165"/>
      <c r="M121" s="165"/>
      <c r="N121" s="165"/>
      <c r="O121" s="165"/>
      <c r="P121" s="165"/>
      <c r="Q121" s="165"/>
      <c r="S121" s="169"/>
      <c r="T121" s="170"/>
      <c r="U121" s="170"/>
      <c r="V121" s="170"/>
      <c r="W121" s="170"/>
      <c r="X121" s="170"/>
      <c r="Y121" s="171"/>
    </row>
    <row r="122" spans="2:25" x14ac:dyDescent="0.25">
      <c r="B122" s="165"/>
      <c r="C122" s="165"/>
      <c r="D122" s="165"/>
      <c r="E122" s="165"/>
      <c r="F122" s="165"/>
      <c r="G122" s="165"/>
      <c r="H122" s="165"/>
      <c r="J122" s="165"/>
      <c r="K122" s="165"/>
      <c r="L122" s="165"/>
      <c r="M122" s="165"/>
      <c r="N122" s="165"/>
      <c r="O122" s="165"/>
      <c r="P122" s="165"/>
      <c r="Q122" s="165"/>
      <c r="S122" s="169"/>
      <c r="T122" s="170"/>
      <c r="U122" s="170"/>
      <c r="V122" s="170"/>
      <c r="W122" s="170"/>
      <c r="X122" s="170"/>
      <c r="Y122" s="171"/>
    </row>
    <row r="123" spans="2:25" x14ac:dyDescent="0.25">
      <c r="B123" s="165"/>
      <c r="C123" s="165"/>
      <c r="D123" s="165"/>
      <c r="E123" s="165"/>
      <c r="F123" s="165"/>
      <c r="G123" s="165"/>
      <c r="H123" s="165"/>
      <c r="J123" s="165"/>
      <c r="K123" s="165"/>
      <c r="L123" s="165"/>
      <c r="M123" s="165"/>
      <c r="N123" s="165"/>
      <c r="O123" s="165"/>
      <c r="P123" s="165"/>
      <c r="Q123" s="165"/>
      <c r="S123" s="169"/>
      <c r="T123" s="170"/>
      <c r="U123" s="170"/>
      <c r="V123" s="170"/>
      <c r="W123" s="170"/>
      <c r="X123" s="170"/>
      <c r="Y123" s="171"/>
    </row>
    <row r="124" spans="2:25" x14ac:dyDescent="0.25">
      <c r="B124" s="165"/>
      <c r="C124" s="165"/>
      <c r="D124" s="165"/>
      <c r="E124" s="165"/>
      <c r="F124" s="165"/>
      <c r="G124" s="165"/>
      <c r="H124" s="165"/>
      <c r="J124" s="165"/>
      <c r="K124" s="165"/>
      <c r="L124" s="165"/>
      <c r="M124" s="165"/>
      <c r="N124" s="165"/>
      <c r="O124" s="165"/>
      <c r="P124" s="165"/>
      <c r="Q124" s="165"/>
      <c r="S124" s="172"/>
      <c r="T124" s="173"/>
      <c r="U124" s="173"/>
      <c r="V124" s="173"/>
      <c r="W124" s="173"/>
      <c r="X124" s="173"/>
      <c r="Y124" s="174"/>
    </row>
    <row r="125" spans="2:25" ht="48" customHeight="1" x14ac:dyDescent="0.25">
      <c r="B125" s="77"/>
      <c r="C125" s="77"/>
      <c r="D125" s="77"/>
      <c r="E125" s="77"/>
      <c r="F125" s="77"/>
      <c r="G125" s="77"/>
      <c r="H125" s="77"/>
      <c r="J125" s="175"/>
      <c r="K125" s="176"/>
      <c r="L125" s="176"/>
      <c r="M125" s="176"/>
      <c r="N125" s="176"/>
      <c r="O125" s="176"/>
      <c r="P125" s="176"/>
      <c r="Q125" s="177"/>
      <c r="S125" s="153"/>
      <c r="T125" s="154"/>
      <c r="U125" s="154"/>
      <c r="V125" s="154"/>
      <c r="W125" s="154"/>
      <c r="X125" s="154"/>
      <c r="Y125" s="155"/>
    </row>
    <row r="126" spans="2:25" ht="48" customHeight="1" x14ac:dyDescent="0.25">
      <c r="B126" s="77"/>
      <c r="C126" s="77"/>
      <c r="D126" s="77"/>
      <c r="E126" s="77"/>
      <c r="F126" s="77"/>
      <c r="G126" s="77"/>
      <c r="H126" s="77"/>
      <c r="J126" s="178"/>
      <c r="K126" s="179"/>
      <c r="L126" s="179"/>
      <c r="M126" s="179"/>
      <c r="N126" s="179"/>
      <c r="O126" s="179"/>
      <c r="P126" s="179"/>
      <c r="Q126" s="180"/>
      <c r="S126" s="156"/>
      <c r="T126" s="157"/>
      <c r="U126" s="157"/>
      <c r="V126" s="157"/>
      <c r="W126" s="157"/>
      <c r="X126" s="157"/>
      <c r="Y126" s="158"/>
    </row>
    <row r="128" spans="2:25" x14ac:dyDescent="0.25">
      <c r="B128" s="166"/>
      <c r="C128" s="167"/>
      <c r="D128" s="167"/>
      <c r="E128" s="167"/>
      <c r="F128" s="167"/>
      <c r="G128" s="167"/>
      <c r="H128" s="168"/>
      <c r="J128" s="166"/>
      <c r="K128" s="167"/>
      <c r="L128" s="167"/>
      <c r="M128" s="167"/>
      <c r="N128" s="167"/>
      <c r="O128" s="167"/>
      <c r="P128" s="167"/>
      <c r="Q128" s="168"/>
      <c r="S128" s="166"/>
      <c r="T128" s="167"/>
      <c r="U128" s="167"/>
      <c r="V128" s="167"/>
      <c r="W128" s="167"/>
      <c r="X128" s="167"/>
      <c r="Y128" s="168"/>
    </row>
    <row r="129" spans="2:25" x14ac:dyDescent="0.25">
      <c r="B129" s="169"/>
      <c r="C129" s="170"/>
      <c r="D129" s="170"/>
      <c r="E129" s="170"/>
      <c r="F129" s="170"/>
      <c r="G129" s="170"/>
      <c r="H129" s="171"/>
      <c r="J129" s="169"/>
      <c r="K129" s="170"/>
      <c r="L129" s="170"/>
      <c r="M129" s="170"/>
      <c r="N129" s="170"/>
      <c r="O129" s="170"/>
      <c r="P129" s="170"/>
      <c r="Q129" s="171"/>
      <c r="S129" s="169"/>
      <c r="T129" s="170"/>
      <c r="U129" s="170"/>
      <c r="V129" s="170"/>
      <c r="W129" s="170"/>
      <c r="X129" s="170"/>
      <c r="Y129" s="171"/>
    </row>
    <row r="130" spans="2:25" x14ac:dyDescent="0.25">
      <c r="B130" s="169"/>
      <c r="C130" s="170"/>
      <c r="D130" s="170"/>
      <c r="E130" s="170"/>
      <c r="F130" s="170"/>
      <c r="G130" s="170"/>
      <c r="H130" s="171"/>
      <c r="J130" s="169"/>
      <c r="K130" s="170"/>
      <c r="L130" s="170"/>
      <c r="M130" s="170"/>
      <c r="N130" s="170"/>
      <c r="O130" s="170"/>
      <c r="P130" s="170"/>
      <c r="Q130" s="171"/>
      <c r="S130" s="169"/>
      <c r="T130" s="170"/>
      <c r="U130" s="170"/>
      <c r="V130" s="170"/>
      <c r="W130" s="170"/>
      <c r="X130" s="170"/>
      <c r="Y130" s="171"/>
    </row>
    <row r="131" spans="2:25" x14ac:dyDescent="0.25">
      <c r="B131" s="169"/>
      <c r="C131" s="170"/>
      <c r="D131" s="170"/>
      <c r="E131" s="170"/>
      <c r="F131" s="170"/>
      <c r="G131" s="170"/>
      <c r="H131" s="171"/>
      <c r="J131" s="169"/>
      <c r="K131" s="170"/>
      <c r="L131" s="170"/>
      <c r="M131" s="170"/>
      <c r="N131" s="170"/>
      <c r="O131" s="170"/>
      <c r="P131" s="170"/>
      <c r="Q131" s="171"/>
      <c r="S131" s="169"/>
      <c r="T131" s="170"/>
      <c r="U131" s="170"/>
      <c r="V131" s="170"/>
      <c r="W131" s="170"/>
      <c r="X131" s="170"/>
      <c r="Y131" s="171"/>
    </row>
    <row r="132" spans="2:25" x14ac:dyDescent="0.25">
      <c r="B132" s="169"/>
      <c r="C132" s="170"/>
      <c r="D132" s="170"/>
      <c r="E132" s="170"/>
      <c r="F132" s="170"/>
      <c r="G132" s="170"/>
      <c r="H132" s="171"/>
      <c r="J132" s="169"/>
      <c r="K132" s="170"/>
      <c r="L132" s="170"/>
      <c r="M132" s="170"/>
      <c r="N132" s="170"/>
      <c r="O132" s="170"/>
      <c r="P132" s="170"/>
      <c r="Q132" s="171"/>
      <c r="S132" s="169"/>
      <c r="T132" s="170"/>
      <c r="U132" s="170"/>
      <c r="V132" s="170"/>
      <c r="W132" s="170"/>
      <c r="X132" s="170"/>
      <c r="Y132" s="171"/>
    </row>
    <row r="133" spans="2:25" x14ac:dyDescent="0.25">
      <c r="B133" s="169"/>
      <c r="C133" s="170"/>
      <c r="D133" s="170"/>
      <c r="E133" s="170"/>
      <c r="F133" s="170"/>
      <c r="G133" s="170"/>
      <c r="H133" s="171"/>
      <c r="J133" s="169"/>
      <c r="K133" s="170"/>
      <c r="L133" s="170"/>
      <c r="M133" s="170"/>
      <c r="N133" s="170"/>
      <c r="O133" s="170"/>
      <c r="P133" s="170"/>
      <c r="Q133" s="171"/>
      <c r="S133" s="169"/>
      <c r="T133" s="170"/>
      <c r="U133" s="170"/>
      <c r="V133" s="170"/>
      <c r="W133" s="170"/>
      <c r="X133" s="170"/>
      <c r="Y133" s="171"/>
    </row>
    <row r="134" spans="2:25" x14ac:dyDescent="0.25">
      <c r="B134" s="169"/>
      <c r="C134" s="170"/>
      <c r="D134" s="170"/>
      <c r="E134" s="170"/>
      <c r="F134" s="170"/>
      <c r="G134" s="170"/>
      <c r="H134" s="171"/>
      <c r="J134" s="169"/>
      <c r="K134" s="170"/>
      <c r="L134" s="170"/>
      <c r="M134" s="170"/>
      <c r="N134" s="170"/>
      <c r="O134" s="170"/>
      <c r="P134" s="170"/>
      <c r="Q134" s="171"/>
      <c r="S134" s="169"/>
      <c r="T134" s="170"/>
      <c r="U134" s="170"/>
      <c r="V134" s="170"/>
      <c r="W134" s="170"/>
      <c r="X134" s="170"/>
      <c r="Y134" s="171"/>
    </row>
    <row r="135" spans="2:25" x14ac:dyDescent="0.25">
      <c r="B135" s="169"/>
      <c r="C135" s="170"/>
      <c r="D135" s="170"/>
      <c r="E135" s="170"/>
      <c r="F135" s="170"/>
      <c r="G135" s="170"/>
      <c r="H135" s="171"/>
      <c r="J135" s="169"/>
      <c r="K135" s="170"/>
      <c r="L135" s="170"/>
      <c r="M135" s="170"/>
      <c r="N135" s="170"/>
      <c r="O135" s="170"/>
      <c r="P135" s="170"/>
      <c r="Q135" s="171"/>
      <c r="S135" s="169"/>
      <c r="T135" s="170"/>
      <c r="U135" s="170"/>
      <c r="V135" s="170"/>
      <c r="W135" s="170"/>
      <c r="X135" s="170"/>
      <c r="Y135" s="171"/>
    </row>
    <row r="136" spans="2:25" x14ac:dyDescent="0.25">
      <c r="B136" s="169"/>
      <c r="C136" s="170"/>
      <c r="D136" s="170"/>
      <c r="E136" s="170"/>
      <c r="F136" s="170"/>
      <c r="G136" s="170"/>
      <c r="H136" s="171"/>
      <c r="J136" s="169"/>
      <c r="K136" s="170"/>
      <c r="L136" s="170"/>
      <c r="M136" s="170"/>
      <c r="N136" s="170"/>
      <c r="O136" s="170"/>
      <c r="P136" s="170"/>
      <c r="Q136" s="171"/>
      <c r="S136" s="169"/>
      <c r="T136" s="170"/>
      <c r="U136" s="170"/>
      <c r="V136" s="170"/>
      <c r="W136" s="170"/>
      <c r="X136" s="170"/>
      <c r="Y136" s="171"/>
    </row>
    <row r="137" spans="2:25" x14ac:dyDescent="0.25">
      <c r="B137" s="172"/>
      <c r="C137" s="173"/>
      <c r="D137" s="173"/>
      <c r="E137" s="173"/>
      <c r="F137" s="173"/>
      <c r="G137" s="173"/>
      <c r="H137" s="174"/>
      <c r="J137" s="172"/>
      <c r="K137" s="173"/>
      <c r="L137" s="173"/>
      <c r="M137" s="173"/>
      <c r="N137" s="173"/>
      <c r="O137" s="173"/>
      <c r="P137" s="173"/>
      <c r="Q137" s="174"/>
      <c r="S137" s="172"/>
      <c r="T137" s="173"/>
      <c r="U137" s="173"/>
      <c r="V137" s="173"/>
      <c r="W137" s="173"/>
      <c r="X137" s="173"/>
      <c r="Y137" s="174"/>
    </row>
    <row r="138" spans="2:25" ht="48" customHeight="1" x14ac:dyDescent="0.25">
      <c r="B138" s="153"/>
      <c r="C138" s="154"/>
      <c r="D138" s="154"/>
      <c r="E138" s="154"/>
      <c r="F138" s="154"/>
      <c r="G138" s="154"/>
      <c r="H138" s="155"/>
      <c r="J138" s="159"/>
      <c r="K138" s="160"/>
      <c r="L138" s="160"/>
      <c r="M138" s="160"/>
      <c r="N138" s="160"/>
      <c r="O138" s="160"/>
      <c r="P138" s="160"/>
      <c r="Q138" s="161"/>
      <c r="S138" s="153"/>
      <c r="T138" s="154"/>
      <c r="U138" s="154"/>
      <c r="V138" s="154"/>
      <c r="W138" s="154"/>
      <c r="X138" s="154"/>
      <c r="Y138" s="155"/>
    </row>
    <row r="139" spans="2:25" ht="48" customHeight="1" x14ac:dyDescent="0.25">
      <c r="B139" s="156"/>
      <c r="C139" s="157"/>
      <c r="D139" s="157"/>
      <c r="E139" s="157"/>
      <c r="F139" s="157"/>
      <c r="G139" s="157"/>
      <c r="H139" s="158"/>
      <c r="J139" s="162"/>
      <c r="K139" s="163"/>
      <c r="L139" s="163"/>
      <c r="M139" s="163"/>
      <c r="N139" s="163"/>
      <c r="O139" s="163"/>
      <c r="P139" s="163"/>
      <c r="Q139" s="164"/>
      <c r="S139" s="156"/>
      <c r="T139" s="157"/>
      <c r="U139" s="157"/>
      <c r="V139" s="157"/>
      <c r="W139" s="157"/>
      <c r="X139" s="157"/>
      <c r="Y139" s="158"/>
    </row>
    <row r="142" spans="2:25" x14ac:dyDescent="0.25">
      <c r="E142" s="13" t="s">
        <v>28</v>
      </c>
      <c r="F142" s="150"/>
      <c r="G142" s="150"/>
      <c r="H142" s="150"/>
      <c r="I142" s="150"/>
      <c r="J142" s="150"/>
      <c r="Q142" s="13" t="s">
        <v>29</v>
      </c>
      <c r="R142" s="150"/>
      <c r="S142" s="150"/>
      <c r="T142" s="150"/>
      <c r="U142" s="150"/>
      <c r="V142" s="150"/>
      <c r="W142" s="150"/>
    </row>
    <row r="143" spans="2:25" ht="23.25" x14ac:dyDescent="0.25">
      <c r="E143" s="13" t="s">
        <v>30</v>
      </c>
      <c r="F143" s="151"/>
      <c r="G143" s="151"/>
      <c r="H143" s="151"/>
      <c r="I143" s="151"/>
      <c r="J143" s="151"/>
      <c r="K143" s="2" t="s">
        <v>31</v>
      </c>
      <c r="Q143" s="13" t="s">
        <v>30</v>
      </c>
      <c r="R143" s="150"/>
      <c r="S143" s="150"/>
      <c r="T143" s="150"/>
      <c r="U143" s="150"/>
      <c r="V143" s="150"/>
      <c r="W143" s="150"/>
      <c r="X143" s="2" t="s">
        <v>31</v>
      </c>
    </row>
    <row r="144" spans="2:25" ht="23.25" x14ac:dyDescent="0.25">
      <c r="E144" s="13" t="s">
        <v>32</v>
      </c>
      <c r="F144" s="151"/>
      <c r="G144" s="151"/>
      <c r="H144" s="151"/>
      <c r="I144" s="151"/>
      <c r="J144" s="151"/>
      <c r="Q144" s="152"/>
      <c r="R144" s="152"/>
      <c r="S144" s="152"/>
      <c r="T144" s="152"/>
      <c r="U144" s="152"/>
      <c r="V144" s="152"/>
      <c r="W144" s="152"/>
      <c r="X144" s="152"/>
    </row>
    <row r="145" spans="5:23" ht="23.25" x14ac:dyDescent="0.25">
      <c r="E145" s="13" t="s">
        <v>33</v>
      </c>
      <c r="F145" s="147"/>
      <c r="G145" s="147"/>
      <c r="H145" s="147"/>
      <c r="I145" s="147"/>
      <c r="J145" s="147"/>
      <c r="Q145" s="13" t="s">
        <v>33</v>
      </c>
      <c r="R145" s="148"/>
      <c r="S145" s="148"/>
      <c r="T145" s="148"/>
      <c r="U145" s="148"/>
      <c r="V145" s="148"/>
      <c r="W145" s="148"/>
    </row>
    <row r="146" spans="5:23" ht="23.25" x14ac:dyDescent="0.25">
      <c r="E146" s="13" t="s">
        <v>34</v>
      </c>
      <c r="F146" s="149"/>
      <c r="G146" s="149"/>
      <c r="H146" s="149"/>
      <c r="I146" s="149"/>
      <c r="J146" s="149"/>
    </row>
  </sheetData>
  <protectedRanges>
    <protectedRange sqref="M7 H8 V12 X29 B64:Z68 B70:Z74 B76:Z80 B85:Z90 B94 B102 B112 J102 J112 S102 S112 B115 B125 J115 J125 S115 S125 B128 B138 J128 J138 S128 S138 R142:R143 Q144 R145 F142:F146 K29:S30 K32:S58" name="ช่วง1"/>
  </protectedRanges>
  <mergeCells count="407">
    <mergeCell ref="Q23:R23"/>
    <mergeCell ref="A25:Z25"/>
    <mergeCell ref="X28:Z28"/>
    <mergeCell ref="T40:U40"/>
    <mergeCell ref="V40:W40"/>
    <mergeCell ref="B41:G41"/>
    <mergeCell ref="H41:J41"/>
    <mergeCell ref="K41:M41"/>
    <mergeCell ref="N41:P41"/>
    <mergeCell ref="Q41:S41"/>
    <mergeCell ref="T41:U41"/>
    <mergeCell ref="V41:W41"/>
    <mergeCell ref="B40:G40"/>
    <mergeCell ref="H40:J40"/>
    <mergeCell ref="K40:M40"/>
    <mergeCell ref="N40:P40"/>
    <mergeCell ref="Q40:S40"/>
    <mergeCell ref="N39:P39"/>
    <mergeCell ref="Q39:S39"/>
    <mergeCell ref="B37:G37"/>
    <mergeCell ref="H37:J37"/>
    <mergeCell ref="K37:M37"/>
    <mergeCell ref="N37:P37"/>
    <mergeCell ref="Q37:S37"/>
    <mergeCell ref="A36:A37"/>
    <mergeCell ref="A46:A49"/>
    <mergeCell ref="A51:A52"/>
    <mergeCell ref="F145:J145"/>
    <mergeCell ref="R145:W145"/>
    <mergeCell ref="F146:J146"/>
    <mergeCell ref="B138:H139"/>
    <mergeCell ref="J138:Q139"/>
    <mergeCell ref="S138:Y139"/>
    <mergeCell ref="F142:J142"/>
    <mergeCell ref="R142:W142"/>
    <mergeCell ref="F143:J143"/>
    <mergeCell ref="R143:W143"/>
    <mergeCell ref="F144:J144"/>
    <mergeCell ref="Q144:X144"/>
    <mergeCell ref="B102:H111"/>
    <mergeCell ref="J102:Q111"/>
    <mergeCell ref="S102:Y111"/>
    <mergeCell ref="B112:H113"/>
    <mergeCell ref="J112:Q113"/>
    <mergeCell ref="S112:Y113"/>
    <mergeCell ref="B115:H124"/>
    <mergeCell ref="J115:Q124"/>
    <mergeCell ref="S115:Y124"/>
    <mergeCell ref="B89:G89"/>
    <mergeCell ref="H89:P89"/>
    <mergeCell ref="Q89:X89"/>
    <mergeCell ref="Y89:Z89"/>
    <mergeCell ref="B90:G90"/>
    <mergeCell ref="H90:P90"/>
    <mergeCell ref="Q90:X90"/>
    <mergeCell ref="Y90:Z90"/>
    <mergeCell ref="B94:Y98"/>
    <mergeCell ref="H86:P86"/>
    <mergeCell ref="Q86:X86"/>
    <mergeCell ref="Y86:Z86"/>
    <mergeCell ref="B87:G87"/>
    <mergeCell ref="H87:P87"/>
    <mergeCell ref="Q87:X87"/>
    <mergeCell ref="Y87:Z87"/>
    <mergeCell ref="B88:G88"/>
    <mergeCell ref="H88:P88"/>
    <mergeCell ref="Q88:X88"/>
    <mergeCell ref="Y88:Z88"/>
    <mergeCell ref="B86:G86"/>
    <mergeCell ref="B73:L73"/>
    <mergeCell ref="M73:X73"/>
    <mergeCell ref="Y73:Z73"/>
    <mergeCell ref="B74:L74"/>
    <mergeCell ref="M74:X74"/>
    <mergeCell ref="A75:Z75"/>
    <mergeCell ref="Y74:Z74"/>
    <mergeCell ref="H85:P85"/>
    <mergeCell ref="Q85:X85"/>
    <mergeCell ref="Y85:Z85"/>
    <mergeCell ref="Y76:Z76"/>
    <mergeCell ref="B76:L76"/>
    <mergeCell ref="M76:X76"/>
    <mergeCell ref="B80:L80"/>
    <mergeCell ref="M80:X80"/>
    <mergeCell ref="B84:G84"/>
    <mergeCell ref="H84:P84"/>
    <mergeCell ref="Q84:X84"/>
    <mergeCell ref="Y84:Z84"/>
    <mergeCell ref="B85:G85"/>
    <mergeCell ref="X59:Z59"/>
    <mergeCell ref="A60:Z60"/>
    <mergeCell ref="A63:Z63"/>
    <mergeCell ref="B65:L65"/>
    <mergeCell ref="M65:X65"/>
    <mergeCell ref="Y65:Z65"/>
    <mergeCell ref="B62:L62"/>
    <mergeCell ref="M62:X62"/>
    <mergeCell ref="Y62:Z62"/>
    <mergeCell ref="Y64:Z64"/>
    <mergeCell ref="A59:S59"/>
    <mergeCell ref="T59:U59"/>
    <mergeCell ref="V59:W59"/>
    <mergeCell ref="B66:L66"/>
    <mergeCell ref="M66:X66"/>
    <mergeCell ref="Y66:Z66"/>
    <mergeCell ref="B67:L67"/>
    <mergeCell ref="M67:X67"/>
    <mergeCell ref="Y67:Z67"/>
    <mergeCell ref="A69:Z69"/>
    <mergeCell ref="B128:H137"/>
    <mergeCell ref="J128:Q137"/>
    <mergeCell ref="S128:Y137"/>
    <mergeCell ref="B125:H126"/>
    <mergeCell ref="J125:Q126"/>
    <mergeCell ref="S125:Y126"/>
    <mergeCell ref="Y77:Z77"/>
    <mergeCell ref="Y78:Z78"/>
    <mergeCell ref="Y79:Z79"/>
    <mergeCell ref="B77:L77"/>
    <mergeCell ref="M77:X77"/>
    <mergeCell ref="B78:L78"/>
    <mergeCell ref="M78:X78"/>
    <mergeCell ref="B79:L79"/>
    <mergeCell ref="M79:X79"/>
    <mergeCell ref="Y80:Z80"/>
    <mergeCell ref="B71:L71"/>
    <mergeCell ref="M71:X71"/>
    <mergeCell ref="Y71:Z71"/>
    <mergeCell ref="B72:L72"/>
    <mergeCell ref="M72:X72"/>
    <mergeCell ref="Y72:Z72"/>
    <mergeCell ref="X29:Z58"/>
    <mergeCell ref="B68:L68"/>
    <mergeCell ref="Y68:Z68"/>
    <mergeCell ref="B70:L70"/>
    <mergeCell ref="M70:X70"/>
    <mergeCell ref="Y70:Z70"/>
    <mergeCell ref="B64:L64"/>
    <mergeCell ref="M64:X64"/>
    <mergeCell ref="T53:U53"/>
    <mergeCell ref="V53:W53"/>
    <mergeCell ref="Q48:S48"/>
    <mergeCell ref="T48:U48"/>
    <mergeCell ref="V48:W48"/>
    <mergeCell ref="V52:W52"/>
    <mergeCell ref="B57:G57"/>
    <mergeCell ref="H57:J57"/>
    <mergeCell ref="K57:M57"/>
    <mergeCell ref="N57:P57"/>
    <mergeCell ref="Q57:S57"/>
    <mergeCell ref="T57:U57"/>
    <mergeCell ref="V57:W57"/>
    <mergeCell ref="H58:J58"/>
    <mergeCell ref="K58:M58"/>
    <mergeCell ref="N58:P58"/>
    <mergeCell ref="Q58:S58"/>
    <mergeCell ref="T58:U58"/>
    <mergeCell ref="V58:W58"/>
    <mergeCell ref="B58:G58"/>
    <mergeCell ref="B55:G55"/>
    <mergeCell ref="H55:J55"/>
    <mergeCell ref="K55:M55"/>
    <mergeCell ref="N55:P55"/>
    <mergeCell ref="Q55:S55"/>
    <mergeCell ref="T55:U55"/>
    <mergeCell ref="V55:W55"/>
    <mergeCell ref="B56:G56"/>
    <mergeCell ref="H56:J56"/>
    <mergeCell ref="K56:M56"/>
    <mergeCell ref="N56:P56"/>
    <mergeCell ref="Q56:S56"/>
    <mergeCell ref="T56:U56"/>
    <mergeCell ref="V56:W56"/>
    <mergeCell ref="B54:G54"/>
    <mergeCell ref="H54:J54"/>
    <mergeCell ref="K54:M54"/>
    <mergeCell ref="N54:P54"/>
    <mergeCell ref="Q54:S54"/>
    <mergeCell ref="T54:U54"/>
    <mergeCell ref="V54:W54"/>
    <mergeCell ref="B50:G50"/>
    <mergeCell ref="H50:J50"/>
    <mergeCell ref="K50:M50"/>
    <mergeCell ref="N50:P50"/>
    <mergeCell ref="Q50:S50"/>
    <mergeCell ref="T50:U50"/>
    <mergeCell ref="V50:W50"/>
    <mergeCell ref="B51:G51"/>
    <mergeCell ref="H51:J51"/>
    <mergeCell ref="K51:M51"/>
    <mergeCell ref="N51:P51"/>
    <mergeCell ref="Q51:S51"/>
    <mergeCell ref="T51:U51"/>
    <mergeCell ref="V51:W51"/>
    <mergeCell ref="B52:G52"/>
    <mergeCell ref="H52:J52"/>
    <mergeCell ref="K52:M52"/>
    <mergeCell ref="T37:U37"/>
    <mergeCell ref="V37:W37"/>
    <mergeCell ref="B44:G44"/>
    <mergeCell ref="H44:J44"/>
    <mergeCell ref="K44:M44"/>
    <mergeCell ref="N44:P44"/>
    <mergeCell ref="Q44:S44"/>
    <mergeCell ref="T44:U44"/>
    <mergeCell ref="V44:W44"/>
    <mergeCell ref="B38:G38"/>
    <mergeCell ref="H38:J38"/>
    <mergeCell ref="K38:M38"/>
    <mergeCell ref="N38:P38"/>
    <mergeCell ref="Q38:S38"/>
    <mergeCell ref="T38:U38"/>
    <mergeCell ref="V38:W38"/>
    <mergeCell ref="B39:G39"/>
    <mergeCell ref="H39:J39"/>
    <mergeCell ref="K39:M39"/>
    <mergeCell ref="T39:U39"/>
    <mergeCell ref="V39:W39"/>
    <mergeCell ref="B42:G42"/>
    <mergeCell ref="H42:J42"/>
    <mergeCell ref="K42:M42"/>
    <mergeCell ref="T34:U34"/>
    <mergeCell ref="V34:W34"/>
    <mergeCell ref="T36:U36"/>
    <mergeCell ref="V36:W36"/>
    <mergeCell ref="Q36:S36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B34:G34"/>
    <mergeCell ref="H34:J34"/>
    <mergeCell ref="K34:M34"/>
    <mergeCell ref="N34:P34"/>
    <mergeCell ref="Q34:S34"/>
    <mergeCell ref="Q31:S31"/>
    <mergeCell ref="T30:U30"/>
    <mergeCell ref="V30:W30"/>
    <mergeCell ref="T31:U31"/>
    <mergeCell ref="V31:W31"/>
    <mergeCell ref="B30:G30"/>
    <mergeCell ref="H30:J30"/>
    <mergeCell ref="K30:M30"/>
    <mergeCell ref="N30:P30"/>
    <mergeCell ref="Q30:S30"/>
    <mergeCell ref="A31:A34"/>
    <mergeCell ref="B32:G32"/>
    <mergeCell ref="H32:J32"/>
    <mergeCell ref="B12:J12"/>
    <mergeCell ref="K12:M12"/>
    <mergeCell ref="N12:P12"/>
    <mergeCell ref="B22:J22"/>
    <mergeCell ref="K32:M32"/>
    <mergeCell ref="N32:P32"/>
    <mergeCell ref="K23:M23"/>
    <mergeCell ref="N23:P23"/>
    <mergeCell ref="B31:G31"/>
    <mergeCell ref="H31:J31"/>
    <mergeCell ref="K31:M31"/>
    <mergeCell ref="N31:P31"/>
    <mergeCell ref="B17:J17"/>
    <mergeCell ref="K17:M17"/>
    <mergeCell ref="N17:P17"/>
    <mergeCell ref="B14:J14"/>
    <mergeCell ref="K14:M14"/>
    <mergeCell ref="N14:P14"/>
    <mergeCell ref="B20:J20"/>
    <mergeCell ref="K20:M20"/>
    <mergeCell ref="N20:P20"/>
    <mergeCell ref="Q14:R14"/>
    <mergeCell ref="B15:J15"/>
    <mergeCell ref="K15:M15"/>
    <mergeCell ref="N15:P15"/>
    <mergeCell ref="Q15:R15"/>
    <mergeCell ref="Q19:R19"/>
    <mergeCell ref="B16:J16"/>
    <mergeCell ref="K16:M16"/>
    <mergeCell ref="N16:P16"/>
    <mergeCell ref="Q17:R17"/>
    <mergeCell ref="N19:P19"/>
    <mergeCell ref="Q20:R20"/>
    <mergeCell ref="B21:J21"/>
    <mergeCell ref="K21:M21"/>
    <mergeCell ref="N21:P21"/>
    <mergeCell ref="Q21:R21"/>
    <mergeCell ref="B53:G53"/>
    <mergeCell ref="H53:J53"/>
    <mergeCell ref="K53:M53"/>
    <mergeCell ref="N53:P53"/>
    <mergeCell ref="B47:G47"/>
    <mergeCell ref="H47:J47"/>
    <mergeCell ref="K47:M47"/>
    <mergeCell ref="N47:P47"/>
    <mergeCell ref="Q47:S47"/>
    <mergeCell ref="Q53:S53"/>
    <mergeCell ref="B48:G48"/>
    <mergeCell ref="H48:J48"/>
    <mergeCell ref="K48:M48"/>
    <mergeCell ref="N48:P48"/>
    <mergeCell ref="B49:G49"/>
    <mergeCell ref="H49:J49"/>
    <mergeCell ref="K49:M49"/>
    <mergeCell ref="N49:P49"/>
    <mergeCell ref="Q49:S49"/>
    <mergeCell ref="N42:P42"/>
    <mergeCell ref="Q42:S42"/>
    <mergeCell ref="T42:U42"/>
    <mergeCell ref="V42:W42"/>
    <mergeCell ref="B43:G43"/>
    <mergeCell ref="H43:J43"/>
    <mergeCell ref="K43:M43"/>
    <mergeCell ref="N43:P43"/>
    <mergeCell ref="Q43:S43"/>
    <mergeCell ref="T43:U43"/>
    <mergeCell ref="V43:W43"/>
    <mergeCell ref="N52:P52"/>
    <mergeCell ref="Q52:S52"/>
    <mergeCell ref="T52:U52"/>
    <mergeCell ref="T47:U47"/>
    <mergeCell ref="T49:U49"/>
    <mergeCell ref="V49:W49"/>
    <mergeCell ref="B45:G45"/>
    <mergeCell ref="H45:J45"/>
    <mergeCell ref="K45:M45"/>
    <mergeCell ref="N45:P45"/>
    <mergeCell ref="Q45:S45"/>
    <mergeCell ref="T45:U45"/>
    <mergeCell ref="V45:W45"/>
    <mergeCell ref="B46:G46"/>
    <mergeCell ref="H46:J46"/>
    <mergeCell ref="K46:M46"/>
    <mergeCell ref="V47:W47"/>
    <mergeCell ref="N46:P46"/>
    <mergeCell ref="Q46:S46"/>
    <mergeCell ref="T46:U46"/>
    <mergeCell ref="V46:W46"/>
    <mergeCell ref="Q32:S32"/>
    <mergeCell ref="T32:U32"/>
    <mergeCell ref="V32:W32"/>
    <mergeCell ref="B33:G33"/>
    <mergeCell ref="H33:J33"/>
    <mergeCell ref="K33:M33"/>
    <mergeCell ref="N33:P33"/>
    <mergeCell ref="Q33:S33"/>
    <mergeCell ref="T33:U33"/>
    <mergeCell ref="V33:W33"/>
    <mergeCell ref="Q29:S29"/>
    <mergeCell ref="T29:U29"/>
    <mergeCell ref="V29:W29"/>
    <mergeCell ref="B28:G28"/>
    <mergeCell ref="H28:J28"/>
    <mergeCell ref="K28:M28"/>
    <mergeCell ref="N28:P28"/>
    <mergeCell ref="Q28:S28"/>
    <mergeCell ref="T28:U28"/>
    <mergeCell ref="V28:W28"/>
    <mergeCell ref="B29:G29"/>
    <mergeCell ref="H29:J29"/>
    <mergeCell ref="K29:M29"/>
    <mergeCell ref="N29:P29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S12:U23"/>
    <mergeCell ref="V12:X23"/>
    <mergeCell ref="Y12:Z23"/>
    <mergeCell ref="Y24:Z24"/>
    <mergeCell ref="V24:X24"/>
    <mergeCell ref="S24:U24"/>
    <mergeCell ref="Q24:R24"/>
    <mergeCell ref="A24:P24"/>
    <mergeCell ref="B13:J13"/>
    <mergeCell ref="K13:M13"/>
    <mergeCell ref="N13:P13"/>
    <mergeCell ref="Q13:R13"/>
    <mergeCell ref="Q16:R16"/>
    <mergeCell ref="B18:J18"/>
    <mergeCell ref="K18:M18"/>
    <mergeCell ref="N18:P18"/>
    <mergeCell ref="Q18:R18"/>
    <mergeCell ref="K22:M22"/>
    <mergeCell ref="N22:P22"/>
    <mergeCell ref="Q22:R22"/>
    <mergeCell ref="B23:J23"/>
    <mergeCell ref="Q12:R12"/>
    <mergeCell ref="B19:J19"/>
    <mergeCell ref="K19:M19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70:Z74 Y76:Z80 Y64:Y68 Z64:Z67 Y85:Y90 Z85:Z88 Z90" xr:uid="{524075F3-F0AB-4BE9-AC74-4FFEC63779BC}">
      <formula1>1</formula1>
      <formula2>3</formula2>
    </dataValidation>
    <dataValidation type="decimal" allowBlank="1" showInputMessage="1" showErrorMessage="1" error="กรุณากรอกข้อมูลเป็นตัวเลข" sqref="V12" xr:uid="{9144A3B7-5A0A-487D-8D25-C4C1924D5EC9}">
      <formula1>0</formula1>
      <formula2>S12</formula2>
    </dataValidation>
    <dataValidation type="whole" operator="greaterThanOrEqual" allowBlank="1" showInputMessage="1" showErrorMessage="1" error="กรุณากรอกข้อมูลเป็นตัวเลข" sqref="K29:S29 L31:P31 R31:S31 R33:S33 O33:P33 L33:M33 K31:K58 Q31:Q58 N32:N58" xr:uid="{61E3847A-79C4-4DCB-87AE-4E232D3F4941}">
      <formula1>0</formula1>
    </dataValidation>
    <dataValidation type="decimal" operator="greaterThanOrEqual" allowBlank="1" showInputMessage="1" showErrorMessage="1" error="กรุณากรอกข้อมูลเป็นตัวเลข" sqref="K30:S30" xr:uid="{6BC062D6-F0E9-4DAC-B59C-185340734BCA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2747F9CC-5093-4DFE-8181-ACE1ACC8A925}">
          <x14:formula1>
            <xm:f>LIST!$G$2:$G$10</xm:f>
          </x14:formula1>
          <xm:sqref>B85:B90 C85:G88 C90:G90</xm:sqref>
        </x14:dataValidation>
        <x14:dataValidation type="list" allowBlank="1" showInputMessage="1" showErrorMessage="1" error="กรุณาเลือกข้อมูลตามที่กำหนดให้" xr:uid="{9005269E-2DC2-4932-BAA7-E34533AD1363}">
          <x14:formula1>
            <xm:f>LIST!$A$2:$A$6</xm:f>
          </x14:formula1>
          <xm:sqref>B64:L68</xm:sqref>
        </x14:dataValidation>
        <x14:dataValidation type="list" allowBlank="1" showInputMessage="1" showErrorMessage="1" error="กรุณาเลือกข้อมูลตามที่กำหนดให้" xr:uid="{DC95BE2E-2343-477D-8C3B-EE193616BBBD}">
          <x14:formula1>
            <xm:f>LIST!$C$2:$C$10</xm:f>
          </x14:formula1>
          <xm:sqref>B70:L74</xm:sqref>
        </x14:dataValidation>
        <x14:dataValidation type="list" allowBlank="1" showInputMessage="1" showErrorMessage="1" error="กรุณาเลือกข้อมูลตามที่กำหนดให้" xr:uid="{FAD02F71-EA71-488A-B02F-F2B7B6ADBDED}">
          <x14:formula1>
            <xm:f>LIST!$E$2:$E$9</xm:f>
          </x14:formula1>
          <xm:sqref>B76:L80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rgb="FF00B050"/>
  </sheetPr>
  <dimension ref="A1:Z146"/>
  <sheetViews>
    <sheetView view="pageBreakPreview" topLeftCell="B47" zoomScaleNormal="85" zoomScaleSheetLayoutView="100" workbookViewId="0">
      <selection activeCell="Q148" sqref="Q148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9" t="s">
        <v>98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62" t="s">
        <v>99</v>
      </c>
      <c r="K2" s="262"/>
      <c r="L2" s="262"/>
      <c r="M2" s="262"/>
      <c r="N2" s="262"/>
      <c r="O2" s="262"/>
      <c r="P2" s="262"/>
      <c r="Q2" s="262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79" t="s">
        <v>83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ht="21" customHeight="1" x14ac:dyDescent="0.25">
      <c r="A4" s="79" t="s">
        <v>68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100</v>
      </c>
      <c r="L7" s="7"/>
      <c r="M7" s="80"/>
      <c r="N7" s="81"/>
      <c r="O7" s="81"/>
      <c r="P7" s="82"/>
    </row>
    <row r="8" spans="1:26" ht="21" customHeight="1" x14ac:dyDescent="0.25">
      <c r="A8" s="6" t="s">
        <v>14</v>
      </c>
      <c r="G8" s="7"/>
      <c r="H8" s="80"/>
      <c r="I8" s="81"/>
      <c r="J8" s="82"/>
    </row>
    <row r="9" spans="1:26" ht="9" customHeight="1" x14ac:dyDescent="0.25"/>
    <row r="10" spans="1:26" s="5" customFormat="1" ht="30" customHeight="1" x14ac:dyDescent="0.25">
      <c r="A10" s="83" t="s">
        <v>6</v>
      </c>
      <c r="B10" s="83" t="s">
        <v>10</v>
      </c>
      <c r="C10" s="83"/>
      <c r="D10" s="83"/>
      <c r="E10" s="83"/>
      <c r="F10" s="83"/>
      <c r="G10" s="83"/>
      <c r="H10" s="83"/>
      <c r="I10" s="83"/>
      <c r="J10" s="83"/>
      <c r="K10" s="83" t="s">
        <v>11</v>
      </c>
      <c r="L10" s="83"/>
      <c r="M10" s="83"/>
      <c r="N10" s="83"/>
      <c r="O10" s="83"/>
      <c r="P10" s="83"/>
      <c r="Q10" s="83"/>
      <c r="R10" s="83"/>
      <c r="S10" s="83" t="s">
        <v>5</v>
      </c>
      <c r="T10" s="83"/>
      <c r="U10" s="83"/>
      <c r="V10" s="83"/>
      <c r="W10" s="83"/>
      <c r="X10" s="83"/>
      <c r="Y10" s="83"/>
      <c r="Z10" s="83"/>
    </row>
    <row r="11" spans="1:26" s="5" customFormat="1" ht="30" customHeight="1" x14ac:dyDescent="0.25">
      <c r="A11" s="84"/>
      <c r="B11" s="83"/>
      <c r="C11" s="83"/>
      <c r="D11" s="83"/>
      <c r="E11" s="83"/>
      <c r="F11" s="83"/>
      <c r="G11" s="83"/>
      <c r="H11" s="83"/>
      <c r="I11" s="83"/>
      <c r="J11" s="83"/>
      <c r="K11" s="83" t="s">
        <v>2</v>
      </c>
      <c r="L11" s="83"/>
      <c r="M11" s="83"/>
      <c r="N11" s="83" t="s">
        <v>3</v>
      </c>
      <c r="O11" s="83"/>
      <c r="P11" s="83"/>
      <c r="Q11" s="83" t="s">
        <v>4</v>
      </c>
      <c r="R11" s="83"/>
      <c r="S11" s="83" t="s">
        <v>2</v>
      </c>
      <c r="T11" s="83"/>
      <c r="U11" s="83"/>
      <c r="V11" s="83" t="s">
        <v>3</v>
      </c>
      <c r="W11" s="83"/>
      <c r="X11" s="83"/>
      <c r="Y11" s="83" t="s">
        <v>4</v>
      </c>
      <c r="Z11" s="83"/>
    </row>
    <row r="12" spans="1:26" s="8" customFormat="1" ht="48" customHeight="1" x14ac:dyDescent="0.25">
      <c r="A12" s="29">
        <v>1</v>
      </c>
      <c r="B12" s="85" t="s">
        <v>101</v>
      </c>
      <c r="C12" s="86"/>
      <c r="D12" s="86"/>
      <c r="E12" s="86"/>
      <c r="F12" s="86"/>
      <c r="G12" s="86"/>
      <c r="H12" s="86"/>
      <c r="I12" s="86"/>
      <c r="J12" s="86"/>
      <c r="K12" s="253"/>
      <c r="L12" s="253"/>
      <c r="M12" s="253"/>
      <c r="N12" s="253"/>
      <c r="O12" s="253"/>
      <c r="P12" s="253"/>
      <c r="Q12" s="254" t="e">
        <f>V29/T29*100</f>
        <v>#DIV/0!</v>
      </c>
      <c r="R12" s="254"/>
      <c r="S12" s="299"/>
      <c r="T12" s="300"/>
      <c r="U12" s="301"/>
      <c r="V12" s="240"/>
      <c r="W12" s="241"/>
      <c r="X12" s="242"/>
      <c r="Y12" s="246" t="e">
        <f>V12/S12*100</f>
        <v>#DIV/0!</v>
      </c>
      <c r="Z12" s="247"/>
    </row>
    <row r="13" spans="1:26" ht="24" customHeight="1" x14ac:dyDescent="0.25">
      <c r="A13" s="30">
        <v>1.1000000000000001</v>
      </c>
      <c r="B13" s="95" t="s">
        <v>102</v>
      </c>
      <c r="C13" s="96"/>
      <c r="D13" s="96"/>
      <c r="E13" s="96"/>
      <c r="F13" s="96"/>
      <c r="G13" s="96"/>
      <c r="H13" s="96"/>
      <c r="I13" s="96"/>
      <c r="J13" s="96"/>
      <c r="K13" s="256"/>
      <c r="L13" s="256"/>
      <c r="M13" s="256"/>
      <c r="N13" s="100"/>
      <c r="O13" s="100"/>
      <c r="P13" s="100"/>
      <c r="Q13" s="101" t="e">
        <f>V30/T30*100</f>
        <v>#DIV/0!</v>
      </c>
      <c r="R13" s="101"/>
      <c r="S13" s="302"/>
      <c r="T13" s="303"/>
      <c r="U13" s="304"/>
      <c r="V13" s="243"/>
      <c r="W13" s="244"/>
      <c r="X13" s="245"/>
      <c r="Y13" s="248"/>
      <c r="Z13" s="249"/>
    </row>
    <row r="14" spans="1:26" ht="24" customHeight="1" x14ac:dyDescent="0.25">
      <c r="A14" s="30">
        <v>1.2</v>
      </c>
      <c r="B14" s="95" t="s">
        <v>63</v>
      </c>
      <c r="C14" s="96"/>
      <c r="D14" s="96"/>
      <c r="E14" s="96"/>
      <c r="F14" s="96"/>
      <c r="G14" s="96"/>
      <c r="H14" s="96"/>
      <c r="I14" s="96"/>
      <c r="J14" s="96"/>
      <c r="K14" s="256"/>
      <c r="L14" s="256"/>
      <c r="M14" s="256"/>
      <c r="N14" s="100"/>
      <c r="O14" s="100"/>
      <c r="P14" s="100"/>
      <c r="Q14" s="89" t="e">
        <f>V35/T35*100</f>
        <v>#DIV/0!</v>
      </c>
      <c r="R14" s="89"/>
      <c r="S14" s="302"/>
      <c r="T14" s="303"/>
      <c r="U14" s="304"/>
      <c r="V14" s="243"/>
      <c r="W14" s="244"/>
      <c r="X14" s="245"/>
      <c r="Y14" s="248"/>
      <c r="Z14" s="249"/>
    </row>
    <row r="15" spans="1:26" ht="24" customHeight="1" x14ac:dyDescent="0.25">
      <c r="A15" s="30">
        <v>1.3</v>
      </c>
      <c r="B15" s="95" t="s">
        <v>64</v>
      </c>
      <c r="C15" s="96"/>
      <c r="D15" s="96"/>
      <c r="E15" s="96"/>
      <c r="F15" s="96"/>
      <c r="G15" s="96"/>
      <c r="H15" s="96"/>
      <c r="I15" s="96"/>
      <c r="J15" s="96"/>
      <c r="K15" s="256"/>
      <c r="L15" s="256"/>
      <c r="M15" s="256"/>
      <c r="N15" s="100"/>
      <c r="O15" s="100"/>
      <c r="P15" s="100"/>
      <c r="Q15" s="89" t="e">
        <f>V38/T38*100</f>
        <v>#DIV/0!</v>
      </c>
      <c r="R15" s="89"/>
      <c r="S15" s="302"/>
      <c r="T15" s="303"/>
      <c r="U15" s="304"/>
      <c r="V15" s="243"/>
      <c r="W15" s="244"/>
      <c r="X15" s="245"/>
      <c r="Y15" s="248"/>
      <c r="Z15" s="249"/>
    </row>
    <row r="16" spans="1:26" ht="24" customHeight="1" x14ac:dyDescent="0.25">
      <c r="A16" s="30">
        <v>1.4</v>
      </c>
      <c r="B16" s="108" t="s">
        <v>65</v>
      </c>
      <c r="C16" s="108"/>
      <c r="D16" s="108"/>
      <c r="E16" s="108"/>
      <c r="F16" s="108"/>
      <c r="G16" s="108"/>
      <c r="H16" s="108"/>
      <c r="I16" s="108"/>
      <c r="J16" s="95"/>
      <c r="K16" s="97"/>
      <c r="L16" s="98"/>
      <c r="M16" s="99"/>
      <c r="N16" s="105"/>
      <c r="O16" s="106"/>
      <c r="P16" s="107"/>
      <c r="Q16" s="89" t="e">
        <f>V40/T40*100</f>
        <v>#DIV/0!</v>
      </c>
      <c r="R16" s="89"/>
      <c r="S16" s="302"/>
      <c r="T16" s="303"/>
      <c r="U16" s="304"/>
      <c r="V16" s="243"/>
      <c r="W16" s="244"/>
      <c r="X16" s="245"/>
      <c r="Y16" s="248"/>
      <c r="Z16" s="249"/>
    </row>
    <row r="17" spans="1:26" ht="24" customHeight="1" x14ac:dyDescent="0.25">
      <c r="A17" s="33">
        <v>1.5</v>
      </c>
      <c r="B17" s="110" t="s">
        <v>67</v>
      </c>
      <c r="C17" s="111"/>
      <c r="D17" s="111"/>
      <c r="E17" s="111"/>
      <c r="F17" s="111"/>
      <c r="G17" s="111"/>
      <c r="H17" s="111"/>
      <c r="I17" s="111"/>
      <c r="J17" s="112"/>
      <c r="K17" s="97"/>
      <c r="L17" s="98"/>
      <c r="M17" s="99"/>
      <c r="N17" s="105"/>
      <c r="O17" s="106"/>
      <c r="P17" s="107"/>
      <c r="Q17" s="89" t="e">
        <f>V42/T42*100</f>
        <v>#DIV/0!</v>
      </c>
      <c r="R17" s="89"/>
      <c r="S17" s="302"/>
      <c r="T17" s="303"/>
      <c r="U17" s="304"/>
      <c r="V17" s="243"/>
      <c r="W17" s="244"/>
      <c r="X17" s="245"/>
      <c r="Y17" s="248"/>
      <c r="Z17" s="249"/>
    </row>
    <row r="18" spans="1:26" s="8" customFormat="1" ht="24" customHeight="1" x14ac:dyDescent="0.25">
      <c r="A18" s="31">
        <v>2</v>
      </c>
      <c r="B18" s="119" t="s">
        <v>66</v>
      </c>
      <c r="C18" s="119"/>
      <c r="D18" s="119"/>
      <c r="E18" s="119"/>
      <c r="F18" s="119"/>
      <c r="G18" s="119"/>
      <c r="H18" s="119"/>
      <c r="I18" s="119"/>
      <c r="J18" s="120"/>
      <c r="K18" s="116"/>
      <c r="L18" s="117"/>
      <c r="M18" s="118"/>
      <c r="N18" s="257"/>
      <c r="O18" s="258"/>
      <c r="P18" s="259"/>
      <c r="Q18" s="255" t="e">
        <f>V44/T44*100</f>
        <v>#DIV/0!</v>
      </c>
      <c r="R18" s="255"/>
      <c r="S18" s="302"/>
      <c r="T18" s="303"/>
      <c r="U18" s="304"/>
      <c r="V18" s="243"/>
      <c r="W18" s="244"/>
      <c r="X18" s="245"/>
      <c r="Y18" s="248"/>
      <c r="Z18" s="249"/>
    </row>
    <row r="19" spans="1:26" s="5" customFormat="1" ht="24" customHeight="1" x14ac:dyDescent="0.25">
      <c r="A19" s="32">
        <v>2.1</v>
      </c>
      <c r="B19" s="108" t="s">
        <v>62</v>
      </c>
      <c r="C19" s="108"/>
      <c r="D19" s="108"/>
      <c r="E19" s="108"/>
      <c r="F19" s="108"/>
      <c r="G19" s="108"/>
      <c r="H19" s="108"/>
      <c r="I19" s="108"/>
      <c r="J19" s="95"/>
      <c r="K19" s="97"/>
      <c r="L19" s="98"/>
      <c r="M19" s="99"/>
      <c r="N19" s="105"/>
      <c r="O19" s="106"/>
      <c r="P19" s="107"/>
      <c r="Q19" s="89" t="e">
        <f>V45/T45*100</f>
        <v>#DIV/0!</v>
      </c>
      <c r="R19" s="89"/>
      <c r="S19" s="302"/>
      <c r="T19" s="303"/>
      <c r="U19" s="304"/>
      <c r="V19" s="243"/>
      <c r="W19" s="244"/>
      <c r="X19" s="245"/>
      <c r="Y19" s="248"/>
      <c r="Z19" s="249"/>
    </row>
    <row r="20" spans="1:26" ht="24" customHeight="1" x14ac:dyDescent="0.25">
      <c r="A20" s="30">
        <v>2.2000000000000002</v>
      </c>
      <c r="B20" s="108" t="s">
        <v>63</v>
      </c>
      <c r="C20" s="108"/>
      <c r="D20" s="108"/>
      <c r="E20" s="108"/>
      <c r="F20" s="108"/>
      <c r="G20" s="108"/>
      <c r="H20" s="108"/>
      <c r="I20" s="108"/>
      <c r="J20" s="95"/>
      <c r="K20" s="97"/>
      <c r="L20" s="98"/>
      <c r="M20" s="99"/>
      <c r="N20" s="105"/>
      <c r="O20" s="106"/>
      <c r="P20" s="107"/>
      <c r="Q20" s="89" t="e">
        <f>V50/T50*100</f>
        <v>#DIV/0!</v>
      </c>
      <c r="R20" s="89"/>
      <c r="S20" s="302"/>
      <c r="T20" s="303"/>
      <c r="U20" s="304"/>
      <c r="V20" s="243"/>
      <c r="W20" s="244"/>
      <c r="X20" s="245"/>
      <c r="Y20" s="248"/>
      <c r="Z20" s="249"/>
    </row>
    <row r="21" spans="1:26" ht="24" customHeight="1" x14ac:dyDescent="0.25">
      <c r="A21" s="30">
        <v>2.2999999999999998</v>
      </c>
      <c r="B21" s="108" t="s">
        <v>64</v>
      </c>
      <c r="C21" s="108"/>
      <c r="D21" s="108"/>
      <c r="E21" s="108"/>
      <c r="F21" s="108"/>
      <c r="G21" s="108"/>
      <c r="H21" s="108"/>
      <c r="I21" s="108"/>
      <c r="J21" s="95"/>
      <c r="K21" s="97"/>
      <c r="L21" s="98"/>
      <c r="M21" s="99"/>
      <c r="N21" s="105"/>
      <c r="O21" s="106"/>
      <c r="P21" s="107"/>
      <c r="Q21" s="89" t="e">
        <f>V53/T53*100</f>
        <v>#DIV/0!</v>
      </c>
      <c r="R21" s="89"/>
      <c r="S21" s="302"/>
      <c r="T21" s="303"/>
      <c r="U21" s="304"/>
      <c r="V21" s="243"/>
      <c r="W21" s="244"/>
      <c r="X21" s="245"/>
      <c r="Y21" s="248"/>
      <c r="Z21" s="249"/>
    </row>
    <row r="22" spans="1:26" ht="24" customHeight="1" x14ac:dyDescent="0.25">
      <c r="A22" s="33">
        <v>2.4</v>
      </c>
      <c r="B22" s="108" t="s">
        <v>65</v>
      </c>
      <c r="C22" s="108"/>
      <c r="D22" s="108"/>
      <c r="E22" s="108"/>
      <c r="F22" s="108"/>
      <c r="G22" s="108"/>
      <c r="H22" s="108"/>
      <c r="I22" s="108"/>
      <c r="J22" s="95"/>
      <c r="K22" s="97"/>
      <c r="L22" s="98"/>
      <c r="M22" s="99"/>
      <c r="N22" s="105"/>
      <c r="O22" s="106"/>
      <c r="P22" s="107"/>
      <c r="Q22" s="89" t="e">
        <f>V55/T55*100</f>
        <v>#DIV/0!</v>
      </c>
      <c r="R22" s="89"/>
      <c r="S22" s="302"/>
      <c r="T22" s="303"/>
      <c r="U22" s="304"/>
      <c r="V22" s="243"/>
      <c r="W22" s="244"/>
      <c r="X22" s="245"/>
      <c r="Y22" s="248"/>
      <c r="Z22" s="249"/>
    </row>
    <row r="23" spans="1:26" ht="24" customHeight="1" x14ac:dyDescent="0.25">
      <c r="A23" s="30">
        <v>2.5</v>
      </c>
      <c r="B23" s="102" t="s">
        <v>67</v>
      </c>
      <c r="C23" s="103"/>
      <c r="D23" s="103"/>
      <c r="E23" s="103"/>
      <c r="F23" s="103"/>
      <c r="G23" s="103"/>
      <c r="H23" s="103"/>
      <c r="I23" s="103"/>
      <c r="J23" s="103"/>
      <c r="K23" s="104"/>
      <c r="L23" s="104"/>
      <c r="M23" s="104"/>
      <c r="N23" s="100"/>
      <c r="O23" s="100"/>
      <c r="P23" s="100"/>
      <c r="Q23" s="89" t="e">
        <f>V57/T57*100</f>
        <v>#DIV/0!</v>
      </c>
      <c r="R23" s="89"/>
      <c r="S23" s="302"/>
      <c r="T23" s="303"/>
      <c r="U23" s="304"/>
      <c r="V23" s="243"/>
      <c r="W23" s="244"/>
      <c r="X23" s="245"/>
      <c r="Y23" s="248"/>
      <c r="Z23" s="249"/>
    </row>
    <row r="24" spans="1:26" ht="24" customHeight="1" x14ac:dyDescent="0.25">
      <c r="A24" s="90" t="s">
        <v>15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2"/>
      <c r="Q24" s="93" t="e">
        <f>V59</f>
        <v>#DIV/0!</v>
      </c>
      <c r="R24" s="93"/>
      <c r="S24" s="94">
        <f>SUM(S12)</f>
        <v>0</v>
      </c>
      <c r="T24" s="94"/>
      <c r="U24" s="94"/>
      <c r="V24" s="94">
        <f>SUM(V12)</f>
        <v>0</v>
      </c>
      <c r="W24" s="94"/>
      <c r="X24" s="94"/>
      <c r="Y24" s="125" t="e">
        <f>V24/S24*100</f>
        <v>#DIV/0!</v>
      </c>
      <c r="Z24" s="125"/>
    </row>
    <row r="25" spans="1:26" ht="9.9499999999999993" customHeight="1" x14ac:dyDescent="0.25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</row>
    <row r="26" spans="1:26" s="16" customFormat="1" ht="24" customHeight="1" x14ac:dyDescent="0.25">
      <c r="A26" s="28" t="s">
        <v>91</v>
      </c>
      <c r="B26" s="2"/>
      <c r="C26" s="2"/>
      <c r="D26" s="2"/>
      <c r="E26" s="2"/>
      <c r="F26" s="2"/>
      <c r="G26" s="2"/>
      <c r="H26" s="9"/>
      <c r="I26" s="10"/>
      <c r="J26" s="10"/>
      <c r="K26" s="10"/>
      <c r="L26" s="10"/>
      <c r="M26" s="10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9.9499999999999993" customHeight="1" x14ac:dyDescent="0.25">
      <c r="A27" s="2"/>
      <c r="H27" s="11"/>
      <c r="I27" s="11"/>
      <c r="J27" s="11"/>
      <c r="K27" s="11"/>
      <c r="L27" s="11"/>
      <c r="M27" s="11"/>
    </row>
    <row r="28" spans="1:26" ht="72" customHeight="1" x14ac:dyDescent="0.25">
      <c r="A28" s="14" t="s">
        <v>6</v>
      </c>
      <c r="B28" s="83" t="s">
        <v>12</v>
      </c>
      <c r="C28" s="83"/>
      <c r="D28" s="83"/>
      <c r="E28" s="83"/>
      <c r="F28" s="83"/>
      <c r="G28" s="83"/>
      <c r="H28" s="83" t="s">
        <v>16</v>
      </c>
      <c r="I28" s="83"/>
      <c r="J28" s="83"/>
      <c r="K28" s="83" t="s">
        <v>13</v>
      </c>
      <c r="L28" s="83"/>
      <c r="M28" s="83"/>
      <c r="N28" s="83" t="s">
        <v>17</v>
      </c>
      <c r="O28" s="83"/>
      <c r="P28" s="83"/>
      <c r="Q28" s="83" t="s">
        <v>18</v>
      </c>
      <c r="R28" s="83"/>
      <c r="S28" s="83"/>
      <c r="T28" s="126" t="s">
        <v>19</v>
      </c>
      <c r="U28" s="126"/>
      <c r="V28" s="72" t="s">
        <v>7</v>
      </c>
      <c r="W28" s="72"/>
      <c r="X28" s="83" t="s">
        <v>8</v>
      </c>
      <c r="Y28" s="83"/>
      <c r="Z28" s="83"/>
    </row>
    <row r="29" spans="1:26" s="46" customFormat="1" ht="48" customHeight="1" x14ac:dyDescent="0.25">
      <c r="A29" s="34">
        <v>1</v>
      </c>
      <c r="B29" s="265" t="s">
        <v>61</v>
      </c>
      <c r="C29" s="266"/>
      <c r="D29" s="266"/>
      <c r="E29" s="266"/>
      <c r="F29" s="266"/>
      <c r="G29" s="267"/>
      <c r="H29" s="268"/>
      <c r="I29" s="268"/>
      <c r="J29" s="268"/>
      <c r="K29" s="269"/>
      <c r="L29" s="269"/>
      <c r="M29" s="269"/>
      <c r="N29" s="269"/>
      <c r="O29" s="269"/>
      <c r="P29" s="269"/>
      <c r="Q29" s="269"/>
      <c r="R29" s="269"/>
      <c r="S29" s="257"/>
      <c r="T29" s="191">
        <f>T30+T35+T38+T40+T42</f>
        <v>30</v>
      </c>
      <c r="U29" s="191"/>
      <c r="V29" s="280" t="e">
        <f>SUM(V30,V35,V38,V40,V42)</f>
        <v>#DIV/0!</v>
      </c>
      <c r="W29" s="109"/>
      <c r="X29" s="175"/>
      <c r="Y29" s="176"/>
      <c r="Z29" s="177"/>
    </row>
    <row r="30" spans="1:26" s="20" customFormat="1" ht="24" customHeight="1" x14ac:dyDescent="0.25">
      <c r="A30" s="35">
        <v>1.1000000000000001</v>
      </c>
      <c r="B30" s="281" t="s">
        <v>102</v>
      </c>
      <c r="C30" s="281"/>
      <c r="D30" s="281"/>
      <c r="E30" s="281"/>
      <c r="F30" s="281"/>
      <c r="G30" s="282"/>
      <c r="H30" s="283"/>
      <c r="I30" s="283"/>
      <c r="J30" s="283"/>
      <c r="K30" s="284">
        <f>K34</f>
        <v>0</v>
      </c>
      <c r="L30" s="284"/>
      <c r="M30" s="284"/>
      <c r="N30" s="284">
        <f t="shared" ref="N30" si="0">N34</f>
        <v>0</v>
      </c>
      <c r="O30" s="284"/>
      <c r="P30" s="284"/>
      <c r="Q30" s="284">
        <f t="shared" ref="Q30" si="1">Q34</f>
        <v>0</v>
      </c>
      <c r="R30" s="284"/>
      <c r="S30" s="284"/>
      <c r="T30" s="59">
        <f>SUM(T31:T34)</f>
        <v>15</v>
      </c>
      <c r="U30" s="59"/>
      <c r="V30" s="263" t="e">
        <f>SUM(V31:W34)</f>
        <v>#DIV/0!</v>
      </c>
      <c r="W30" s="264"/>
      <c r="X30" s="231"/>
      <c r="Y30" s="232"/>
      <c r="Z30" s="233"/>
    </row>
    <row r="31" spans="1:26" ht="24" customHeight="1" x14ac:dyDescent="0.25">
      <c r="A31" s="141"/>
      <c r="B31" s="199" t="s">
        <v>69</v>
      </c>
      <c r="C31" s="199"/>
      <c r="D31" s="199"/>
      <c r="E31" s="199"/>
      <c r="F31" s="199"/>
      <c r="G31" s="199"/>
      <c r="H31" s="270"/>
      <c r="I31" s="270"/>
      <c r="J31" s="270"/>
      <c r="K31" s="100"/>
      <c r="L31" s="100"/>
      <c r="M31" s="100"/>
      <c r="N31" s="100"/>
      <c r="O31" s="100"/>
      <c r="P31" s="100"/>
      <c r="Q31" s="100"/>
      <c r="R31" s="100"/>
      <c r="S31" s="105"/>
      <c r="T31" s="62">
        <v>7</v>
      </c>
      <c r="U31" s="62"/>
      <c r="V31" s="124" t="e">
        <f>(T31*((K31*0)+(N31*50)+(Q31*100)))/(H31*100)</f>
        <v>#DIV/0!</v>
      </c>
      <c r="W31" s="89"/>
      <c r="X31" s="231"/>
      <c r="Y31" s="232"/>
      <c r="Z31" s="233"/>
    </row>
    <row r="32" spans="1:26" ht="24" customHeight="1" x14ac:dyDescent="0.25">
      <c r="A32" s="142"/>
      <c r="B32" s="65" t="s">
        <v>70</v>
      </c>
      <c r="C32" s="66"/>
      <c r="D32" s="66"/>
      <c r="E32" s="66"/>
      <c r="F32" s="66"/>
      <c r="G32" s="67"/>
      <c r="H32" s="270"/>
      <c r="I32" s="270"/>
      <c r="J32" s="270"/>
      <c r="K32" s="105"/>
      <c r="L32" s="106"/>
      <c r="M32" s="107"/>
      <c r="N32" s="105"/>
      <c r="O32" s="106"/>
      <c r="P32" s="107"/>
      <c r="Q32" s="105"/>
      <c r="R32" s="106"/>
      <c r="S32" s="106"/>
      <c r="T32" s="62">
        <v>3</v>
      </c>
      <c r="U32" s="62"/>
      <c r="V32" s="124" t="e">
        <f>(T32*((K32*0)+(N32*50)+(Q32*100)))/(H32*100)</f>
        <v>#DIV/0!</v>
      </c>
      <c r="W32" s="89"/>
      <c r="X32" s="231"/>
      <c r="Y32" s="232"/>
      <c r="Z32" s="233"/>
    </row>
    <row r="33" spans="1:26" ht="72" customHeight="1" x14ac:dyDescent="0.25">
      <c r="A33" s="142"/>
      <c r="B33" s="131" t="s">
        <v>103</v>
      </c>
      <c r="C33" s="131"/>
      <c r="D33" s="131"/>
      <c r="E33" s="131"/>
      <c r="F33" s="131"/>
      <c r="G33" s="131"/>
      <c r="H33" s="270"/>
      <c r="I33" s="270"/>
      <c r="J33" s="270"/>
      <c r="K33" s="100"/>
      <c r="L33" s="100"/>
      <c r="M33" s="100"/>
      <c r="N33" s="100"/>
      <c r="O33" s="100"/>
      <c r="P33" s="100"/>
      <c r="Q33" s="100"/>
      <c r="R33" s="100"/>
      <c r="S33" s="105"/>
      <c r="T33" s="62">
        <v>3</v>
      </c>
      <c r="U33" s="62"/>
      <c r="V33" s="124" t="e">
        <f>(T33*((K33*0)+(N33*50)+(Q33*100)))/(H33*100)</f>
        <v>#DIV/0!</v>
      </c>
      <c r="W33" s="89"/>
      <c r="X33" s="231"/>
      <c r="Y33" s="232"/>
      <c r="Z33" s="233"/>
    </row>
    <row r="34" spans="1:26" ht="24" customHeight="1" x14ac:dyDescent="0.25">
      <c r="A34" s="143"/>
      <c r="B34" s="65" t="s">
        <v>71</v>
      </c>
      <c r="C34" s="66"/>
      <c r="D34" s="66"/>
      <c r="E34" s="66"/>
      <c r="F34" s="66"/>
      <c r="G34" s="67"/>
      <c r="H34" s="270"/>
      <c r="I34" s="270"/>
      <c r="J34" s="270"/>
      <c r="K34" s="105"/>
      <c r="L34" s="106"/>
      <c r="M34" s="107"/>
      <c r="N34" s="105"/>
      <c r="O34" s="106"/>
      <c r="P34" s="107"/>
      <c r="Q34" s="105"/>
      <c r="R34" s="106"/>
      <c r="S34" s="106"/>
      <c r="T34" s="62">
        <v>2</v>
      </c>
      <c r="U34" s="62"/>
      <c r="V34" s="124" t="e">
        <f>(T34*((K34*0)+(N34*50)+(Q34*100)))/(H34*100)</f>
        <v>#DIV/0!</v>
      </c>
      <c r="W34" s="89"/>
      <c r="X34" s="231"/>
      <c r="Y34" s="232"/>
      <c r="Z34" s="233"/>
    </row>
    <row r="35" spans="1:26" s="20" customFormat="1" ht="24" customHeight="1" x14ac:dyDescent="0.25">
      <c r="A35" s="36">
        <v>1.2</v>
      </c>
      <c r="B35" s="296" t="s">
        <v>63</v>
      </c>
      <c r="C35" s="297"/>
      <c r="D35" s="297"/>
      <c r="E35" s="297"/>
      <c r="F35" s="297"/>
      <c r="G35" s="298"/>
      <c r="H35" s="274"/>
      <c r="I35" s="275"/>
      <c r="J35" s="276"/>
      <c r="K35" s="277">
        <f>K37</f>
        <v>0</v>
      </c>
      <c r="L35" s="278"/>
      <c r="M35" s="279"/>
      <c r="N35" s="277">
        <f t="shared" ref="N35" si="2">N37</f>
        <v>0</v>
      </c>
      <c r="O35" s="278"/>
      <c r="P35" s="279"/>
      <c r="Q35" s="277">
        <f t="shared" ref="Q35" si="3">Q37</f>
        <v>0</v>
      </c>
      <c r="R35" s="278"/>
      <c r="S35" s="279"/>
      <c r="T35" s="59">
        <f>T36+T37</f>
        <v>10</v>
      </c>
      <c r="U35" s="59"/>
      <c r="V35" s="263" t="e">
        <f>SUM(V36,V37)</f>
        <v>#DIV/0!</v>
      </c>
      <c r="W35" s="264"/>
      <c r="X35" s="231"/>
      <c r="Y35" s="232"/>
      <c r="Z35" s="233"/>
    </row>
    <row r="36" spans="1:26" ht="72" customHeight="1" x14ac:dyDescent="0.25">
      <c r="A36" s="141"/>
      <c r="B36" s="135" t="s">
        <v>72</v>
      </c>
      <c r="C36" s="136"/>
      <c r="D36" s="136"/>
      <c r="E36" s="136"/>
      <c r="F36" s="136"/>
      <c r="G36" s="137"/>
      <c r="H36" s="132"/>
      <c r="I36" s="133"/>
      <c r="J36" s="134"/>
      <c r="K36" s="105"/>
      <c r="L36" s="106"/>
      <c r="M36" s="107"/>
      <c r="N36" s="105"/>
      <c r="O36" s="106"/>
      <c r="P36" s="107"/>
      <c r="Q36" s="105"/>
      <c r="R36" s="106"/>
      <c r="S36" s="106"/>
      <c r="T36" s="62">
        <v>5</v>
      </c>
      <c r="U36" s="62"/>
      <c r="V36" s="124" t="e">
        <f>(T36*((K36*0)+(N36*50)+(Q36*100)))/(H36*100)</f>
        <v>#DIV/0!</v>
      </c>
      <c r="W36" s="89"/>
      <c r="X36" s="231"/>
      <c r="Y36" s="232"/>
      <c r="Z36" s="233"/>
    </row>
    <row r="37" spans="1:26" ht="24" customHeight="1" x14ac:dyDescent="0.25">
      <c r="A37" s="143"/>
      <c r="B37" s="65" t="s">
        <v>73</v>
      </c>
      <c r="C37" s="66"/>
      <c r="D37" s="66"/>
      <c r="E37" s="66"/>
      <c r="F37" s="66"/>
      <c r="G37" s="67"/>
      <c r="H37" s="132"/>
      <c r="I37" s="133"/>
      <c r="J37" s="134"/>
      <c r="K37" s="105"/>
      <c r="L37" s="106"/>
      <c r="M37" s="107"/>
      <c r="N37" s="105"/>
      <c r="O37" s="106"/>
      <c r="P37" s="107"/>
      <c r="Q37" s="105"/>
      <c r="R37" s="106"/>
      <c r="S37" s="106"/>
      <c r="T37" s="62">
        <v>5</v>
      </c>
      <c r="U37" s="62"/>
      <c r="V37" s="124" t="e">
        <f>(T37*((K37*0)+(N37*50)+(Q37*100)))/(H37*100)</f>
        <v>#DIV/0!</v>
      </c>
      <c r="W37" s="89"/>
      <c r="X37" s="231"/>
      <c r="Y37" s="232"/>
      <c r="Z37" s="233"/>
    </row>
    <row r="38" spans="1:26" s="20" customFormat="1" ht="48" customHeight="1" x14ac:dyDescent="0.25">
      <c r="A38" s="36">
        <v>1.3</v>
      </c>
      <c r="B38" s="271" t="s">
        <v>64</v>
      </c>
      <c r="C38" s="272"/>
      <c r="D38" s="272"/>
      <c r="E38" s="272"/>
      <c r="F38" s="272"/>
      <c r="G38" s="273"/>
      <c r="H38" s="274"/>
      <c r="I38" s="275"/>
      <c r="J38" s="276"/>
      <c r="K38" s="277">
        <f>K39</f>
        <v>0</v>
      </c>
      <c r="L38" s="278"/>
      <c r="M38" s="279"/>
      <c r="N38" s="277">
        <f t="shared" ref="N38" si="4">N39</f>
        <v>0</v>
      </c>
      <c r="O38" s="278"/>
      <c r="P38" s="279"/>
      <c r="Q38" s="277">
        <f t="shared" ref="Q38" si="5">Q39</f>
        <v>0</v>
      </c>
      <c r="R38" s="278"/>
      <c r="S38" s="279"/>
      <c r="T38" s="59">
        <f>T39</f>
        <v>3</v>
      </c>
      <c r="U38" s="59"/>
      <c r="V38" s="263" t="e">
        <f>SUM(V39)</f>
        <v>#DIV/0!</v>
      </c>
      <c r="W38" s="264"/>
      <c r="X38" s="231"/>
      <c r="Y38" s="232"/>
      <c r="Z38" s="233"/>
    </row>
    <row r="39" spans="1:26" ht="48" customHeight="1" x14ac:dyDescent="0.25">
      <c r="A39" s="37"/>
      <c r="B39" s="135" t="s">
        <v>104</v>
      </c>
      <c r="C39" s="136"/>
      <c r="D39" s="136"/>
      <c r="E39" s="136"/>
      <c r="F39" s="136"/>
      <c r="G39" s="137"/>
      <c r="H39" s="285"/>
      <c r="I39" s="286"/>
      <c r="J39" s="287"/>
      <c r="K39" s="105"/>
      <c r="L39" s="106"/>
      <c r="M39" s="107"/>
      <c r="N39" s="105"/>
      <c r="O39" s="106"/>
      <c r="P39" s="107"/>
      <c r="Q39" s="105"/>
      <c r="R39" s="106"/>
      <c r="S39" s="106"/>
      <c r="T39" s="62">
        <v>3</v>
      </c>
      <c r="U39" s="62"/>
      <c r="V39" s="124" t="e">
        <f>(T39*((K39*0)+(N39*50)+(Q39*100)))/(H39*100)</f>
        <v>#DIV/0!</v>
      </c>
      <c r="W39" s="89"/>
      <c r="X39" s="231"/>
      <c r="Y39" s="232"/>
      <c r="Z39" s="233"/>
    </row>
    <row r="40" spans="1:26" s="20" customFormat="1" ht="48" customHeight="1" x14ac:dyDescent="0.25">
      <c r="A40" s="36">
        <v>1.4</v>
      </c>
      <c r="B40" s="271" t="s">
        <v>65</v>
      </c>
      <c r="C40" s="272"/>
      <c r="D40" s="272"/>
      <c r="E40" s="272"/>
      <c r="F40" s="272"/>
      <c r="G40" s="273"/>
      <c r="H40" s="274"/>
      <c r="I40" s="275"/>
      <c r="J40" s="276"/>
      <c r="K40" s="277">
        <f>K41</f>
        <v>0</v>
      </c>
      <c r="L40" s="278"/>
      <c r="M40" s="279"/>
      <c r="N40" s="277">
        <f>N41</f>
        <v>0</v>
      </c>
      <c r="O40" s="278"/>
      <c r="P40" s="279"/>
      <c r="Q40" s="277">
        <f>Q41</f>
        <v>0</v>
      </c>
      <c r="R40" s="278"/>
      <c r="S40" s="278"/>
      <c r="T40" s="59">
        <f>T41</f>
        <v>1</v>
      </c>
      <c r="U40" s="59"/>
      <c r="V40" s="263" t="e">
        <f>SUM(V41)</f>
        <v>#DIV/0!</v>
      </c>
      <c r="W40" s="264"/>
      <c r="X40" s="231"/>
      <c r="Y40" s="232"/>
      <c r="Z40" s="233"/>
    </row>
    <row r="41" spans="1:26" ht="48" customHeight="1" x14ac:dyDescent="0.25">
      <c r="A41" s="37"/>
      <c r="B41" s="135" t="s">
        <v>105</v>
      </c>
      <c r="C41" s="136"/>
      <c r="D41" s="136"/>
      <c r="E41" s="136"/>
      <c r="F41" s="136"/>
      <c r="G41" s="137"/>
      <c r="H41" s="132"/>
      <c r="I41" s="133"/>
      <c r="J41" s="134"/>
      <c r="K41" s="105"/>
      <c r="L41" s="106"/>
      <c r="M41" s="107"/>
      <c r="N41" s="105"/>
      <c r="O41" s="106"/>
      <c r="P41" s="107"/>
      <c r="Q41" s="105"/>
      <c r="R41" s="106"/>
      <c r="S41" s="106"/>
      <c r="T41" s="62">
        <v>1</v>
      </c>
      <c r="U41" s="62"/>
      <c r="V41" s="124" t="e">
        <f>(T41*((K41*0)+(N41*50)+(Q41*100)))/(H41*100)</f>
        <v>#DIV/0!</v>
      </c>
      <c r="W41" s="89"/>
      <c r="X41" s="231"/>
      <c r="Y41" s="232"/>
      <c r="Z41" s="233"/>
    </row>
    <row r="42" spans="1:26" s="20" customFormat="1" ht="48" customHeight="1" x14ac:dyDescent="0.25">
      <c r="A42" s="36">
        <v>1.5</v>
      </c>
      <c r="B42" s="271" t="s">
        <v>67</v>
      </c>
      <c r="C42" s="272"/>
      <c r="D42" s="272"/>
      <c r="E42" s="272"/>
      <c r="F42" s="272"/>
      <c r="G42" s="273"/>
      <c r="H42" s="274"/>
      <c r="I42" s="275"/>
      <c r="J42" s="276"/>
      <c r="K42" s="277">
        <f>K43</f>
        <v>0</v>
      </c>
      <c r="L42" s="278"/>
      <c r="M42" s="279"/>
      <c r="N42" s="277">
        <f>N43</f>
        <v>0</v>
      </c>
      <c r="O42" s="278"/>
      <c r="P42" s="279"/>
      <c r="Q42" s="277">
        <f>Q43</f>
        <v>0</v>
      </c>
      <c r="R42" s="278"/>
      <c r="S42" s="278"/>
      <c r="T42" s="59">
        <f>T43</f>
        <v>1</v>
      </c>
      <c r="U42" s="59"/>
      <c r="V42" s="263" t="e">
        <f>SUM(V43)</f>
        <v>#DIV/0!</v>
      </c>
      <c r="W42" s="264"/>
      <c r="X42" s="231"/>
      <c r="Y42" s="232"/>
      <c r="Z42" s="233"/>
    </row>
    <row r="43" spans="1:26" ht="48" customHeight="1" x14ac:dyDescent="0.25">
      <c r="A43" s="37"/>
      <c r="B43" s="135" t="s">
        <v>106</v>
      </c>
      <c r="C43" s="136"/>
      <c r="D43" s="136"/>
      <c r="E43" s="136"/>
      <c r="F43" s="136"/>
      <c r="G43" s="137"/>
      <c r="H43" s="132"/>
      <c r="I43" s="133"/>
      <c r="J43" s="134"/>
      <c r="K43" s="105"/>
      <c r="L43" s="106"/>
      <c r="M43" s="107"/>
      <c r="N43" s="105"/>
      <c r="O43" s="106"/>
      <c r="P43" s="107"/>
      <c r="Q43" s="105"/>
      <c r="R43" s="106"/>
      <c r="S43" s="106"/>
      <c r="T43" s="62">
        <v>1</v>
      </c>
      <c r="U43" s="62"/>
      <c r="V43" s="124" t="e">
        <f>(T43*((K43*0)+(N43*50)+(Q43*100)))/(H43*100)</f>
        <v>#DIV/0!</v>
      </c>
      <c r="W43" s="89"/>
      <c r="X43" s="231"/>
      <c r="Y43" s="232"/>
      <c r="Z43" s="233"/>
    </row>
    <row r="44" spans="1:26" s="46" customFormat="1" ht="24" customHeight="1" x14ac:dyDescent="0.25">
      <c r="A44" s="38">
        <v>2</v>
      </c>
      <c r="B44" s="288" t="s">
        <v>66</v>
      </c>
      <c r="C44" s="289"/>
      <c r="D44" s="289"/>
      <c r="E44" s="289"/>
      <c r="F44" s="289"/>
      <c r="G44" s="85"/>
      <c r="H44" s="290"/>
      <c r="I44" s="291"/>
      <c r="J44" s="292"/>
      <c r="K44" s="257"/>
      <c r="L44" s="258"/>
      <c r="M44" s="259"/>
      <c r="N44" s="257"/>
      <c r="O44" s="258"/>
      <c r="P44" s="259"/>
      <c r="Q44" s="257"/>
      <c r="R44" s="258"/>
      <c r="S44" s="258"/>
      <c r="T44" s="191">
        <f>T45+T50+T53+T55+T57</f>
        <v>70</v>
      </c>
      <c r="U44" s="191"/>
      <c r="V44" s="280" t="e">
        <f>SUM(V45,V50,V53,V55,V57)</f>
        <v>#DIV/0!</v>
      </c>
      <c r="W44" s="109"/>
      <c r="X44" s="231"/>
      <c r="Y44" s="232"/>
      <c r="Z44" s="233"/>
    </row>
    <row r="45" spans="1:26" s="23" customFormat="1" ht="24" customHeight="1" x14ac:dyDescent="0.25">
      <c r="A45" s="36">
        <v>2.1</v>
      </c>
      <c r="B45" s="271" t="s">
        <v>62</v>
      </c>
      <c r="C45" s="272"/>
      <c r="D45" s="272"/>
      <c r="E45" s="272"/>
      <c r="F45" s="272"/>
      <c r="G45" s="273"/>
      <c r="H45" s="274"/>
      <c r="I45" s="275"/>
      <c r="J45" s="276"/>
      <c r="K45" s="277">
        <f>K49</f>
        <v>0</v>
      </c>
      <c r="L45" s="278"/>
      <c r="M45" s="279"/>
      <c r="N45" s="277">
        <f>N49</f>
        <v>0</v>
      </c>
      <c r="O45" s="278"/>
      <c r="P45" s="279"/>
      <c r="Q45" s="277">
        <f>Q49</f>
        <v>0</v>
      </c>
      <c r="R45" s="278"/>
      <c r="S45" s="278"/>
      <c r="T45" s="59">
        <f>SUM(T46:T49)</f>
        <v>35</v>
      </c>
      <c r="U45" s="59"/>
      <c r="V45" s="263" t="e">
        <f>SUM(V46:W49)</f>
        <v>#DIV/0!</v>
      </c>
      <c r="W45" s="264"/>
      <c r="X45" s="231"/>
      <c r="Y45" s="232"/>
      <c r="Z45" s="233"/>
    </row>
    <row r="46" spans="1:26" ht="24" customHeight="1" x14ac:dyDescent="0.25">
      <c r="A46" s="144"/>
      <c r="B46" s="215" t="s">
        <v>69</v>
      </c>
      <c r="C46" s="216"/>
      <c r="D46" s="216"/>
      <c r="E46" s="216"/>
      <c r="F46" s="216"/>
      <c r="G46" s="102"/>
      <c r="H46" s="132"/>
      <c r="I46" s="133"/>
      <c r="J46" s="134"/>
      <c r="K46" s="105"/>
      <c r="L46" s="106"/>
      <c r="M46" s="107"/>
      <c r="N46" s="105"/>
      <c r="O46" s="106"/>
      <c r="P46" s="107"/>
      <c r="Q46" s="105"/>
      <c r="R46" s="106"/>
      <c r="S46" s="106"/>
      <c r="T46" s="62">
        <v>15</v>
      </c>
      <c r="U46" s="62"/>
      <c r="V46" s="124" t="e">
        <f>(T46*((K46*0)+(N46*50)+(Q46*100)))/(H46*100)</f>
        <v>#DIV/0!</v>
      </c>
      <c r="W46" s="89"/>
      <c r="X46" s="231"/>
      <c r="Y46" s="232"/>
      <c r="Z46" s="233"/>
    </row>
    <row r="47" spans="1:26" ht="24" customHeight="1" x14ac:dyDescent="0.25">
      <c r="A47" s="145"/>
      <c r="B47" s="215" t="s">
        <v>70</v>
      </c>
      <c r="C47" s="216"/>
      <c r="D47" s="216"/>
      <c r="E47" s="216"/>
      <c r="F47" s="216"/>
      <c r="G47" s="102"/>
      <c r="H47" s="132"/>
      <c r="I47" s="133"/>
      <c r="J47" s="134"/>
      <c r="K47" s="105"/>
      <c r="L47" s="106"/>
      <c r="M47" s="107"/>
      <c r="N47" s="105"/>
      <c r="O47" s="106"/>
      <c r="P47" s="107"/>
      <c r="Q47" s="105"/>
      <c r="R47" s="106"/>
      <c r="S47" s="106"/>
      <c r="T47" s="62">
        <v>10</v>
      </c>
      <c r="U47" s="62"/>
      <c r="V47" s="124" t="e">
        <f>(T47*((K47*0)+(N47*50)+(Q47*100)))/(H47*100)</f>
        <v>#DIV/0!</v>
      </c>
      <c r="W47" s="89"/>
      <c r="X47" s="231"/>
      <c r="Y47" s="232"/>
      <c r="Z47" s="233"/>
    </row>
    <row r="48" spans="1:26" ht="48" customHeight="1" x14ac:dyDescent="0.25">
      <c r="A48" s="145"/>
      <c r="B48" s="215" t="s">
        <v>107</v>
      </c>
      <c r="C48" s="216"/>
      <c r="D48" s="216"/>
      <c r="E48" s="216"/>
      <c r="F48" s="216"/>
      <c r="G48" s="102"/>
      <c r="H48" s="132"/>
      <c r="I48" s="133"/>
      <c r="J48" s="134"/>
      <c r="K48" s="105"/>
      <c r="L48" s="106"/>
      <c r="M48" s="107"/>
      <c r="N48" s="105"/>
      <c r="O48" s="106"/>
      <c r="P48" s="107"/>
      <c r="Q48" s="105"/>
      <c r="R48" s="106"/>
      <c r="S48" s="106"/>
      <c r="T48" s="62">
        <v>5</v>
      </c>
      <c r="U48" s="62"/>
      <c r="V48" s="124" t="e">
        <f>(T48*((K48*0)+(N48*50)+(Q48*100)))/(H48*100)</f>
        <v>#DIV/0!</v>
      </c>
      <c r="W48" s="89"/>
      <c r="X48" s="231"/>
      <c r="Y48" s="232"/>
      <c r="Z48" s="233"/>
    </row>
    <row r="49" spans="1:26" ht="24" customHeight="1" x14ac:dyDescent="0.25">
      <c r="A49" s="146"/>
      <c r="B49" s="215" t="s">
        <v>71</v>
      </c>
      <c r="C49" s="216"/>
      <c r="D49" s="216"/>
      <c r="E49" s="216"/>
      <c r="F49" s="216"/>
      <c r="G49" s="102"/>
      <c r="H49" s="132"/>
      <c r="I49" s="133"/>
      <c r="J49" s="134"/>
      <c r="K49" s="105"/>
      <c r="L49" s="106"/>
      <c r="M49" s="107"/>
      <c r="N49" s="105"/>
      <c r="O49" s="106"/>
      <c r="P49" s="107"/>
      <c r="Q49" s="105"/>
      <c r="R49" s="106"/>
      <c r="S49" s="106"/>
      <c r="T49" s="62">
        <v>5</v>
      </c>
      <c r="U49" s="62"/>
      <c r="V49" s="124" t="e">
        <f>(T49*((K49*0)+(N49*50)+(Q49*100)))/(H49*100)</f>
        <v>#DIV/0!</v>
      </c>
      <c r="W49" s="89"/>
      <c r="X49" s="231"/>
      <c r="Y49" s="232"/>
      <c r="Z49" s="233"/>
    </row>
    <row r="50" spans="1:26" s="23" customFormat="1" ht="24" customHeight="1" x14ac:dyDescent="0.25">
      <c r="A50" s="36">
        <v>2.2000000000000002</v>
      </c>
      <c r="B50" s="271" t="s">
        <v>63</v>
      </c>
      <c r="C50" s="272"/>
      <c r="D50" s="272"/>
      <c r="E50" s="272"/>
      <c r="F50" s="272"/>
      <c r="G50" s="273"/>
      <c r="H50" s="274"/>
      <c r="I50" s="275"/>
      <c r="J50" s="276"/>
      <c r="K50" s="277">
        <f>K52</f>
        <v>0</v>
      </c>
      <c r="L50" s="278"/>
      <c r="M50" s="279"/>
      <c r="N50" s="277">
        <f>N52</f>
        <v>0</v>
      </c>
      <c r="O50" s="278"/>
      <c r="P50" s="279"/>
      <c r="Q50" s="277">
        <f>Q52</f>
        <v>0</v>
      </c>
      <c r="R50" s="278"/>
      <c r="S50" s="278"/>
      <c r="T50" s="59">
        <f>SUM(T51:T52)</f>
        <v>20</v>
      </c>
      <c r="U50" s="59"/>
      <c r="V50" s="263" t="e">
        <f>SUM(V51:W52)</f>
        <v>#DIV/0!</v>
      </c>
      <c r="W50" s="264"/>
      <c r="X50" s="231"/>
      <c r="Y50" s="232"/>
      <c r="Z50" s="233"/>
    </row>
    <row r="51" spans="1:26" s="15" customFormat="1" ht="72" customHeight="1" x14ac:dyDescent="0.25">
      <c r="A51" s="144"/>
      <c r="B51" s="215" t="s">
        <v>72</v>
      </c>
      <c r="C51" s="216"/>
      <c r="D51" s="216"/>
      <c r="E51" s="216"/>
      <c r="F51" s="216"/>
      <c r="G51" s="102"/>
      <c r="H51" s="132"/>
      <c r="I51" s="133"/>
      <c r="J51" s="134"/>
      <c r="K51" s="105"/>
      <c r="L51" s="106"/>
      <c r="M51" s="107"/>
      <c r="N51" s="105"/>
      <c r="O51" s="106"/>
      <c r="P51" s="107"/>
      <c r="Q51" s="105"/>
      <c r="R51" s="106"/>
      <c r="S51" s="106"/>
      <c r="T51" s="62">
        <v>15</v>
      </c>
      <c r="U51" s="62"/>
      <c r="V51" s="124" t="e">
        <f>(T51*((K51*0)+(N51*50)+(Q51*100)))/(H51*100)</f>
        <v>#DIV/0!</v>
      </c>
      <c r="W51" s="89"/>
      <c r="X51" s="231"/>
      <c r="Y51" s="232"/>
      <c r="Z51" s="233"/>
    </row>
    <row r="52" spans="1:26" ht="48" customHeight="1" x14ac:dyDescent="0.25">
      <c r="A52" s="146"/>
      <c r="B52" s="215" t="s">
        <v>73</v>
      </c>
      <c r="C52" s="216"/>
      <c r="D52" s="216"/>
      <c r="E52" s="216"/>
      <c r="F52" s="216"/>
      <c r="G52" s="102"/>
      <c r="H52" s="132"/>
      <c r="I52" s="133"/>
      <c r="J52" s="134"/>
      <c r="K52" s="105"/>
      <c r="L52" s="106"/>
      <c r="M52" s="107"/>
      <c r="N52" s="105"/>
      <c r="O52" s="106"/>
      <c r="P52" s="107"/>
      <c r="Q52" s="105"/>
      <c r="R52" s="106"/>
      <c r="S52" s="106"/>
      <c r="T52" s="62">
        <v>5</v>
      </c>
      <c r="U52" s="62"/>
      <c r="V52" s="124" t="e">
        <f>(T52*((K52*0)+(N52*50)+(Q52*100)))/(H52*100)</f>
        <v>#DIV/0!</v>
      </c>
      <c r="W52" s="89"/>
      <c r="X52" s="231"/>
      <c r="Y52" s="232"/>
      <c r="Z52" s="233"/>
    </row>
    <row r="53" spans="1:26" s="23" customFormat="1" ht="48" customHeight="1" x14ac:dyDescent="0.25">
      <c r="A53" s="36">
        <v>2.2999999999999998</v>
      </c>
      <c r="B53" s="271" t="s">
        <v>64</v>
      </c>
      <c r="C53" s="272"/>
      <c r="D53" s="272"/>
      <c r="E53" s="272"/>
      <c r="F53" s="272"/>
      <c r="G53" s="273"/>
      <c r="H53" s="274"/>
      <c r="I53" s="275"/>
      <c r="J53" s="276"/>
      <c r="K53" s="277">
        <f>K54</f>
        <v>0</v>
      </c>
      <c r="L53" s="278"/>
      <c r="M53" s="279"/>
      <c r="N53" s="277">
        <f>N54</f>
        <v>0</v>
      </c>
      <c r="O53" s="278"/>
      <c r="P53" s="279"/>
      <c r="Q53" s="277">
        <f>Q54</f>
        <v>0</v>
      </c>
      <c r="R53" s="278"/>
      <c r="S53" s="278"/>
      <c r="T53" s="59">
        <f>SUM(T54)</f>
        <v>10</v>
      </c>
      <c r="U53" s="59"/>
      <c r="V53" s="263" t="e">
        <f>SUM(V54)</f>
        <v>#DIV/0!</v>
      </c>
      <c r="W53" s="264"/>
      <c r="X53" s="231"/>
      <c r="Y53" s="232"/>
      <c r="Z53" s="233"/>
    </row>
    <row r="54" spans="1:26" ht="48" customHeight="1" x14ac:dyDescent="0.25">
      <c r="A54" s="39"/>
      <c r="B54" s="215" t="s">
        <v>104</v>
      </c>
      <c r="C54" s="216"/>
      <c r="D54" s="216"/>
      <c r="E54" s="216"/>
      <c r="F54" s="216"/>
      <c r="G54" s="102"/>
      <c r="H54" s="132"/>
      <c r="I54" s="133"/>
      <c r="J54" s="134"/>
      <c r="K54" s="293"/>
      <c r="L54" s="294"/>
      <c r="M54" s="295"/>
      <c r="N54" s="293"/>
      <c r="O54" s="294"/>
      <c r="P54" s="295"/>
      <c r="Q54" s="293"/>
      <c r="R54" s="294"/>
      <c r="S54" s="294"/>
      <c r="T54" s="62">
        <v>10</v>
      </c>
      <c r="U54" s="62"/>
      <c r="V54" s="124" t="e">
        <f>(T54*((K54*0)+(N54*50)+(Q54*100)))/(H54*100)</f>
        <v>#DIV/0!</v>
      </c>
      <c r="W54" s="89"/>
      <c r="X54" s="231"/>
      <c r="Y54" s="232"/>
      <c r="Z54" s="233"/>
    </row>
    <row r="55" spans="1:26" s="23" customFormat="1" ht="48" customHeight="1" x14ac:dyDescent="0.25">
      <c r="A55" s="36">
        <v>2.4</v>
      </c>
      <c r="B55" s="271" t="s">
        <v>65</v>
      </c>
      <c r="C55" s="272"/>
      <c r="D55" s="272"/>
      <c r="E55" s="272"/>
      <c r="F55" s="272"/>
      <c r="G55" s="273"/>
      <c r="H55" s="274"/>
      <c r="I55" s="275"/>
      <c r="J55" s="276"/>
      <c r="K55" s="277">
        <f>K56</f>
        <v>0</v>
      </c>
      <c r="L55" s="278"/>
      <c r="M55" s="279"/>
      <c r="N55" s="277">
        <f>N56</f>
        <v>0</v>
      </c>
      <c r="O55" s="278"/>
      <c r="P55" s="279"/>
      <c r="Q55" s="277">
        <f>Q56</f>
        <v>0</v>
      </c>
      <c r="R55" s="278"/>
      <c r="S55" s="278"/>
      <c r="T55" s="59">
        <f>T56</f>
        <v>3</v>
      </c>
      <c r="U55" s="59"/>
      <c r="V55" s="263" t="e">
        <f>SUM(V56)</f>
        <v>#DIV/0!</v>
      </c>
      <c r="W55" s="264"/>
      <c r="X55" s="231"/>
      <c r="Y55" s="232"/>
      <c r="Z55" s="233"/>
    </row>
    <row r="56" spans="1:26" ht="48" customHeight="1" x14ac:dyDescent="0.25">
      <c r="A56" s="40"/>
      <c r="B56" s="215" t="s">
        <v>105</v>
      </c>
      <c r="C56" s="216"/>
      <c r="D56" s="216"/>
      <c r="E56" s="216"/>
      <c r="F56" s="216"/>
      <c r="G56" s="102"/>
      <c r="H56" s="132"/>
      <c r="I56" s="133"/>
      <c r="J56" s="134"/>
      <c r="K56" s="105"/>
      <c r="L56" s="106"/>
      <c r="M56" s="107"/>
      <c r="N56" s="105"/>
      <c r="O56" s="106"/>
      <c r="P56" s="107"/>
      <c r="Q56" s="105"/>
      <c r="R56" s="106"/>
      <c r="S56" s="106"/>
      <c r="T56" s="62">
        <v>3</v>
      </c>
      <c r="U56" s="62"/>
      <c r="V56" s="124" t="e">
        <f>(T56*((K56*0)+(N56*50)+(Q56*100)))/(H56*100)</f>
        <v>#DIV/0!</v>
      </c>
      <c r="W56" s="89"/>
      <c r="X56" s="231"/>
      <c r="Y56" s="232"/>
      <c r="Z56" s="233"/>
    </row>
    <row r="57" spans="1:26" s="23" customFormat="1" ht="48" customHeight="1" x14ac:dyDescent="0.25">
      <c r="A57" s="36">
        <v>2.5</v>
      </c>
      <c r="B57" s="271" t="s">
        <v>67</v>
      </c>
      <c r="C57" s="272"/>
      <c r="D57" s="272"/>
      <c r="E57" s="272"/>
      <c r="F57" s="272"/>
      <c r="G57" s="273"/>
      <c r="H57" s="274"/>
      <c r="I57" s="275"/>
      <c r="J57" s="276"/>
      <c r="K57" s="277">
        <f>K58</f>
        <v>0</v>
      </c>
      <c r="L57" s="278"/>
      <c r="M57" s="279"/>
      <c r="N57" s="277">
        <f>N58</f>
        <v>0</v>
      </c>
      <c r="O57" s="278"/>
      <c r="P57" s="279"/>
      <c r="Q57" s="277">
        <f>Q58</f>
        <v>0</v>
      </c>
      <c r="R57" s="278"/>
      <c r="S57" s="278"/>
      <c r="T57" s="59">
        <f>T58</f>
        <v>2</v>
      </c>
      <c r="U57" s="59"/>
      <c r="V57" s="263" t="e">
        <f>SUM(V58)</f>
        <v>#DIV/0!</v>
      </c>
      <c r="W57" s="264"/>
      <c r="X57" s="231"/>
      <c r="Y57" s="232"/>
      <c r="Z57" s="233"/>
    </row>
    <row r="58" spans="1:26" ht="48" customHeight="1" x14ac:dyDescent="0.25">
      <c r="A58" s="37"/>
      <c r="B58" s="129" t="s">
        <v>106</v>
      </c>
      <c r="C58" s="129"/>
      <c r="D58" s="129"/>
      <c r="E58" s="129"/>
      <c r="F58" s="129"/>
      <c r="G58" s="129"/>
      <c r="H58" s="130"/>
      <c r="I58" s="130"/>
      <c r="J58" s="130"/>
      <c r="K58" s="105"/>
      <c r="L58" s="106"/>
      <c r="M58" s="107"/>
      <c r="N58" s="105"/>
      <c r="O58" s="106"/>
      <c r="P58" s="107"/>
      <c r="Q58" s="105"/>
      <c r="R58" s="106"/>
      <c r="S58" s="106"/>
      <c r="T58" s="62">
        <v>2</v>
      </c>
      <c r="U58" s="62"/>
      <c r="V58" s="124" t="e">
        <f>(T58*((K58*0)+(N58*50)+(Q58*100)))/(H58*100)</f>
        <v>#DIV/0!</v>
      </c>
      <c r="W58" s="89"/>
      <c r="X58" s="231"/>
      <c r="Y58" s="232"/>
      <c r="Z58" s="233"/>
    </row>
    <row r="59" spans="1:26" ht="24" customHeight="1" x14ac:dyDescent="0.25">
      <c r="A59" s="217" t="s">
        <v>9</v>
      </c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2"/>
      <c r="T59" s="218">
        <f>SUM(T44,T29)</f>
        <v>100</v>
      </c>
      <c r="U59" s="219"/>
      <c r="V59" s="220" t="e">
        <f>SUM(V29,V44)</f>
        <v>#DIV/0!</v>
      </c>
      <c r="W59" s="221"/>
      <c r="X59" s="222"/>
      <c r="Y59" s="223"/>
      <c r="Z59" s="224"/>
    </row>
    <row r="60" spans="1:26" ht="9.9499999999999993" customHeight="1" x14ac:dyDescent="0.25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24" customHeight="1" x14ac:dyDescent="0.25">
      <c r="A61" s="1" t="s">
        <v>58</v>
      </c>
    </row>
    <row r="62" spans="1:26" ht="60" customHeight="1" x14ac:dyDescent="0.25">
      <c r="A62" s="14" t="s">
        <v>6</v>
      </c>
      <c r="B62" s="83" t="s">
        <v>20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69" t="s">
        <v>21</v>
      </c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1"/>
      <c r="Y62" s="72" t="s">
        <v>22</v>
      </c>
      <c r="Z62" s="72"/>
    </row>
    <row r="63" spans="1:26" ht="24" customHeight="1" x14ac:dyDescent="0.25">
      <c r="A63" s="73" t="s">
        <v>23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5"/>
    </row>
    <row r="64" spans="1:26" s="19" customFormat="1" ht="48" customHeight="1" x14ac:dyDescent="0.25">
      <c r="A64" s="17" t="str">
        <f>IF(B64&lt;&gt;"","2.1.1","")</f>
        <v/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53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5"/>
      <c r="Y64" s="77"/>
      <c r="Z64" s="77"/>
    </row>
    <row r="65" spans="1:26" s="19" customFormat="1" ht="48" customHeight="1" x14ac:dyDescent="0.25">
      <c r="A65" s="17" t="str">
        <f>IF(B65&lt;&gt;"","2.1.2","")</f>
        <v/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53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5"/>
      <c r="Y65" s="77"/>
      <c r="Z65" s="77"/>
    </row>
    <row r="66" spans="1:26" s="19" customFormat="1" ht="48" customHeight="1" x14ac:dyDescent="0.25">
      <c r="A66" s="17" t="str">
        <f>IF(B66&lt;&gt;"","2.1.3","")</f>
        <v/>
      </c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53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5"/>
      <c r="Y66" s="77"/>
      <c r="Z66" s="77"/>
    </row>
    <row r="67" spans="1:26" s="19" customFormat="1" ht="48" customHeight="1" x14ac:dyDescent="0.25">
      <c r="A67" s="17" t="str">
        <f>IF(B67&lt;&gt;"","2.1.4","")</f>
        <v/>
      </c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53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5"/>
      <c r="Y67" s="77"/>
      <c r="Z67" s="77"/>
    </row>
    <row r="68" spans="1:26" s="19" customFormat="1" ht="48" customHeight="1" x14ac:dyDescent="0.25">
      <c r="A68" s="17" t="str">
        <f>IF(B68&lt;&gt;"","2.1.5","")</f>
        <v/>
      </c>
      <c r="B68" s="53"/>
      <c r="C68" s="54"/>
      <c r="D68" s="54"/>
      <c r="E68" s="54"/>
      <c r="F68" s="54"/>
      <c r="G68" s="54"/>
      <c r="H68" s="54"/>
      <c r="I68" s="54"/>
      <c r="J68" s="54"/>
      <c r="K68" s="54"/>
      <c r="L68" s="55"/>
      <c r="M68" s="25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7"/>
      <c r="Y68" s="56"/>
      <c r="Z68" s="57"/>
    </row>
    <row r="69" spans="1:26" ht="24" customHeight="1" x14ac:dyDescent="0.25">
      <c r="A69" s="73" t="s">
        <v>24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/>
    </row>
    <row r="70" spans="1:26" s="19" customFormat="1" ht="48" customHeight="1" x14ac:dyDescent="0.25">
      <c r="A70" s="17" t="str">
        <f>IF(B70&lt;&gt;"","2.2.1","")</f>
        <v/>
      </c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53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5"/>
      <c r="Y70" s="77"/>
      <c r="Z70" s="77"/>
    </row>
    <row r="71" spans="1:26" s="19" customFormat="1" ht="48" customHeight="1" x14ac:dyDescent="0.25">
      <c r="A71" s="17" t="str">
        <f>IF(B71&lt;&gt;"","2.2.2","")</f>
        <v/>
      </c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53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5"/>
      <c r="Y71" s="77"/>
      <c r="Z71" s="77"/>
    </row>
    <row r="72" spans="1:26" s="19" customFormat="1" ht="48" customHeight="1" x14ac:dyDescent="0.25">
      <c r="A72" s="17" t="str">
        <f>IF(B72&lt;&gt;"","2.2.3","")</f>
        <v/>
      </c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53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5"/>
      <c r="Y72" s="77"/>
      <c r="Z72" s="77"/>
    </row>
    <row r="73" spans="1:26" s="19" customFormat="1" ht="48" customHeight="1" x14ac:dyDescent="0.25">
      <c r="A73" s="17" t="str">
        <f>IF(B73&lt;&gt;"","2.2.4","")</f>
        <v/>
      </c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53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5"/>
      <c r="Y73" s="77"/>
      <c r="Z73" s="77"/>
    </row>
    <row r="74" spans="1:26" s="19" customFormat="1" ht="48" customHeight="1" x14ac:dyDescent="0.25">
      <c r="A74" s="17" t="str">
        <f>IF(B74&lt;&gt;"","2.2.5","")</f>
        <v/>
      </c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53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5"/>
      <c r="Y74" s="77"/>
      <c r="Z74" s="77"/>
    </row>
    <row r="75" spans="1:26" ht="24" customHeight="1" x14ac:dyDescent="0.25">
      <c r="A75" s="73" t="s">
        <v>25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/>
    </row>
    <row r="76" spans="1:26" s="19" customFormat="1" ht="48" customHeight="1" x14ac:dyDescent="0.25">
      <c r="A76" s="17" t="str">
        <f>IF(B76&lt;&gt;"","2.3.1","")</f>
        <v/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53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5"/>
      <c r="Y76" s="77"/>
      <c r="Z76" s="77"/>
    </row>
    <row r="77" spans="1:26" s="19" customFormat="1" ht="48" customHeight="1" x14ac:dyDescent="0.25">
      <c r="A77" s="17" t="str">
        <f>IF(B77&lt;&gt;"","2.3.2","")</f>
        <v/>
      </c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53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5"/>
      <c r="Y77" s="77"/>
      <c r="Z77" s="77"/>
    </row>
    <row r="78" spans="1:26" s="19" customFormat="1" ht="48" customHeight="1" x14ac:dyDescent="0.25">
      <c r="A78" s="17" t="str">
        <f>IF(B78&lt;&gt;"","2.3.3","")</f>
        <v/>
      </c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53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5"/>
      <c r="Y78" s="77"/>
      <c r="Z78" s="77"/>
    </row>
    <row r="79" spans="1:26" s="19" customFormat="1" ht="48" customHeight="1" x14ac:dyDescent="0.25">
      <c r="A79" s="17" t="str">
        <f>IF(B79&lt;&gt;"","2.3.4","")</f>
        <v/>
      </c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53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5"/>
      <c r="Y79" s="77"/>
      <c r="Z79" s="77"/>
    </row>
    <row r="80" spans="1:26" s="19" customFormat="1" ht="48" customHeight="1" x14ac:dyDescent="0.25">
      <c r="A80" s="17" t="str">
        <f>IF(B80&lt;&gt;"","2.3.5","")</f>
        <v/>
      </c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53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5"/>
      <c r="Y80" s="77"/>
      <c r="Z80" s="77"/>
    </row>
    <row r="81" spans="1:26" ht="9.9499999999999993" customHeight="1" x14ac:dyDescent="0.25"/>
    <row r="82" spans="1:26" ht="24" customHeight="1" x14ac:dyDescent="0.25">
      <c r="A82" s="2" t="s">
        <v>59</v>
      </c>
    </row>
    <row r="83" spans="1:26" ht="9.9499999999999993" customHeight="1" x14ac:dyDescent="0.25"/>
    <row r="84" spans="1:26" ht="60" customHeight="1" x14ac:dyDescent="0.25">
      <c r="A84" s="14" t="s">
        <v>6</v>
      </c>
      <c r="B84" s="83" t="s">
        <v>26</v>
      </c>
      <c r="C84" s="83"/>
      <c r="D84" s="83"/>
      <c r="E84" s="83"/>
      <c r="F84" s="83"/>
      <c r="G84" s="83"/>
      <c r="H84" s="83" t="s">
        <v>21</v>
      </c>
      <c r="I84" s="83"/>
      <c r="J84" s="83"/>
      <c r="K84" s="83"/>
      <c r="L84" s="83"/>
      <c r="M84" s="83"/>
      <c r="N84" s="83"/>
      <c r="O84" s="83"/>
      <c r="P84" s="83"/>
      <c r="Q84" s="69" t="s">
        <v>27</v>
      </c>
      <c r="R84" s="70"/>
      <c r="S84" s="70"/>
      <c r="T84" s="70"/>
      <c r="U84" s="70"/>
      <c r="V84" s="70"/>
      <c r="W84" s="70"/>
      <c r="X84" s="71"/>
      <c r="Y84" s="72" t="s">
        <v>22</v>
      </c>
      <c r="Z84" s="72"/>
    </row>
    <row r="85" spans="1:26" ht="72" customHeight="1" x14ac:dyDescent="0.25">
      <c r="A85" s="17" t="str">
        <f>IF(B85&lt;&gt;"","3.1","")</f>
        <v/>
      </c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53"/>
      <c r="R85" s="54"/>
      <c r="S85" s="54"/>
      <c r="T85" s="54"/>
      <c r="U85" s="54"/>
      <c r="V85" s="54"/>
      <c r="W85" s="54"/>
      <c r="X85" s="55"/>
      <c r="Y85" s="77"/>
      <c r="Z85" s="77"/>
    </row>
    <row r="86" spans="1:26" ht="72" customHeight="1" x14ac:dyDescent="0.25">
      <c r="A86" s="17" t="str">
        <f>IF(B86&lt;&gt;"","3.2","")</f>
        <v/>
      </c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53"/>
      <c r="R86" s="54"/>
      <c r="S86" s="54"/>
      <c r="T86" s="54"/>
      <c r="U86" s="54"/>
      <c r="V86" s="54"/>
      <c r="W86" s="54"/>
      <c r="X86" s="55"/>
      <c r="Y86" s="77"/>
      <c r="Z86" s="77"/>
    </row>
    <row r="87" spans="1:26" ht="72" customHeight="1" x14ac:dyDescent="0.25">
      <c r="A87" s="17" t="str">
        <f>IF(B87&lt;&gt;"","3.3","")</f>
        <v/>
      </c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53"/>
      <c r="R87" s="54"/>
      <c r="S87" s="54"/>
      <c r="T87" s="54"/>
      <c r="U87" s="54"/>
      <c r="V87" s="54"/>
      <c r="W87" s="54"/>
      <c r="X87" s="55"/>
      <c r="Y87" s="77"/>
      <c r="Z87" s="77"/>
    </row>
    <row r="88" spans="1:26" ht="72" customHeight="1" x14ac:dyDescent="0.25">
      <c r="A88" s="17" t="str">
        <f>IF(B88&lt;&gt;"","3.4","")</f>
        <v/>
      </c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53"/>
      <c r="R88" s="54"/>
      <c r="S88" s="54"/>
      <c r="T88" s="54"/>
      <c r="U88" s="54"/>
      <c r="V88" s="54"/>
      <c r="W88" s="54"/>
      <c r="X88" s="55"/>
      <c r="Y88" s="77"/>
      <c r="Z88" s="77"/>
    </row>
    <row r="89" spans="1:26" ht="72" customHeight="1" x14ac:dyDescent="0.25">
      <c r="A89" s="17" t="str">
        <f>IF(B89&lt;&gt;"","3.5","")</f>
        <v/>
      </c>
      <c r="B89" s="53"/>
      <c r="C89" s="54"/>
      <c r="D89" s="54"/>
      <c r="E89" s="54"/>
      <c r="F89" s="54"/>
      <c r="G89" s="55"/>
      <c r="H89" s="53"/>
      <c r="I89" s="54"/>
      <c r="J89" s="54"/>
      <c r="K89" s="54"/>
      <c r="L89" s="54"/>
      <c r="M89" s="54"/>
      <c r="N89" s="54"/>
      <c r="O89" s="54"/>
      <c r="P89" s="55"/>
      <c r="Q89" s="53"/>
      <c r="R89" s="54"/>
      <c r="S89" s="54"/>
      <c r="T89" s="54"/>
      <c r="U89" s="54"/>
      <c r="V89" s="54"/>
      <c r="W89" s="54"/>
      <c r="X89" s="55"/>
      <c r="Y89" s="56"/>
      <c r="Z89" s="57"/>
    </row>
    <row r="90" spans="1:26" ht="72" customHeight="1" x14ac:dyDescent="0.25">
      <c r="A90" s="17" t="str">
        <f>IF(B90&lt;&gt;"","3.6","")</f>
        <v/>
      </c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53"/>
      <c r="R90" s="54"/>
      <c r="S90" s="54"/>
      <c r="T90" s="54"/>
      <c r="U90" s="54"/>
      <c r="V90" s="54"/>
      <c r="W90" s="54"/>
      <c r="X90" s="55"/>
      <c r="Y90" s="77"/>
      <c r="Z90" s="77"/>
    </row>
    <row r="91" spans="1:26" ht="9.9499999999999993" customHeight="1" x14ac:dyDescent="0.25">
      <c r="A91" s="2"/>
    </row>
    <row r="92" spans="1:26" ht="24" customHeight="1" x14ac:dyDescent="0.25">
      <c r="A92" s="2" t="s">
        <v>60</v>
      </c>
    </row>
    <row r="93" spans="1:26" ht="9.9499999999999993" customHeight="1" x14ac:dyDescent="0.25">
      <c r="A93" s="2"/>
    </row>
    <row r="94" spans="1:26" ht="48" customHeight="1" x14ac:dyDescent="0.25">
      <c r="B94" s="182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4"/>
    </row>
    <row r="95" spans="1:26" ht="48" customHeight="1" x14ac:dyDescent="0.25">
      <c r="B95" s="185"/>
      <c r="C95" s="186"/>
      <c r="D95" s="186"/>
      <c r="E95" s="186"/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7"/>
    </row>
    <row r="96" spans="1:26" ht="48" customHeight="1" x14ac:dyDescent="0.25">
      <c r="B96" s="185"/>
      <c r="C96" s="186"/>
      <c r="D96" s="186"/>
      <c r="E96" s="186"/>
      <c r="F96" s="186"/>
      <c r="G96" s="186"/>
      <c r="H96" s="186"/>
      <c r="I96" s="186"/>
      <c r="J96" s="186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186"/>
      <c r="Y96" s="187"/>
    </row>
    <row r="97" spans="1:25" ht="48" customHeight="1" x14ac:dyDescent="0.25">
      <c r="B97" s="185"/>
      <c r="C97" s="186"/>
      <c r="D97" s="186"/>
      <c r="E97" s="186"/>
      <c r="F97" s="186"/>
      <c r="G97" s="186"/>
      <c r="H97" s="186"/>
      <c r="I97" s="186"/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7"/>
    </row>
    <row r="98" spans="1:25" ht="48" customHeight="1" x14ac:dyDescent="0.25">
      <c r="B98" s="188"/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90"/>
    </row>
    <row r="99" spans="1:25" ht="9.9499999999999993" customHeight="1" x14ac:dyDescent="0.25">
      <c r="A99" s="2"/>
    </row>
    <row r="100" spans="1:25" ht="24" customHeight="1" x14ac:dyDescent="0.25">
      <c r="A100" s="5" t="s">
        <v>108</v>
      </c>
    </row>
    <row r="101" spans="1:25" ht="9.9499999999999993" customHeight="1" x14ac:dyDescent="0.25"/>
    <row r="102" spans="1:25" ht="21" customHeight="1" x14ac:dyDescent="0.25">
      <c r="B102" s="165"/>
      <c r="C102" s="165"/>
      <c r="D102" s="165"/>
      <c r="E102" s="165"/>
      <c r="F102" s="165"/>
      <c r="G102" s="165"/>
      <c r="H102" s="165"/>
      <c r="J102" s="165"/>
      <c r="K102" s="165"/>
      <c r="L102" s="165"/>
      <c r="M102" s="165"/>
      <c r="N102" s="165"/>
      <c r="O102" s="165"/>
      <c r="P102" s="165"/>
      <c r="Q102" s="165"/>
      <c r="S102" s="166"/>
      <c r="T102" s="167"/>
      <c r="U102" s="167"/>
      <c r="V102" s="167"/>
      <c r="W102" s="167"/>
      <c r="X102" s="167"/>
      <c r="Y102" s="168"/>
    </row>
    <row r="103" spans="1:25" ht="21" customHeight="1" x14ac:dyDescent="0.25">
      <c r="B103" s="165"/>
      <c r="C103" s="165"/>
      <c r="D103" s="165"/>
      <c r="E103" s="165"/>
      <c r="F103" s="165"/>
      <c r="G103" s="165"/>
      <c r="H103" s="165"/>
      <c r="J103" s="165"/>
      <c r="K103" s="165"/>
      <c r="L103" s="165"/>
      <c r="M103" s="165"/>
      <c r="N103" s="165"/>
      <c r="O103" s="165"/>
      <c r="P103" s="165"/>
      <c r="Q103" s="165"/>
      <c r="S103" s="169"/>
      <c r="T103" s="170"/>
      <c r="U103" s="170"/>
      <c r="V103" s="170"/>
      <c r="W103" s="170"/>
      <c r="X103" s="170"/>
      <c r="Y103" s="171"/>
    </row>
    <row r="104" spans="1:25" ht="21" customHeight="1" x14ac:dyDescent="0.25">
      <c r="B104" s="165"/>
      <c r="C104" s="165"/>
      <c r="D104" s="165"/>
      <c r="E104" s="165"/>
      <c r="F104" s="165"/>
      <c r="G104" s="165"/>
      <c r="H104" s="165"/>
      <c r="J104" s="165"/>
      <c r="K104" s="165"/>
      <c r="L104" s="165"/>
      <c r="M104" s="165"/>
      <c r="N104" s="165"/>
      <c r="O104" s="165"/>
      <c r="P104" s="165"/>
      <c r="Q104" s="165"/>
      <c r="S104" s="169"/>
      <c r="T104" s="170"/>
      <c r="U104" s="170"/>
      <c r="V104" s="170"/>
      <c r="W104" s="170"/>
      <c r="X104" s="170"/>
      <c r="Y104" s="171"/>
    </row>
    <row r="105" spans="1:25" ht="21" customHeight="1" x14ac:dyDescent="0.25">
      <c r="B105" s="165"/>
      <c r="C105" s="165"/>
      <c r="D105" s="165"/>
      <c r="E105" s="165"/>
      <c r="F105" s="165"/>
      <c r="G105" s="165"/>
      <c r="H105" s="165"/>
      <c r="J105" s="165"/>
      <c r="K105" s="165"/>
      <c r="L105" s="165"/>
      <c r="M105" s="165"/>
      <c r="N105" s="165"/>
      <c r="O105" s="165"/>
      <c r="P105" s="165"/>
      <c r="Q105" s="165"/>
      <c r="S105" s="169"/>
      <c r="T105" s="170"/>
      <c r="U105" s="170"/>
      <c r="V105" s="170"/>
      <c r="W105" s="170"/>
      <c r="X105" s="170"/>
      <c r="Y105" s="171"/>
    </row>
    <row r="106" spans="1:25" ht="21" customHeight="1" x14ac:dyDescent="0.25">
      <c r="B106" s="165"/>
      <c r="C106" s="165"/>
      <c r="D106" s="165"/>
      <c r="E106" s="165"/>
      <c r="F106" s="165"/>
      <c r="G106" s="165"/>
      <c r="H106" s="165"/>
      <c r="J106" s="165"/>
      <c r="K106" s="165"/>
      <c r="L106" s="165"/>
      <c r="M106" s="165"/>
      <c r="N106" s="165"/>
      <c r="O106" s="165"/>
      <c r="P106" s="165"/>
      <c r="Q106" s="165"/>
      <c r="S106" s="169"/>
      <c r="T106" s="170"/>
      <c r="U106" s="170"/>
      <c r="V106" s="170"/>
      <c r="W106" s="170"/>
      <c r="X106" s="170"/>
      <c r="Y106" s="171"/>
    </row>
    <row r="107" spans="1:25" ht="21" customHeight="1" x14ac:dyDescent="0.25">
      <c r="B107" s="165"/>
      <c r="C107" s="165"/>
      <c r="D107" s="165"/>
      <c r="E107" s="165"/>
      <c r="F107" s="165"/>
      <c r="G107" s="165"/>
      <c r="H107" s="165"/>
      <c r="J107" s="165"/>
      <c r="K107" s="165"/>
      <c r="L107" s="165"/>
      <c r="M107" s="165"/>
      <c r="N107" s="165"/>
      <c r="O107" s="165"/>
      <c r="P107" s="165"/>
      <c r="Q107" s="165"/>
      <c r="S107" s="169"/>
      <c r="T107" s="170"/>
      <c r="U107" s="170"/>
      <c r="V107" s="170"/>
      <c r="W107" s="170"/>
      <c r="X107" s="170"/>
      <c r="Y107" s="171"/>
    </row>
    <row r="108" spans="1:25" ht="21" customHeight="1" x14ac:dyDescent="0.25">
      <c r="B108" s="165"/>
      <c r="C108" s="165"/>
      <c r="D108" s="165"/>
      <c r="E108" s="165"/>
      <c r="F108" s="165"/>
      <c r="G108" s="165"/>
      <c r="H108" s="165"/>
      <c r="J108" s="165"/>
      <c r="K108" s="165"/>
      <c r="L108" s="165"/>
      <c r="M108" s="165"/>
      <c r="N108" s="165"/>
      <c r="O108" s="165"/>
      <c r="P108" s="165"/>
      <c r="Q108" s="165"/>
      <c r="S108" s="169"/>
      <c r="T108" s="170"/>
      <c r="U108" s="170"/>
      <c r="V108" s="170"/>
      <c r="W108" s="170"/>
      <c r="X108" s="170"/>
      <c r="Y108" s="171"/>
    </row>
    <row r="109" spans="1:25" ht="21" customHeight="1" x14ac:dyDescent="0.25">
      <c r="B109" s="165"/>
      <c r="C109" s="165"/>
      <c r="D109" s="165"/>
      <c r="E109" s="165"/>
      <c r="F109" s="165"/>
      <c r="G109" s="165"/>
      <c r="H109" s="165"/>
      <c r="J109" s="165"/>
      <c r="K109" s="165"/>
      <c r="L109" s="165"/>
      <c r="M109" s="165"/>
      <c r="N109" s="165"/>
      <c r="O109" s="165"/>
      <c r="P109" s="165"/>
      <c r="Q109" s="165"/>
      <c r="S109" s="169"/>
      <c r="T109" s="170"/>
      <c r="U109" s="170"/>
      <c r="V109" s="170"/>
      <c r="W109" s="170"/>
      <c r="X109" s="170"/>
      <c r="Y109" s="171"/>
    </row>
    <row r="110" spans="1:25" ht="21" customHeight="1" x14ac:dyDescent="0.25">
      <c r="B110" s="165"/>
      <c r="C110" s="165"/>
      <c r="D110" s="165"/>
      <c r="E110" s="165"/>
      <c r="F110" s="165"/>
      <c r="G110" s="165"/>
      <c r="H110" s="165"/>
      <c r="J110" s="165"/>
      <c r="K110" s="165"/>
      <c r="L110" s="165"/>
      <c r="M110" s="165"/>
      <c r="N110" s="165"/>
      <c r="O110" s="165"/>
      <c r="P110" s="165"/>
      <c r="Q110" s="165"/>
      <c r="S110" s="169"/>
      <c r="T110" s="170"/>
      <c r="U110" s="170"/>
      <c r="V110" s="170"/>
      <c r="W110" s="170"/>
      <c r="X110" s="170"/>
      <c r="Y110" s="171"/>
    </row>
    <row r="111" spans="1:25" ht="21" customHeight="1" x14ac:dyDescent="0.25">
      <c r="B111" s="165"/>
      <c r="C111" s="165"/>
      <c r="D111" s="165"/>
      <c r="E111" s="165"/>
      <c r="F111" s="165"/>
      <c r="G111" s="165"/>
      <c r="H111" s="165"/>
      <c r="J111" s="165"/>
      <c r="K111" s="165"/>
      <c r="L111" s="165"/>
      <c r="M111" s="165"/>
      <c r="N111" s="165"/>
      <c r="O111" s="165"/>
      <c r="P111" s="165"/>
      <c r="Q111" s="165"/>
      <c r="S111" s="172"/>
      <c r="T111" s="173"/>
      <c r="U111" s="173"/>
      <c r="V111" s="173"/>
      <c r="W111" s="173"/>
      <c r="X111" s="173"/>
      <c r="Y111" s="174"/>
    </row>
    <row r="112" spans="1:25" ht="48" customHeight="1" x14ac:dyDescent="0.25">
      <c r="B112" s="181"/>
      <c r="C112" s="181"/>
      <c r="D112" s="181"/>
      <c r="E112" s="181"/>
      <c r="F112" s="181"/>
      <c r="G112" s="181"/>
      <c r="H112" s="181"/>
      <c r="J112" s="175"/>
      <c r="K112" s="176"/>
      <c r="L112" s="176"/>
      <c r="M112" s="176"/>
      <c r="N112" s="176"/>
      <c r="O112" s="176"/>
      <c r="P112" s="176"/>
      <c r="Q112" s="177"/>
      <c r="S112" s="175"/>
      <c r="T112" s="176"/>
      <c r="U112" s="176"/>
      <c r="V112" s="176"/>
      <c r="W112" s="176"/>
      <c r="X112" s="176"/>
      <c r="Y112" s="177"/>
    </row>
    <row r="113" spans="2:25" ht="48" customHeight="1" x14ac:dyDescent="0.25">
      <c r="B113" s="181"/>
      <c r="C113" s="181"/>
      <c r="D113" s="181"/>
      <c r="E113" s="181"/>
      <c r="F113" s="181"/>
      <c r="G113" s="181"/>
      <c r="H113" s="181"/>
      <c r="J113" s="178"/>
      <c r="K113" s="179"/>
      <c r="L113" s="179"/>
      <c r="M113" s="179"/>
      <c r="N113" s="179"/>
      <c r="O113" s="179"/>
      <c r="P113" s="179"/>
      <c r="Q113" s="180"/>
      <c r="S113" s="178"/>
      <c r="T113" s="179"/>
      <c r="U113" s="179"/>
      <c r="V113" s="179"/>
      <c r="W113" s="179"/>
      <c r="X113" s="179"/>
      <c r="Y113" s="180"/>
    </row>
    <row r="115" spans="2:25" x14ac:dyDescent="0.25">
      <c r="B115" s="165"/>
      <c r="C115" s="165"/>
      <c r="D115" s="165"/>
      <c r="E115" s="165"/>
      <c r="F115" s="165"/>
      <c r="G115" s="165"/>
      <c r="H115" s="165"/>
      <c r="J115" s="165"/>
      <c r="K115" s="165"/>
      <c r="L115" s="165"/>
      <c r="M115" s="165"/>
      <c r="N115" s="165"/>
      <c r="O115" s="165"/>
      <c r="P115" s="165"/>
      <c r="Q115" s="165"/>
      <c r="S115" s="166"/>
      <c r="T115" s="167"/>
      <c r="U115" s="167"/>
      <c r="V115" s="167"/>
      <c r="W115" s="167"/>
      <c r="X115" s="167"/>
      <c r="Y115" s="168"/>
    </row>
    <row r="116" spans="2:25" x14ac:dyDescent="0.25">
      <c r="B116" s="165"/>
      <c r="C116" s="165"/>
      <c r="D116" s="165"/>
      <c r="E116" s="165"/>
      <c r="F116" s="165"/>
      <c r="G116" s="165"/>
      <c r="H116" s="165"/>
      <c r="J116" s="165"/>
      <c r="K116" s="165"/>
      <c r="L116" s="165"/>
      <c r="M116" s="165"/>
      <c r="N116" s="165"/>
      <c r="O116" s="165"/>
      <c r="P116" s="165"/>
      <c r="Q116" s="165"/>
      <c r="S116" s="169"/>
      <c r="T116" s="170"/>
      <c r="U116" s="170"/>
      <c r="V116" s="170"/>
      <c r="W116" s="170"/>
      <c r="X116" s="170"/>
      <c r="Y116" s="171"/>
    </row>
    <row r="117" spans="2:25" x14ac:dyDescent="0.25">
      <c r="B117" s="165"/>
      <c r="C117" s="165"/>
      <c r="D117" s="165"/>
      <c r="E117" s="165"/>
      <c r="F117" s="165"/>
      <c r="G117" s="165"/>
      <c r="H117" s="165"/>
      <c r="J117" s="165"/>
      <c r="K117" s="165"/>
      <c r="L117" s="165"/>
      <c r="M117" s="165"/>
      <c r="N117" s="165"/>
      <c r="O117" s="165"/>
      <c r="P117" s="165"/>
      <c r="Q117" s="165"/>
      <c r="S117" s="169"/>
      <c r="T117" s="170"/>
      <c r="U117" s="170"/>
      <c r="V117" s="170"/>
      <c r="W117" s="170"/>
      <c r="X117" s="170"/>
      <c r="Y117" s="171"/>
    </row>
    <row r="118" spans="2:25" x14ac:dyDescent="0.25">
      <c r="B118" s="165"/>
      <c r="C118" s="165"/>
      <c r="D118" s="165"/>
      <c r="E118" s="165"/>
      <c r="F118" s="165"/>
      <c r="G118" s="165"/>
      <c r="H118" s="165"/>
      <c r="J118" s="165"/>
      <c r="K118" s="165"/>
      <c r="L118" s="165"/>
      <c r="M118" s="165"/>
      <c r="N118" s="165"/>
      <c r="O118" s="165"/>
      <c r="P118" s="165"/>
      <c r="Q118" s="165"/>
      <c r="S118" s="169"/>
      <c r="T118" s="170"/>
      <c r="U118" s="170"/>
      <c r="V118" s="170"/>
      <c r="W118" s="170"/>
      <c r="X118" s="170"/>
      <c r="Y118" s="171"/>
    </row>
    <row r="119" spans="2:25" x14ac:dyDescent="0.25">
      <c r="B119" s="165"/>
      <c r="C119" s="165"/>
      <c r="D119" s="165"/>
      <c r="E119" s="165"/>
      <c r="F119" s="165"/>
      <c r="G119" s="165"/>
      <c r="H119" s="165"/>
      <c r="J119" s="165"/>
      <c r="K119" s="165"/>
      <c r="L119" s="165"/>
      <c r="M119" s="165"/>
      <c r="N119" s="165"/>
      <c r="O119" s="165"/>
      <c r="P119" s="165"/>
      <c r="Q119" s="165"/>
      <c r="S119" s="169"/>
      <c r="T119" s="170"/>
      <c r="U119" s="170"/>
      <c r="V119" s="170"/>
      <c r="W119" s="170"/>
      <c r="X119" s="170"/>
      <c r="Y119" s="171"/>
    </row>
    <row r="120" spans="2:25" x14ac:dyDescent="0.25">
      <c r="B120" s="165"/>
      <c r="C120" s="165"/>
      <c r="D120" s="165"/>
      <c r="E120" s="165"/>
      <c r="F120" s="165"/>
      <c r="G120" s="165"/>
      <c r="H120" s="165"/>
      <c r="J120" s="165"/>
      <c r="K120" s="165"/>
      <c r="L120" s="165"/>
      <c r="M120" s="165"/>
      <c r="N120" s="165"/>
      <c r="O120" s="165"/>
      <c r="P120" s="165"/>
      <c r="Q120" s="165"/>
      <c r="S120" s="169"/>
      <c r="T120" s="170"/>
      <c r="U120" s="170"/>
      <c r="V120" s="170"/>
      <c r="W120" s="170"/>
      <c r="X120" s="170"/>
      <c r="Y120" s="171"/>
    </row>
    <row r="121" spans="2:25" x14ac:dyDescent="0.25">
      <c r="B121" s="165"/>
      <c r="C121" s="165"/>
      <c r="D121" s="165"/>
      <c r="E121" s="165"/>
      <c r="F121" s="165"/>
      <c r="G121" s="165"/>
      <c r="H121" s="165"/>
      <c r="J121" s="165"/>
      <c r="K121" s="165"/>
      <c r="L121" s="165"/>
      <c r="M121" s="165"/>
      <c r="N121" s="165"/>
      <c r="O121" s="165"/>
      <c r="P121" s="165"/>
      <c r="Q121" s="165"/>
      <c r="S121" s="169"/>
      <c r="T121" s="170"/>
      <c r="U121" s="170"/>
      <c r="V121" s="170"/>
      <c r="W121" s="170"/>
      <c r="X121" s="170"/>
      <c r="Y121" s="171"/>
    </row>
    <row r="122" spans="2:25" x14ac:dyDescent="0.25">
      <c r="B122" s="165"/>
      <c r="C122" s="165"/>
      <c r="D122" s="165"/>
      <c r="E122" s="165"/>
      <c r="F122" s="165"/>
      <c r="G122" s="165"/>
      <c r="H122" s="165"/>
      <c r="J122" s="165"/>
      <c r="K122" s="165"/>
      <c r="L122" s="165"/>
      <c r="M122" s="165"/>
      <c r="N122" s="165"/>
      <c r="O122" s="165"/>
      <c r="P122" s="165"/>
      <c r="Q122" s="165"/>
      <c r="S122" s="169"/>
      <c r="T122" s="170"/>
      <c r="U122" s="170"/>
      <c r="V122" s="170"/>
      <c r="W122" s="170"/>
      <c r="X122" s="170"/>
      <c r="Y122" s="171"/>
    </row>
    <row r="123" spans="2:25" x14ac:dyDescent="0.25">
      <c r="B123" s="165"/>
      <c r="C123" s="165"/>
      <c r="D123" s="165"/>
      <c r="E123" s="165"/>
      <c r="F123" s="165"/>
      <c r="G123" s="165"/>
      <c r="H123" s="165"/>
      <c r="J123" s="165"/>
      <c r="K123" s="165"/>
      <c r="L123" s="165"/>
      <c r="M123" s="165"/>
      <c r="N123" s="165"/>
      <c r="O123" s="165"/>
      <c r="P123" s="165"/>
      <c r="Q123" s="165"/>
      <c r="S123" s="169"/>
      <c r="T123" s="170"/>
      <c r="U123" s="170"/>
      <c r="V123" s="170"/>
      <c r="W123" s="170"/>
      <c r="X123" s="170"/>
      <c r="Y123" s="171"/>
    </row>
    <row r="124" spans="2:25" x14ac:dyDescent="0.25">
      <c r="B124" s="165"/>
      <c r="C124" s="165"/>
      <c r="D124" s="165"/>
      <c r="E124" s="165"/>
      <c r="F124" s="165"/>
      <c r="G124" s="165"/>
      <c r="H124" s="165"/>
      <c r="J124" s="165"/>
      <c r="K124" s="165"/>
      <c r="L124" s="165"/>
      <c r="M124" s="165"/>
      <c r="N124" s="165"/>
      <c r="O124" s="165"/>
      <c r="P124" s="165"/>
      <c r="Q124" s="165"/>
      <c r="S124" s="172"/>
      <c r="T124" s="173"/>
      <c r="U124" s="173"/>
      <c r="V124" s="173"/>
      <c r="W124" s="173"/>
      <c r="X124" s="173"/>
      <c r="Y124" s="174"/>
    </row>
    <row r="125" spans="2:25" ht="48" customHeight="1" x14ac:dyDescent="0.25">
      <c r="B125" s="77"/>
      <c r="C125" s="77"/>
      <c r="D125" s="77"/>
      <c r="E125" s="77"/>
      <c r="F125" s="77"/>
      <c r="G125" s="77"/>
      <c r="H125" s="77"/>
      <c r="J125" s="175"/>
      <c r="K125" s="176"/>
      <c r="L125" s="176"/>
      <c r="M125" s="176"/>
      <c r="N125" s="176"/>
      <c r="O125" s="176"/>
      <c r="P125" s="176"/>
      <c r="Q125" s="177"/>
      <c r="S125" s="153"/>
      <c r="T125" s="154"/>
      <c r="U125" s="154"/>
      <c r="V125" s="154"/>
      <c r="W125" s="154"/>
      <c r="X125" s="154"/>
      <c r="Y125" s="155"/>
    </row>
    <row r="126" spans="2:25" ht="48" customHeight="1" x14ac:dyDescent="0.25">
      <c r="B126" s="77"/>
      <c r="C126" s="77"/>
      <c r="D126" s="77"/>
      <c r="E126" s="77"/>
      <c r="F126" s="77"/>
      <c r="G126" s="77"/>
      <c r="H126" s="77"/>
      <c r="J126" s="178"/>
      <c r="K126" s="179"/>
      <c r="L126" s="179"/>
      <c r="M126" s="179"/>
      <c r="N126" s="179"/>
      <c r="O126" s="179"/>
      <c r="P126" s="179"/>
      <c r="Q126" s="180"/>
      <c r="S126" s="156"/>
      <c r="T126" s="157"/>
      <c r="U126" s="157"/>
      <c r="V126" s="157"/>
      <c r="W126" s="157"/>
      <c r="X126" s="157"/>
      <c r="Y126" s="158"/>
    </row>
    <row r="128" spans="2:25" x14ac:dyDescent="0.25">
      <c r="B128" s="166"/>
      <c r="C128" s="167"/>
      <c r="D128" s="167"/>
      <c r="E128" s="167"/>
      <c r="F128" s="167"/>
      <c r="G128" s="167"/>
      <c r="H128" s="168"/>
      <c r="J128" s="166"/>
      <c r="K128" s="167"/>
      <c r="L128" s="167"/>
      <c r="M128" s="167"/>
      <c r="N128" s="167"/>
      <c r="O128" s="167"/>
      <c r="P128" s="167"/>
      <c r="Q128" s="168"/>
      <c r="S128" s="166"/>
      <c r="T128" s="167"/>
      <c r="U128" s="167"/>
      <c r="V128" s="167"/>
      <c r="W128" s="167"/>
      <c r="X128" s="167"/>
      <c r="Y128" s="168"/>
    </row>
    <row r="129" spans="2:25" x14ac:dyDescent="0.25">
      <c r="B129" s="169"/>
      <c r="C129" s="170"/>
      <c r="D129" s="170"/>
      <c r="E129" s="170"/>
      <c r="F129" s="170"/>
      <c r="G129" s="170"/>
      <c r="H129" s="171"/>
      <c r="J129" s="169"/>
      <c r="K129" s="170"/>
      <c r="L129" s="170"/>
      <c r="M129" s="170"/>
      <c r="N129" s="170"/>
      <c r="O129" s="170"/>
      <c r="P129" s="170"/>
      <c r="Q129" s="171"/>
      <c r="S129" s="169"/>
      <c r="T129" s="170"/>
      <c r="U129" s="170"/>
      <c r="V129" s="170"/>
      <c r="W129" s="170"/>
      <c r="X129" s="170"/>
      <c r="Y129" s="171"/>
    </row>
    <row r="130" spans="2:25" x14ac:dyDescent="0.25">
      <c r="B130" s="169"/>
      <c r="C130" s="170"/>
      <c r="D130" s="170"/>
      <c r="E130" s="170"/>
      <c r="F130" s="170"/>
      <c r="G130" s="170"/>
      <c r="H130" s="171"/>
      <c r="J130" s="169"/>
      <c r="K130" s="170"/>
      <c r="L130" s="170"/>
      <c r="M130" s="170"/>
      <c r="N130" s="170"/>
      <c r="O130" s="170"/>
      <c r="P130" s="170"/>
      <c r="Q130" s="171"/>
      <c r="S130" s="169"/>
      <c r="T130" s="170"/>
      <c r="U130" s="170"/>
      <c r="V130" s="170"/>
      <c r="W130" s="170"/>
      <c r="X130" s="170"/>
      <c r="Y130" s="171"/>
    </row>
    <row r="131" spans="2:25" x14ac:dyDescent="0.25">
      <c r="B131" s="169"/>
      <c r="C131" s="170"/>
      <c r="D131" s="170"/>
      <c r="E131" s="170"/>
      <c r="F131" s="170"/>
      <c r="G131" s="170"/>
      <c r="H131" s="171"/>
      <c r="J131" s="169"/>
      <c r="K131" s="170"/>
      <c r="L131" s="170"/>
      <c r="M131" s="170"/>
      <c r="N131" s="170"/>
      <c r="O131" s="170"/>
      <c r="P131" s="170"/>
      <c r="Q131" s="171"/>
      <c r="S131" s="169"/>
      <c r="T131" s="170"/>
      <c r="U131" s="170"/>
      <c r="V131" s="170"/>
      <c r="W131" s="170"/>
      <c r="X131" s="170"/>
      <c r="Y131" s="171"/>
    </row>
    <row r="132" spans="2:25" x14ac:dyDescent="0.25">
      <c r="B132" s="169"/>
      <c r="C132" s="170"/>
      <c r="D132" s="170"/>
      <c r="E132" s="170"/>
      <c r="F132" s="170"/>
      <c r="G132" s="170"/>
      <c r="H132" s="171"/>
      <c r="J132" s="169"/>
      <c r="K132" s="170"/>
      <c r="L132" s="170"/>
      <c r="M132" s="170"/>
      <c r="N132" s="170"/>
      <c r="O132" s="170"/>
      <c r="P132" s="170"/>
      <c r="Q132" s="171"/>
      <c r="S132" s="169"/>
      <c r="T132" s="170"/>
      <c r="U132" s="170"/>
      <c r="V132" s="170"/>
      <c r="W132" s="170"/>
      <c r="X132" s="170"/>
      <c r="Y132" s="171"/>
    </row>
    <row r="133" spans="2:25" x14ac:dyDescent="0.25">
      <c r="B133" s="169"/>
      <c r="C133" s="170"/>
      <c r="D133" s="170"/>
      <c r="E133" s="170"/>
      <c r="F133" s="170"/>
      <c r="G133" s="170"/>
      <c r="H133" s="171"/>
      <c r="J133" s="169"/>
      <c r="K133" s="170"/>
      <c r="L133" s="170"/>
      <c r="M133" s="170"/>
      <c r="N133" s="170"/>
      <c r="O133" s="170"/>
      <c r="P133" s="170"/>
      <c r="Q133" s="171"/>
      <c r="S133" s="169"/>
      <c r="T133" s="170"/>
      <c r="U133" s="170"/>
      <c r="V133" s="170"/>
      <c r="W133" s="170"/>
      <c r="X133" s="170"/>
      <c r="Y133" s="171"/>
    </row>
    <row r="134" spans="2:25" x14ac:dyDescent="0.25">
      <c r="B134" s="169"/>
      <c r="C134" s="170"/>
      <c r="D134" s="170"/>
      <c r="E134" s="170"/>
      <c r="F134" s="170"/>
      <c r="G134" s="170"/>
      <c r="H134" s="171"/>
      <c r="J134" s="169"/>
      <c r="K134" s="170"/>
      <c r="L134" s="170"/>
      <c r="M134" s="170"/>
      <c r="N134" s="170"/>
      <c r="O134" s="170"/>
      <c r="P134" s="170"/>
      <c r="Q134" s="171"/>
      <c r="S134" s="169"/>
      <c r="T134" s="170"/>
      <c r="U134" s="170"/>
      <c r="V134" s="170"/>
      <c r="W134" s="170"/>
      <c r="X134" s="170"/>
      <c r="Y134" s="171"/>
    </row>
    <row r="135" spans="2:25" x14ac:dyDescent="0.25">
      <c r="B135" s="169"/>
      <c r="C135" s="170"/>
      <c r="D135" s="170"/>
      <c r="E135" s="170"/>
      <c r="F135" s="170"/>
      <c r="G135" s="170"/>
      <c r="H135" s="171"/>
      <c r="J135" s="169"/>
      <c r="K135" s="170"/>
      <c r="L135" s="170"/>
      <c r="M135" s="170"/>
      <c r="N135" s="170"/>
      <c r="O135" s="170"/>
      <c r="P135" s="170"/>
      <c r="Q135" s="171"/>
      <c r="S135" s="169"/>
      <c r="T135" s="170"/>
      <c r="U135" s="170"/>
      <c r="V135" s="170"/>
      <c r="W135" s="170"/>
      <c r="X135" s="170"/>
      <c r="Y135" s="171"/>
    </row>
    <row r="136" spans="2:25" x14ac:dyDescent="0.25">
      <c r="B136" s="169"/>
      <c r="C136" s="170"/>
      <c r="D136" s="170"/>
      <c r="E136" s="170"/>
      <c r="F136" s="170"/>
      <c r="G136" s="170"/>
      <c r="H136" s="171"/>
      <c r="J136" s="169"/>
      <c r="K136" s="170"/>
      <c r="L136" s="170"/>
      <c r="M136" s="170"/>
      <c r="N136" s="170"/>
      <c r="O136" s="170"/>
      <c r="P136" s="170"/>
      <c r="Q136" s="171"/>
      <c r="S136" s="169"/>
      <c r="T136" s="170"/>
      <c r="U136" s="170"/>
      <c r="V136" s="170"/>
      <c r="W136" s="170"/>
      <c r="X136" s="170"/>
      <c r="Y136" s="171"/>
    </row>
    <row r="137" spans="2:25" x14ac:dyDescent="0.25">
      <c r="B137" s="172"/>
      <c r="C137" s="173"/>
      <c r="D137" s="173"/>
      <c r="E137" s="173"/>
      <c r="F137" s="173"/>
      <c r="G137" s="173"/>
      <c r="H137" s="174"/>
      <c r="J137" s="172"/>
      <c r="K137" s="173"/>
      <c r="L137" s="173"/>
      <c r="M137" s="173"/>
      <c r="N137" s="173"/>
      <c r="O137" s="173"/>
      <c r="P137" s="173"/>
      <c r="Q137" s="174"/>
      <c r="S137" s="172"/>
      <c r="T137" s="173"/>
      <c r="U137" s="173"/>
      <c r="V137" s="173"/>
      <c r="W137" s="173"/>
      <c r="X137" s="173"/>
      <c r="Y137" s="174"/>
    </row>
    <row r="138" spans="2:25" ht="48" customHeight="1" x14ac:dyDescent="0.25">
      <c r="B138" s="153"/>
      <c r="C138" s="154"/>
      <c r="D138" s="154"/>
      <c r="E138" s="154"/>
      <c r="F138" s="154"/>
      <c r="G138" s="154"/>
      <c r="H138" s="155"/>
      <c r="J138" s="159"/>
      <c r="K138" s="160"/>
      <c r="L138" s="160"/>
      <c r="M138" s="160"/>
      <c r="N138" s="160"/>
      <c r="O138" s="160"/>
      <c r="P138" s="160"/>
      <c r="Q138" s="161"/>
      <c r="S138" s="153"/>
      <c r="T138" s="154"/>
      <c r="U138" s="154"/>
      <c r="V138" s="154"/>
      <c r="W138" s="154"/>
      <c r="X138" s="154"/>
      <c r="Y138" s="155"/>
    </row>
    <row r="139" spans="2:25" ht="48" customHeight="1" x14ac:dyDescent="0.25">
      <c r="B139" s="156"/>
      <c r="C139" s="157"/>
      <c r="D139" s="157"/>
      <c r="E139" s="157"/>
      <c r="F139" s="157"/>
      <c r="G139" s="157"/>
      <c r="H139" s="158"/>
      <c r="J139" s="162"/>
      <c r="K139" s="163"/>
      <c r="L139" s="163"/>
      <c r="M139" s="163"/>
      <c r="N139" s="163"/>
      <c r="O139" s="163"/>
      <c r="P139" s="163"/>
      <c r="Q139" s="164"/>
      <c r="S139" s="156"/>
      <c r="T139" s="157"/>
      <c r="U139" s="157"/>
      <c r="V139" s="157"/>
      <c r="W139" s="157"/>
      <c r="X139" s="157"/>
      <c r="Y139" s="158"/>
    </row>
    <row r="142" spans="2:25" x14ac:dyDescent="0.25">
      <c r="E142" s="13" t="s">
        <v>28</v>
      </c>
      <c r="F142" s="150"/>
      <c r="G142" s="150"/>
      <c r="H142" s="150"/>
      <c r="I142" s="150"/>
      <c r="J142" s="150"/>
      <c r="Q142" s="13" t="s">
        <v>29</v>
      </c>
      <c r="R142" s="150"/>
      <c r="S142" s="150"/>
      <c r="T142" s="150"/>
      <c r="U142" s="150"/>
      <c r="V142" s="150"/>
      <c r="W142" s="150"/>
    </row>
    <row r="143" spans="2:25" ht="23.25" x14ac:dyDescent="0.25">
      <c r="E143" s="13" t="s">
        <v>30</v>
      </c>
      <c r="F143" s="151"/>
      <c r="G143" s="151"/>
      <c r="H143" s="151"/>
      <c r="I143" s="151"/>
      <c r="J143" s="151"/>
      <c r="K143" s="2" t="s">
        <v>31</v>
      </c>
      <c r="Q143" s="13" t="s">
        <v>30</v>
      </c>
      <c r="R143" s="150"/>
      <c r="S143" s="150"/>
      <c r="T143" s="150"/>
      <c r="U143" s="150"/>
      <c r="V143" s="150"/>
      <c r="W143" s="150"/>
      <c r="X143" s="2" t="s">
        <v>31</v>
      </c>
    </row>
    <row r="144" spans="2:25" ht="23.25" x14ac:dyDescent="0.25">
      <c r="E144" s="13" t="s">
        <v>32</v>
      </c>
      <c r="F144" s="151"/>
      <c r="G144" s="151"/>
      <c r="H144" s="151"/>
      <c r="I144" s="151"/>
      <c r="J144" s="151"/>
      <c r="Q144" s="152"/>
      <c r="R144" s="152"/>
      <c r="S144" s="152"/>
      <c r="T144" s="152"/>
      <c r="U144" s="152"/>
      <c r="V144" s="152"/>
      <c r="W144" s="152"/>
      <c r="X144" s="152"/>
    </row>
    <row r="145" spans="5:23" ht="23.25" x14ac:dyDescent="0.25">
      <c r="E145" s="13" t="s">
        <v>33</v>
      </c>
      <c r="F145" s="147"/>
      <c r="G145" s="147"/>
      <c r="H145" s="147"/>
      <c r="I145" s="147"/>
      <c r="J145" s="147"/>
      <c r="Q145" s="13" t="s">
        <v>33</v>
      </c>
      <c r="R145" s="148"/>
      <c r="S145" s="148"/>
      <c r="T145" s="148"/>
      <c r="U145" s="148"/>
      <c r="V145" s="148"/>
      <c r="W145" s="148"/>
    </row>
    <row r="146" spans="5:23" ht="23.25" x14ac:dyDescent="0.25">
      <c r="E146" s="13" t="s">
        <v>34</v>
      </c>
      <c r="F146" s="149"/>
      <c r="G146" s="149"/>
      <c r="H146" s="149"/>
      <c r="I146" s="149"/>
      <c r="J146" s="149"/>
    </row>
  </sheetData>
  <protectedRanges>
    <protectedRange sqref="M7 H8 V12 X29 B64:Z68 B70:Z74 B76:Z80 B85:Z90 B94 B102 B112 J102 J112 S102 S112 B115 B125 J115 J125 S115 S125 B128 B138 J128 J138 S128 S138 R142:R143 Q144 R145 F142:F146 K29:S30 K32:S58" name="ช่วง1"/>
  </protectedRanges>
  <mergeCells count="407">
    <mergeCell ref="N41:P41"/>
    <mergeCell ref="Q41:S41"/>
    <mergeCell ref="T41:U41"/>
    <mergeCell ref="V41:W41"/>
    <mergeCell ref="S125:Y126"/>
    <mergeCell ref="B102:H111"/>
    <mergeCell ref="J102:Q111"/>
    <mergeCell ref="A51:A52"/>
    <mergeCell ref="A46:A49"/>
    <mergeCell ref="B74:L74"/>
    <mergeCell ref="M74:X74"/>
    <mergeCell ref="B71:L71"/>
    <mergeCell ref="M71:X71"/>
    <mergeCell ref="Y71:Z71"/>
    <mergeCell ref="B72:L72"/>
    <mergeCell ref="M72:X72"/>
    <mergeCell ref="Y72:Z72"/>
    <mergeCell ref="B73:L73"/>
    <mergeCell ref="M73:X73"/>
    <mergeCell ref="Y73:Z73"/>
    <mergeCell ref="B68:L68"/>
    <mergeCell ref="Y68:Z68"/>
    <mergeCell ref="B62:L62"/>
    <mergeCell ref="M62:X62"/>
    <mergeCell ref="A31:A34"/>
    <mergeCell ref="A36:A37"/>
    <mergeCell ref="H90:P90"/>
    <mergeCell ref="Q90:X90"/>
    <mergeCell ref="Y90:Z90"/>
    <mergeCell ref="B94:Y98"/>
    <mergeCell ref="B79:L79"/>
    <mergeCell ref="M79:X79"/>
    <mergeCell ref="B80:L80"/>
    <mergeCell ref="M80:X80"/>
    <mergeCell ref="Y76:Z76"/>
    <mergeCell ref="Y77:Z77"/>
    <mergeCell ref="A75:Z75"/>
    <mergeCell ref="B76:L76"/>
    <mergeCell ref="A59:S59"/>
    <mergeCell ref="T59:U59"/>
    <mergeCell ref="V59:W59"/>
    <mergeCell ref="M76:X76"/>
    <mergeCell ref="B77:L77"/>
    <mergeCell ref="M77:X77"/>
    <mergeCell ref="B70:L70"/>
    <mergeCell ref="M70:X70"/>
    <mergeCell ref="Y70:Z70"/>
    <mergeCell ref="Y74:Z74"/>
    <mergeCell ref="F145:J145"/>
    <mergeCell ref="R145:W145"/>
    <mergeCell ref="F146:J146"/>
    <mergeCell ref="B138:H139"/>
    <mergeCell ref="J138:Q139"/>
    <mergeCell ref="S138:Y139"/>
    <mergeCell ref="F142:J142"/>
    <mergeCell ref="R142:W142"/>
    <mergeCell ref="F143:J143"/>
    <mergeCell ref="R143:W143"/>
    <mergeCell ref="F144:J144"/>
    <mergeCell ref="Q144:X144"/>
    <mergeCell ref="B128:H137"/>
    <mergeCell ref="J128:Q137"/>
    <mergeCell ref="S128:Y137"/>
    <mergeCell ref="B115:H124"/>
    <mergeCell ref="J115:Q124"/>
    <mergeCell ref="S115:Y124"/>
    <mergeCell ref="B125:H126"/>
    <mergeCell ref="J125:Q126"/>
    <mergeCell ref="X59:Z59"/>
    <mergeCell ref="A60:Z60"/>
    <mergeCell ref="A63:Z63"/>
    <mergeCell ref="B65:L65"/>
    <mergeCell ref="M65:X65"/>
    <mergeCell ref="Y65:Z65"/>
    <mergeCell ref="Y86:Z86"/>
    <mergeCell ref="B87:G87"/>
    <mergeCell ref="H87:P87"/>
    <mergeCell ref="Q87:X87"/>
    <mergeCell ref="Y87:Z87"/>
    <mergeCell ref="Y78:Z78"/>
    <mergeCell ref="Y79:Z79"/>
    <mergeCell ref="Y80:Z80"/>
    <mergeCell ref="B78:L78"/>
    <mergeCell ref="M78:X78"/>
    <mergeCell ref="Y62:Z62"/>
    <mergeCell ref="B64:L64"/>
    <mergeCell ref="M64:X64"/>
    <mergeCell ref="Y64:Z64"/>
    <mergeCell ref="A69:Z69"/>
    <mergeCell ref="B66:L66"/>
    <mergeCell ref="M66:X66"/>
    <mergeCell ref="Y66:Z66"/>
    <mergeCell ref="B67:L67"/>
    <mergeCell ref="M67:X67"/>
    <mergeCell ref="Y67:Z67"/>
    <mergeCell ref="H58:J58"/>
    <mergeCell ref="K58:M58"/>
    <mergeCell ref="N58:P58"/>
    <mergeCell ref="Q58:S58"/>
    <mergeCell ref="T58:U58"/>
    <mergeCell ref="V58:W58"/>
    <mergeCell ref="T57:U57"/>
    <mergeCell ref="T56:U56"/>
    <mergeCell ref="V56:W56"/>
    <mergeCell ref="H57:J57"/>
    <mergeCell ref="K57:M57"/>
    <mergeCell ref="N57:P57"/>
    <mergeCell ref="Q57:S57"/>
    <mergeCell ref="V57:W57"/>
    <mergeCell ref="B52:G52"/>
    <mergeCell ref="H52:J52"/>
    <mergeCell ref="K52:M52"/>
    <mergeCell ref="N52:P52"/>
    <mergeCell ref="Q52:S52"/>
    <mergeCell ref="T52:U52"/>
    <mergeCell ref="V52:W52"/>
    <mergeCell ref="T54:U54"/>
    <mergeCell ref="V54:W54"/>
    <mergeCell ref="N54:P54"/>
    <mergeCell ref="Q54:S54"/>
    <mergeCell ref="B50:G50"/>
    <mergeCell ref="H50:J50"/>
    <mergeCell ref="K50:M50"/>
    <mergeCell ref="N50:P50"/>
    <mergeCell ref="Q50:S50"/>
    <mergeCell ref="T50:U50"/>
    <mergeCell ref="V50:W50"/>
    <mergeCell ref="B51:G51"/>
    <mergeCell ref="H51:J51"/>
    <mergeCell ref="K51:M51"/>
    <mergeCell ref="N51:P51"/>
    <mergeCell ref="Q51:S51"/>
    <mergeCell ref="T51:U51"/>
    <mergeCell ref="V51:W51"/>
    <mergeCell ref="B47:G47"/>
    <mergeCell ref="H47:J47"/>
    <mergeCell ref="K47:M47"/>
    <mergeCell ref="N47:P47"/>
    <mergeCell ref="Q47:S47"/>
    <mergeCell ref="T47:U47"/>
    <mergeCell ref="V47:W47"/>
    <mergeCell ref="Q49:S49"/>
    <mergeCell ref="T49:U49"/>
    <mergeCell ref="V49:W49"/>
    <mergeCell ref="B48:G48"/>
    <mergeCell ref="H48:J48"/>
    <mergeCell ref="K48:M48"/>
    <mergeCell ref="N48:P48"/>
    <mergeCell ref="Q48:S48"/>
    <mergeCell ref="T48:U48"/>
    <mergeCell ref="V48:W48"/>
    <mergeCell ref="B49:G49"/>
    <mergeCell ref="H49:J49"/>
    <mergeCell ref="K49:M49"/>
    <mergeCell ref="N49:P49"/>
    <mergeCell ref="B45:G45"/>
    <mergeCell ref="H45:J45"/>
    <mergeCell ref="K45:M45"/>
    <mergeCell ref="N45:P45"/>
    <mergeCell ref="Q45:S45"/>
    <mergeCell ref="T45:U45"/>
    <mergeCell ref="V45:W45"/>
    <mergeCell ref="B46:G46"/>
    <mergeCell ref="H46:J46"/>
    <mergeCell ref="K46:M46"/>
    <mergeCell ref="N46:P46"/>
    <mergeCell ref="Q46:S46"/>
    <mergeCell ref="T46:U46"/>
    <mergeCell ref="V46:W46"/>
    <mergeCell ref="B39:G39"/>
    <mergeCell ref="H39:J39"/>
    <mergeCell ref="K39:M39"/>
    <mergeCell ref="N39:P39"/>
    <mergeCell ref="Q39:S39"/>
    <mergeCell ref="T39:U39"/>
    <mergeCell ref="V39:W39"/>
    <mergeCell ref="B42:G42"/>
    <mergeCell ref="H42:J42"/>
    <mergeCell ref="K42:M42"/>
    <mergeCell ref="N42:P42"/>
    <mergeCell ref="Q42:S42"/>
    <mergeCell ref="T42:U42"/>
    <mergeCell ref="V42:W42"/>
    <mergeCell ref="B40:G40"/>
    <mergeCell ref="H40:J40"/>
    <mergeCell ref="K40:M40"/>
    <mergeCell ref="N40:P40"/>
    <mergeCell ref="Q40:S40"/>
    <mergeCell ref="T40:U40"/>
    <mergeCell ref="V40:W40"/>
    <mergeCell ref="B41:G41"/>
    <mergeCell ref="H41:J41"/>
    <mergeCell ref="K41:M41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3:G33"/>
    <mergeCell ref="H33:J33"/>
    <mergeCell ref="K33:M33"/>
    <mergeCell ref="N33:P33"/>
    <mergeCell ref="B32:G32"/>
    <mergeCell ref="H32:J32"/>
    <mergeCell ref="K32:M32"/>
    <mergeCell ref="N32:P32"/>
    <mergeCell ref="Q32:S32"/>
    <mergeCell ref="T32:U32"/>
    <mergeCell ref="V32:W32"/>
    <mergeCell ref="H28:J28"/>
    <mergeCell ref="K28:M28"/>
    <mergeCell ref="N28:P28"/>
    <mergeCell ref="Q28:S28"/>
    <mergeCell ref="T28:U28"/>
    <mergeCell ref="T30:U30"/>
    <mergeCell ref="V30:W30"/>
    <mergeCell ref="T31:U31"/>
    <mergeCell ref="V31:W31"/>
    <mergeCell ref="Q29:S29"/>
    <mergeCell ref="T29:U29"/>
    <mergeCell ref="V29:W29"/>
    <mergeCell ref="B23:J23"/>
    <mergeCell ref="Q23:R23"/>
    <mergeCell ref="K23:M23"/>
    <mergeCell ref="N23:P23"/>
    <mergeCell ref="N15:P15"/>
    <mergeCell ref="Q15:R15"/>
    <mergeCell ref="A25:Z25"/>
    <mergeCell ref="X28:Z28"/>
    <mergeCell ref="B31:G31"/>
    <mergeCell ref="H31:J31"/>
    <mergeCell ref="K31:M31"/>
    <mergeCell ref="N31:P31"/>
    <mergeCell ref="Q31:S31"/>
    <mergeCell ref="B30:G30"/>
    <mergeCell ref="H30:J30"/>
    <mergeCell ref="K30:M30"/>
    <mergeCell ref="N30:P30"/>
    <mergeCell ref="Q30:S30"/>
    <mergeCell ref="B28:G28"/>
    <mergeCell ref="V28:W28"/>
    <mergeCell ref="B29:G29"/>
    <mergeCell ref="H29:J29"/>
    <mergeCell ref="K29:M29"/>
    <mergeCell ref="N29:P29"/>
    <mergeCell ref="S102:Y111"/>
    <mergeCell ref="B112:H113"/>
    <mergeCell ref="J112:Q113"/>
    <mergeCell ref="S112:Y113"/>
    <mergeCell ref="B84:G84"/>
    <mergeCell ref="H84:P84"/>
    <mergeCell ref="Q84:X84"/>
    <mergeCell ref="Y84:Z84"/>
    <mergeCell ref="B85:G85"/>
    <mergeCell ref="H85:P85"/>
    <mergeCell ref="Q85:X85"/>
    <mergeCell ref="Y85:Z85"/>
    <mergeCell ref="B86:G86"/>
    <mergeCell ref="H86:P86"/>
    <mergeCell ref="Q86:X86"/>
    <mergeCell ref="B88:G88"/>
    <mergeCell ref="H88:P88"/>
    <mergeCell ref="Q88:X88"/>
    <mergeCell ref="Y88:Z88"/>
    <mergeCell ref="B89:G89"/>
    <mergeCell ref="H89:P89"/>
    <mergeCell ref="Q89:X89"/>
    <mergeCell ref="Y89:Z89"/>
    <mergeCell ref="B90:G90"/>
    <mergeCell ref="B58:G58"/>
    <mergeCell ref="B53:G53"/>
    <mergeCell ref="H53:J53"/>
    <mergeCell ref="K53:M53"/>
    <mergeCell ref="N53:P53"/>
    <mergeCell ref="Q53:S53"/>
    <mergeCell ref="T53:U53"/>
    <mergeCell ref="V53:W53"/>
    <mergeCell ref="B54:G54"/>
    <mergeCell ref="H54:J54"/>
    <mergeCell ref="K54:M54"/>
    <mergeCell ref="B55:G55"/>
    <mergeCell ref="H55:J55"/>
    <mergeCell ref="K55:M55"/>
    <mergeCell ref="N55:P55"/>
    <mergeCell ref="Q55:S55"/>
    <mergeCell ref="T55:U55"/>
    <mergeCell ref="V55:W55"/>
    <mergeCell ref="B56:G56"/>
    <mergeCell ref="H56:J56"/>
    <mergeCell ref="K56:M56"/>
    <mergeCell ref="N56:P56"/>
    <mergeCell ref="Q56:S56"/>
    <mergeCell ref="B57:G57"/>
    <mergeCell ref="B43:G43"/>
    <mergeCell ref="H43:J43"/>
    <mergeCell ref="K43:M43"/>
    <mergeCell ref="N43:P43"/>
    <mergeCell ref="Q43:S43"/>
    <mergeCell ref="T43:U43"/>
    <mergeCell ref="V43:W43"/>
    <mergeCell ref="B44:G44"/>
    <mergeCell ref="H44:J44"/>
    <mergeCell ref="K44:M44"/>
    <mergeCell ref="N44:P44"/>
    <mergeCell ref="Q44:S44"/>
    <mergeCell ref="T44:U44"/>
    <mergeCell ref="V44:W44"/>
    <mergeCell ref="B22:J22"/>
    <mergeCell ref="Q19:R19"/>
    <mergeCell ref="B16:J16"/>
    <mergeCell ref="K16:M16"/>
    <mergeCell ref="N16:P16"/>
    <mergeCell ref="Q16:R16"/>
    <mergeCell ref="B18:J18"/>
    <mergeCell ref="K18:M18"/>
    <mergeCell ref="N18:P18"/>
    <mergeCell ref="Q18:R18"/>
    <mergeCell ref="K22:M22"/>
    <mergeCell ref="N22:P22"/>
    <mergeCell ref="Q22:R22"/>
    <mergeCell ref="B17:J17"/>
    <mergeCell ref="K17:M17"/>
    <mergeCell ref="N17:P17"/>
    <mergeCell ref="Q17:R17"/>
    <mergeCell ref="K13:M13"/>
    <mergeCell ref="N13:P13"/>
    <mergeCell ref="Q13:R13"/>
    <mergeCell ref="B14:J14"/>
    <mergeCell ref="K14:M14"/>
    <mergeCell ref="N14:P14"/>
    <mergeCell ref="B21:J21"/>
    <mergeCell ref="K21:M21"/>
    <mergeCell ref="N21:P21"/>
    <mergeCell ref="Q21:R21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Q24:R24"/>
    <mergeCell ref="X29:Z58"/>
    <mergeCell ref="S12:U23"/>
    <mergeCell ref="V12:X23"/>
    <mergeCell ref="Y12:Z23"/>
    <mergeCell ref="Y24:Z24"/>
    <mergeCell ref="V24:X24"/>
    <mergeCell ref="S24:U24"/>
    <mergeCell ref="A24:P24"/>
    <mergeCell ref="Q14:R14"/>
    <mergeCell ref="B12:J12"/>
    <mergeCell ref="K12:M12"/>
    <mergeCell ref="N12:P12"/>
    <mergeCell ref="Q12:R12"/>
    <mergeCell ref="B19:J19"/>
    <mergeCell ref="K19:M19"/>
    <mergeCell ref="N19:P19"/>
    <mergeCell ref="B20:J20"/>
    <mergeCell ref="K20:M20"/>
    <mergeCell ref="N20:P20"/>
    <mergeCell ref="Q20:R20"/>
    <mergeCell ref="B15:J15"/>
    <mergeCell ref="K15:M15"/>
    <mergeCell ref="B13:J1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70:Z74 Y76:Z80 Y64:Y68 Z64:Z67 Y85:Y90 Z85:Z88 Z90" xr:uid="{5ED8E559-58A8-496A-BF10-596BC5D37938}">
      <formula1>1</formula1>
      <formula2>3</formula2>
    </dataValidation>
    <dataValidation type="decimal" allowBlank="1" showInputMessage="1" showErrorMessage="1" error="กรุณากรอกข้อมูลเป็นตัวเลข" sqref="V12" xr:uid="{33664A0D-FDAF-4D04-9F61-A365553D6B20}">
      <formula1>0</formula1>
      <formula2>S12</formula2>
    </dataValidation>
    <dataValidation type="whole" operator="greaterThanOrEqual" allowBlank="1" showInputMessage="1" showErrorMessage="1" error="กรุณากรอกข้อมูลเป็นตัวเลข" sqref="K29:S29 L31:P31 R31:S31 R33:S33 O33:P33 L33:M33 K31:K58 Q31:Q58 N32:N58" xr:uid="{CFB6B9CC-DEB7-4D40-BB34-878AB2ECCE48}">
      <formula1>0</formula1>
    </dataValidation>
    <dataValidation type="decimal" operator="greaterThanOrEqual" allowBlank="1" showInputMessage="1" showErrorMessage="1" error="กรุณากรอกข้อมูลเป็นตัวเลข" sqref="K30:S30" xr:uid="{E7CEDC12-81A8-433C-B91A-24B6944F087D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9D77CC89-7362-4460-AFE7-659452E15356}">
          <x14:formula1>
            <xm:f>LIST!$G$2:$G$10</xm:f>
          </x14:formula1>
          <xm:sqref>B85:B90 C85:G88 C90:G90</xm:sqref>
        </x14:dataValidation>
        <x14:dataValidation type="list" allowBlank="1" showInputMessage="1" showErrorMessage="1" error="กรุณาเลือกข้อมูลตามที่กำหนดให้" xr:uid="{C334FF42-1C2B-408A-B204-CD18AE333649}">
          <x14:formula1>
            <xm:f>LIST!$A$2:$A$6</xm:f>
          </x14:formula1>
          <xm:sqref>B64:L68</xm:sqref>
        </x14:dataValidation>
        <x14:dataValidation type="list" allowBlank="1" showInputMessage="1" showErrorMessage="1" error="กรุณาเลือกข้อมูลตามที่กำหนดให้" xr:uid="{74D97E77-E8D9-41DE-8DC0-BAC9F192ED67}">
          <x14:formula1>
            <xm:f>LIST!$C$2:$C$10</xm:f>
          </x14:formula1>
          <xm:sqref>B70:L74</xm:sqref>
        </x14:dataValidation>
        <x14:dataValidation type="list" allowBlank="1" showInputMessage="1" showErrorMessage="1" error="กรุณาเลือกข้อมูลตามที่กำหนดให้" xr:uid="{1066FB14-9D22-4C10-BB3F-4EE8E3108832}">
          <x14:formula1>
            <xm:f>LIST!$E$2:$E$9</xm:f>
          </x14:formula1>
          <xm:sqref>B76:L80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tabColor rgb="FF00B050"/>
  </sheetPr>
  <dimension ref="A1:Z146"/>
  <sheetViews>
    <sheetView view="pageBreakPreview" topLeftCell="B44" zoomScaleNormal="85" zoomScaleSheetLayoutView="100" workbookViewId="0">
      <selection activeCell="Q148" sqref="Q148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9" t="s">
        <v>98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62" t="s">
        <v>99</v>
      </c>
      <c r="K2" s="262"/>
      <c r="L2" s="262"/>
      <c r="M2" s="262"/>
      <c r="N2" s="262"/>
      <c r="O2" s="262"/>
      <c r="P2" s="262"/>
      <c r="Q2" s="262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79" t="s">
        <v>84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ht="21" customHeight="1" x14ac:dyDescent="0.25">
      <c r="A4" s="79" t="s">
        <v>68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100</v>
      </c>
      <c r="L7" s="7"/>
      <c r="M7" s="80"/>
      <c r="N7" s="81"/>
      <c r="O7" s="81"/>
      <c r="P7" s="82"/>
    </row>
    <row r="8" spans="1:26" ht="21" customHeight="1" x14ac:dyDescent="0.25">
      <c r="A8" s="6" t="s">
        <v>14</v>
      </c>
      <c r="G8" s="7"/>
      <c r="H8" s="80"/>
      <c r="I8" s="81"/>
      <c r="J8" s="82"/>
    </row>
    <row r="9" spans="1:26" ht="9" customHeight="1" x14ac:dyDescent="0.25"/>
    <row r="10" spans="1:26" s="5" customFormat="1" ht="30" customHeight="1" x14ac:dyDescent="0.25">
      <c r="A10" s="83" t="s">
        <v>6</v>
      </c>
      <c r="B10" s="83" t="s">
        <v>10</v>
      </c>
      <c r="C10" s="83"/>
      <c r="D10" s="83"/>
      <c r="E10" s="83"/>
      <c r="F10" s="83"/>
      <c r="G10" s="83"/>
      <c r="H10" s="83"/>
      <c r="I10" s="83"/>
      <c r="J10" s="83"/>
      <c r="K10" s="83" t="s">
        <v>11</v>
      </c>
      <c r="L10" s="83"/>
      <c r="M10" s="83"/>
      <c r="N10" s="83"/>
      <c r="O10" s="83"/>
      <c r="P10" s="83"/>
      <c r="Q10" s="83"/>
      <c r="R10" s="83"/>
      <c r="S10" s="83" t="s">
        <v>5</v>
      </c>
      <c r="T10" s="83"/>
      <c r="U10" s="83"/>
      <c r="V10" s="83"/>
      <c r="W10" s="83"/>
      <c r="X10" s="83"/>
      <c r="Y10" s="83"/>
      <c r="Z10" s="83"/>
    </row>
    <row r="11" spans="1:26" s="5" customFormat="1" ht="30" customHeight="1" x14ac:dyDescent="0.25">
      <c r="A11" s="84"/>
      <c r="B11" s="83"/>
      <c r="C11" s="83"/>
      <c r="D11" s="83"/>
      <c r="E11" s="83"/>
      <c r="F11" s="83"/>
      <c r="G11" s="83"/>
      <c r="H11" s="83"/>
      <c r="I11" s="83"/>
      <c r="J11" s="83"/>
      <c r="K11" s="83" t="s">
        <v>2</v>
      </c>
      <c r="L11" s="83"/>
      <c r="M11" s="83"/>
      <c r="N11" s="83" t="s">
        <v>3</v>
      </c>
      <c r="O11" s="83"/>
      <c r="P11" s="83"/>
      <c r="Q11" s="83" t="s">
        <v>4</v>
      </c>
      <c r="R11" s="83"/>
      <c r="S11" s="83" t="s">
        <v>2</v>
      </c>
      <c r="T11" s="83"/>
      <c r="U11" s="83"/>
      <c r="V11" s="83" t="s">
        <v>3</v>
      </c>
      <c r="W11" s="83"/>
      <c r="X11" s="83"/>
      <c r="Y11" s="83" t="s">
        <v>4</v>
      </c>
      <c r="Z11" s="83"/>
    </row>
    <row r="12" spans="1:26" s="8" customFormat="1" ht="48" customHeight="1" x14ac:dyDescent="0.25">
      <c r="A12" s="29">
        <v>1</v>
      </c>
      <c r="B12" s="85" t="s">
        <v>101</v>
      </c>
      <c r="C12" s="86"/>
      <c r="D12" s="86"/>
      <c r="E12" s="86"/>
      <c r="F12" s="86"/>
      <c r="G12" s="86"/>
      <c r="H12" s="86"/>
      <c r="I12" s="86"/>
      <c r="J12" s="86"/>
      <c r="K12" s="253"/>
      <c r="L12" s="253"/>
      <c r="M12" s="253"/>
      <c r="N12" s="253"/>
      <c r="O12" s="253"/>
      <c r="P12" s="253"/>
      <c r="Q12" s="254" t="e">
        <f>V29/T29*100</f>
        <v>#DIV/0!</v>
      </c>
      <c r="R12" s="254"/>
      <c r="S12" s="299"/>
      <c r="T12" s="300"/>
      <c r="U12" s="301"/>
      <c r="V12" s="240"/>
      <c r="W12" s="241"/>
      <c r="X12" s="242"/>
      <c r="Y12" s="246" t="e">
        <f>V12/S12*100</f>
        <v>#DIV/0!</v>
      </c>
      <c r="Z12" s="247"/>
    </row>
    <row r="13" spans="1:26" ht="24" customHeight="1" x14ac:dyDescent="0.25">
      <c r="A13" s="30">
        <v>1.1000000000000001</v>
      </c>
      <c r="B13" s="95" t="s">
        <v>102</v>
      </c>
      <c r="C13" s="96"/>
      <c r="D13" s="96"/>
      <c r="E13" s="96"/>
      <c r="F13" s="96"/>
      <c r="G13" s="96"/>
      <c r="H13" s="96"/>
      <c r="I13" s="96"/>
      <c r="J13" s="96"/>
      <c r="K13" s="256"/>
      <c r="L13" s="256"/>
      <c r="M13" s="256"/>
      <c r="N13" s="100"/>
      <c r="O13" s="100"/>
      <c r="P13" s="100"/>
      <c r="Q13" s="101" t="e">
        <f>V30/T30*100</f>
        <v>#DIV/0!</v>
      </c>
      <c r="R13" s="101"/>
      <c r="S13" s="302"/>
      <c r="T13" s="303"/>
      <c r="U13" s="304"/>
      <c r="V13" s="243"/>
      <c r="W13" s="244"/>
      <c r="X13" s="245"/>
      <c r="Y13" s="248"/>
      <c r="Z13" s="249"/>
    </row>
    <row r="14" spans="1:26" ht="24" customHeight="1" x14ac:dyDescent="0.25">
      <c r="A14" s="30">
        <v>1.2</v>
      </c>
      <c r="B14" s="95" t="s">
        <v>63</v>
      </c>
      <c r="C14" s="96"/>
      <c r="D14" s="96"/>
      <c r="E14" s="96"/>
      <c r="F14" s="96"/>
      <c r="G14" s="96"/>
      <c r="H14" s="96"/>
      <c r="I14" s="96"/>
      <c r="J14" s="96"/>
      <c r="K14" s="256"/>
      <c r="L14" s="256"/>
      <c r="M14" s="256"/>
      <c r="N14" s="100"/>
      <c r="O14" s="100"/>
      <c r="P14" s="100"/>
      <c r="Q14" s="89" t="e">
        <f>V35/T35*100</f>
        <v>#DIV/0!</v>
      </c>
      <c r="R14" s="89"/>
      <c r="S14" s="302"/>
      <c r="T14" s="303"/>
      <c r="U14" s="304"/>
      <c r="V14" s="243"/>
      <c r="W14" s="244"/>
      <c r="X14" s="245"/>
      <c r="Y14" s="248"/>
      <c r="Z14" s="249"/>
    </row>
    <row r="15" spans="1:26" ht="24" customHeight="1" x14ac:dyDescent="0.25">
      <c r="A15" s="30">
        <v>1.3</v>
      </c>
      <c r="B15" s="95" t="s">
        <v>64</v>
      </c>
      <c r="C15" s="96"/>
      <c r="D15" s="96"/>
      <c r="E15" s="96"/>
      <c r="F15" s="96"/>
      <c r="G15" s="96"/>
      <c r="H15" s="96"/>
      <c r="I15" s="96"/>
      <c r="J15" s="96"/>
      <c r="K15" s="256"/>
      <c r="L15" s="256"/>
      <c r="M15" s="256"/>
      <c r="N15" s="100"/>
      <c r="O15" s="100"/>
      <c r="P15" s="100"/>
      <c r="Q15" s="89" t="e">
        <f>V38/T38*100</f>
        <v>#DIV/0!</v>
      </c>
      <c r="R15" s="89"/>
      <c r="S15" s="302"/>
      <c r="T15" s="303"/>
      <c r="U15" s="304"/>
      <c r="V15" s="243"/>
      <c r="W15" s="244"/>
      <c r="X15" s="245"/>
      <c r="Y15" s="248"/>
      <c r="Z15" s="249"/>
    </row>
    <row r="16" spans="1:26" ht="24" customHeight="1" x14ac:dyDescent="0.25">
      <c r="A16" s="30">
        <v>1.4</v>
      </c>
      <c r="B16" s="108" t="s">
        <v>65</v>
      </c>
      <c r="C16" s="108"/>
      <c r="D16" s="108"/>
      <c r="E16" s="108"/>
      <c r="F16" s="108"/>
      <c r="G16" s="108"/>
      <c r="H16" s="108"/>
      <c r="I16" s="108"/>
      <c r="J16" s="95"/>
      <c r="K16" s="97"/>
      <c r="L16" s="98"/>
      <c r="M16" s="99"/>
      <c r="N16" s="105"/>
      <c r="O16" s="106"/>
      <c r="P16" s="107"/>
      <c r="Q16" s="89" t="e">
        <f>V40/T40*100</f>
        <v>#DIV/0!</v>
      </c>
      <c r="R16" s="89"/>
      <c r="S16" s="302"/>
      <c r="T16" s="303"/>
      <c r="U16" s="304"/>
      <c r="V16" s="243"/>
      <c r="W16" s="244"/>
      <c r="X16" s="245"/>
      <c r="Y16" s="248"/>
      <c r="Z16" s="249"/>
    </row>
    <row r="17" spans="1:26" ht="24" customHeight="1" x14ac:dyDescent="0.25">
      <c r="A17" s="33">
        <v>1.5</v>
      </c>
      <c r="B17" s="110" t="s">
        <v>67</v>
      </c>
      <c r="C17" s="111"/>
      <c r="D17" s="111"/>
      <c r="E17" s="111"/>
      <c r="F17" s="111"/>
      <c r="G17" s="111"/>
      <c r="H17" s="111"/>
      <c r="I17" s="111"/>
      <c r="J17" s="112"/>
      <c r="K17" s="97"/>
      <c r="L17" s="98"/>
      <c r="M17" s="99"/>
      <c r="N17" s="105"/>
      <c r="O17" s="106"/>
      <c r="P17" s="107"/>
      <c r="Q17" s="89" t="e">
        <f>V42/T42*100</f>
        <v>#DIV/0!</v>
      </c>
      <c r="R17" s="89"/>
      <c r="S17" s="302"/>
      <c r="T17" s="303"/>
      <c r="U17" s="304"/>
      <c r="V17" s="243"/>
      <c r="W17" s="244"/>
      <c r="X17" s="245"/>
      <c r="Y17" s="248"/>
      <c r="Z17" s="249"/>
    </row>
    <row r="18" spans="1:26" s="8" customFormat="1" ht="24" customHeight="1" x14ac:dyDescent="0.25">
      <c r="A18" s="31">
        <v>2</v>
      </c>
      <c r="B18" s="119" t="s">
        <v>66</v>
      </c>
      <c r="C18" s="119"/>
      <c r="D18" s="119"/>
      <c r="E18" s="119"/>
      <c r="F18" s="119"/>
      <c r="G18" s="119"/>
      <c r="H18" s="119"/>
      <c r="I18" s="119"/>
      <c r="J18" s="120"/>
      <c r="K18" s="116"/>
      <c r="L18" s="117"/>
      <c r="M18" s="118"/>
      <c r="N18" s="257"/>
      <c r="O18" s="258"/>
      <c r="P18" s="259"/>
      <c r="Q18" s="255" t="e">
        <f>V44/T44*100</f>
        <v>#DIV/0!</v>
      </c>
      <c r="R18" s="255"/>
      <c r="S18" s="302"/>
      <c r="T18" s="303"/>
      <c r="U18" s="304"/>
      <c r="V18" s="243"/>
      <c r="W18" s="244"/>
      <c r="X18" s="245"/>
      <c r="Y18" s="248"/>
      <c r="Z18" s="249"/>
    </row>
    <row r="19" spans="1:26" s="5" customFormat="1" ht="24" customHeight="1" x14ac:dyDescent="0.25">
      <c r="A19" s="32">
        <v>2.1</v>
      </c>
      <c r="B19" s="108" t="s">
        <v>62</v>
      </c>
      <c r="C19" s="108"/>
      <c r="D19" s="108"/>
      <c r="E19" s="108"/>
      <c r="F19" s="108"/>
      <c r="G19" s="108"/>
      <c r="H19" s="108"/>
      <c r="I19" s="108"/>
      <c r="J19" s="95"/>
      <c r="K19" s="97"/>
      <c r="L19" s="98"/>
      <c r="M19" s="99"/>
      <c r="N19" s="105"/>
      <c r="O19" s="106"/>
      <c r="P19" s="107"/>
      <c r="Q19" s="89" t="e">
        <f>V45/T45*100</f>
        <v>#DIV/0!</v>
      </c>
      <c r="R19" s="89"/>
      <c r="S19" s="302"/>
      <c r="T19" s="303"/>
      <c r="U19" s="304"/>
      <c r="V19" s="243"/>
      <c r="W19" s="244"/>
      <c r="X19" s="245"/>
      <c r="Y19" s="248"/>
      <c r="Z19" s="249"/>
    </row>
    <row r="20" spans="1:26" ht="24" customHeight="1" x14ac:dyDescent="0.25">
      <c r="A20" s="30">
        <v>2.2000000000000002</v>
      </c>
      <c r="B20" s="108" t="s">
        <v>63</v>
      </c>
      <c r="C20" s="108"/>
      <c r="D20" s="108"/>
      <c r="E20" s="108"/>
      <c r="F20" s="108"/>
      <c r="G20" s="108"/>
      <c r="H20" s="108"/>
      <c r="I20" s="108"/>
      <c r="J20" s="95"/>
      <c r="K20" s="97"/>
      <c r="L20" s="98"/>
      <c r="M20" s="99"/>
      <c r="N20" s="105"/>
      <c r="O20" s="106"/>
      <c r="P20" s="107"/>
      <c r="Q20" s="89" t="e">
        <f>V50/T50*100</f>
        <v>#DIV/0!</v>
      </c>
      <c r="R20" s="89"/>
      <c r="S20" s="302"/>
      <c r="T20" s="303"/>
      <c r="U20" s="304"/>
      <c r="V20" s="243"/>
      <c r="W20" s="244"/>
      <c r="X20" s="245"/>
      <c r="Y20" s="248"/>
      <c r="Z20" s="249"/>
    </row>
    <row r="21" spans="1:26" ht="24" customHeight="1" x14ac:dyDescent="0.25">
      <c r="A21" s="30">
        <v>2.2999999999999998</v>
      </c>
      <c r="B21" s="108" t="s">
        <v>64</v>
      </c>
      <c r="C21" s="108"/>
      <c r="D21" s="108"/>
      <c r="E21" s="108"/>
      <c r="F21" s="108"/>
      <c r="G21" s="108"/>
      <c r="H21" s="108"/>
      <c r="I21" s="108"/>
      <c r="J21" s="95"/>
      <c r="K21" s="97"/>
      <c r="L21" s="98"/>
      <c r="M21" s="99"/>
      <c r="N21" s="105"/>
      <c r="O21" s="106"/>
      <c r="P21" s="107"/>
      <c r="Q21" s="89" t="e">
        <f>V53/T53*100</f>
        <v>#DIV/0!</v>
      </c>
      <c r="R21" s="89"/>
      <c r="S21" s="302"/>
      <c r="T21" s="303"/>
      <c r="U21" s="304"/>
      <c r="V21" s="243"/>
      <c r="W21" s="244"/>
      <c r="X21" s="245"/>
      <c r="Y21" s="248"/>
      <c r="Z21" s="249"/>
    </row>
    <row r="22" spans="1:26" ht="24" customHeight="1" x14ac:dyDescent="0.25">
      <c r="A22" s="33">
        <v>2.4</v>
      </c>
      <c r="B22" s="108" t="s">
        <v>65</v>
      </c>
      <c r="C22" s="108"/>
      <c r="D22" s="108"/>
      <c r="E22" s="108"/>
      <c r="F22" s="108"/>
      <c r="G22" s="108"/>
      <c r="H22" s="108"/>
      <c r="I22" s="108"/>
      <c r="J22" s="95"/>
      <c r="K22" s="97"/>
      <c r="L22" s="98"/>
      <c r="M22" s="99"/>
      <c r="N22" s="105"/>
      <c r="O22" s="106"/>
      <c r="P22" s="107"/>
      <c r="Q22" s="89" t="e">
        <f>V55/T55*100</f>
        <v>#DIV/0!</v>
      </c>
      <c r="R22" s="89"/>
      <c r="S22" s="302"/>
      <c r="T22" s="303"/>
      <c r="U22" s="304"/>
      <c r="V22" s="243"/>
      <c r="W22" s="244"/>
      <c r="X22" s="245"/>
      <c r="Y22" s="248"/>
      <c r="Z22" s="249"/>
    </row>
    <row r="23" spans="1:26" ht="24" customHeight="1" x14ac:dyDescent="0.25">
      <c r="A23" s="30">
        <v>2.5</v>
      </c>
      <c r="B23" s="102" t="s">
        <v>67</v>
      </c>
      <c r="C23" s="103"/>
      <c r="D23" s="103"/>
      <c r="E23" s="103"/>
      <c r="F23" s="103"/>
      <c r="G23" s="103"/>
      <c r="H23" s="103"/>
      <c r="I23" s="103"/>
      <c r="J23" s="103"/>
      <c r="K23" s="104"/>
      <c r="L23" s="104"/>
      <c r="M23" s="104"/>
      <c r="N23" s="100"/>
      <c r="O23" s="100"/>
      <c r="P23" s="100"/>
      <c r="Q23" s="89" t="e">
        <f>V57/T57*100</f>
        <v>#DIV/0!</v>
      </c>
      <c r="R23" s="89"/>
      <c r="S23" s="302"/>
      <c r="T23" s="303"/>
      <c r="U23" s="304"/>
      <c r="V23" s="243"/>
      <c r="W23" s="244"/>
      <c r="X23" s="245"/>
      <c r="Y23" s="248"/>
      <c r="Z23" s="249"/>
    </row>
    <row r="24" spans="1:26" ht="24" customHeight="1" x14ac:dyDescent="0.25">
      <c r="A24" s="90" t="s">
        <v>15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2"/>
      <c r="Q24" s="93" t="e">
        <f>V59</f>
        <v>#DIV/0!</v>
      </c>
      <c r="R24" s="93"/>
      <c r="S24" s="94">
        <f>SUM(S12)</f>
        <v>0</v>
      </c>
      <c r="T24" s="94"/>
      <c r="U24" s="94"/>
      <c r="V24" s="94">
        <f>SUM(V12)</f>
        <v>0</v>
      </c>
      <c r="W24" s="94"/>
      <c r="X24" s="94"/>
      <c r="Y24" s="125" t="e">
        <f>V24/S24*100</f>
        <v>#DIV/0!</v>
      </c>
      <c r="Z24" s="125"/>
    </row>
    <row r="25" spans="1:26" ht="9.9499999999999993" customHeight="1" x14ac:dyDescent="0.25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</row>
    <row r="26" spans="1:26" s="16" customFormat="1" ht="24" customHeight="1" x14ac:dyDescent="0.25">
      <c r="A26" s="28" t="s">
        <v>91</v>
      </c>
      <c r="B26" s="2"/>
      <c r="C26" s="2"/>
      <c r="D26" s="2"/>
      <c r="E26" s="2"/>
      <c r="F26" s="2"/>
      <c r="G26" s="2"/>
      <c r="H26" s="9"/>
      <c r="I26" s="10"/>
      <c r="J26" s="10"/>
      <c r="K26" s="10"/>
      <c r="L26" s="10"/>
      <c r="M26" s="10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9.9499999999999993" customHeight="1" x14ac:dyDescent="0.25">
      <c r="A27" s="2"/>
      <c r="H27" s="11"/>
      <c r="I27" s="11"/>
      <c r="J27" s="11"/>
      <c r="K27" s="11"/>
      <c r="L27" s="11"/>
      <c r="M27" s="11"/>
    </row>
    <row r="28" spans="1:26" ht="72" customHeight="1" x14ac:dyDescent="0.25">
      <c r="A28" s="14" t="s">
        <v>6</v>
      </c>
      <c r="B28" s="83" t="s">
        <v>12</v>
      </c>
      <c r="C28" s="83"/>
      <c r="D28" s="83"/>
      <c r="E28" s="83"/>
      <c r="F28" s="83"/>
      <c r="G28" s="83"/>
      <c r="H28" s="83" t="s">
        <v>16</v>
      </c>
      <c r="I28" s="83"/>
      <c r="J28" s="83"/>
      <c r="K28" s="83" t="s">
        <v>13</v>
      </c>
      <c r="L28" s="83"/>
      <c r="M28" s="83"/>
      <c r="N28" s="83" t="s">
        <v>17</v>
      </c>
      <c r="O28" s="83"/>
      <c r="P28" s="83"/>
      <c r="Q28" s="83" t="s">
        <v>18</v>
      </c>
      <c r="R28" s="83"/>
      <c r="S28" s="83"/>
      <c r="T28" s="126" t="s">
        <v>19</v>
      </c>
      <c r="U28" s="126"/>
      <c r="V28" s="72" t="s">
        <v>7</v>
      </c>
      <c r="W28" s="72"/>
      <c r="X28" s="83" t="s">
        <v>8</v>
      </c>
      <c r="Y28" s="83"/>
      <c r="Z28" s="83"/>
    </row>
    <row r="29" spans="1:26" s="22" customFormat="1" ht="48" customHeight="1" x14ac:dyDescent="0.25">
      <c r="A29" s="34">
        <v>1</v>
      </c>
      <c r="B29" s="265" t="s">
        <v>61</v>
      </c>
      <c r="C29" s="266"/>
      <c r="D29" s="266"/>
      <c r="E29" s="266"/>
      <c r="F29" s="266"/>
      <c r="G29" s="267"/>
      <c r="H29" s="268"/>
      <c r="I29" s="268"/>
      <c r="J29" s="268"/>
      <c r="K29" s="269"/>
      <c r="L29" s="269"/>
      <c r="M29" s="269"/>
      <c r="N29" s="269"/>
      <c r="O29" s="269"/>
      <c r="P29" s="269"/>
      <c r="Q29" s="269"/>
      <c r="R29" s="269"/>
      <c r="S29" s="257"/>
      <c r="T29" s="191">
        <f>T30+T35+T38+T40+T42</f>
        <v>30</v>
      </c>
      <c r="U29" s="191"/>
      <c r="V29" s="280" t="e">
        <f>SUM(V30,V35,V38,V40,V42)</f>
        <v>#DIV/0!</v>
      </c>
      <c r="W29" s="109"/>
      <c r="X29" s="175"/>
      <c r="Y29" s="176"/>
      <c r="Z29" s="177"/>
    </row>
    <row r="30" spans="1:26" s="23" customFormat="1" ht="24" customHeight="1" x14ac:dyDescent="0.25">
      <c r="A30" s="35">
        <v>1.1000000000000001</v>
      </c>
      <c r="B30" s="281" t="s">
        <v>102</v>
      </c>
      <c r="C30" s="281"/>
      <c r="D30" s="281"/>
      <c r="E30" s="281"/>
      <c r="F30" s="281"/>
      <c r="G30" s="282"/>
      <c r="H30" s="283"/>
      <c r="I30" s="283"/>
      <c r="J30" s="283"/>
      <c r="K30" s="284">
        <f>K34</f>
        <v>0</v>
      </c>
      <c r="L30" s="284"/>
      <c r="M30" s="284"/>
      <c r="N30" s="284">
        <f t="shared" ref="N30" si="0">N34</f>
        <v>0</v>
      </c>
      <c r="O30" s="284"/>
      <c r="P30" s="284"/>
      <c r="Q30" s="284">
        <f t="shared" ref="Q30" si="1">Q34</f>
        <v>0</v>
      </c>
      <c r="R30" s="284"/>
      <c r="S30" s="284"/>
      <c r="T30" s="59">
        <f>SUM(T31:T34)</f>
        <v>15</v>
      </c>
      <c r="U30" s="59"/>
      <c r="V30" s="263" t="e">
        <f>SUM(V31:W34)</f>
        <v>#DIV/0!</v>
      </c>
      <c r="W30" s="264"/>
      <c r="X30" s="231"/>
      <c r="Y30" s="232"/>
      <c r="Z30" s="233"/>
    </row>
    <row r="31" spans="1:26" ht="24" customHeight="1" x14ac:dyDescent="0.25">
      <c r="A31" s="141"/>
      <c r="B31" s="199" t="s">
        <v>69</v>
      </c>
      <c r="C31" s="199"/>
      <c r="D31" s="199"/>
      <c r="E31" s="199"/>
      <c r="F31" s="199"/>
      <c r="G31" s="199"/>
      <c r="H31" s="270"/>
      <c r="I31" s="270"/>
      <c r="J31" s="270"/>
      <c r="K31" s="100"/>
      <c r="L31" s="100"/>
      <c r="M31" s="100"/>
      <c r="N31" s="100"/>
      <c r="O31" s="100"/>
      <c r="P31" s="100"/>
      <c r="Q31" s="100"/>
      <c r="R31" s="100"/>
      <c r="S31" s="105"/>
      <c r="T31" s="62">
        <v>7</v>
      </c>
      <c r="U31" s="62"/>
      <c r="V31" s="124" t="e">
        <f>(T31*((K31*0)+(N31*50)+(Q31*100)))/(H31*100)</f>
        <v>#DIV/0!</v>
      </c>
      <c r="W31" s="89"/>
      <c r="X31" s="231"/>
      <c r="Y31" s="232"/>
      <c r="Z31" s="233"/>
    </row>
    <row r="32" spans="1:26" ht="24" customHeight="1" x14ac:dyDescent="0.25">
      <c r="A32" s="142"/>
      <c r="B32" s="65" t="s">
        <v>70</v>
      </c>
      <c r="C32" s="66"/>
      <c r="D32" s="66"/>
      <c r="E32" s="66"/>
      <c r="F32" s="66"/>
      <c r="G32" s="67"/>
      <c r="H32" s="270"/>
      <c r="I32" s="270"/>
      <c r="J32" s="270"/>
      <c r="K32" s="105"/>
      <c r="L32" s="106"/>
      <c r="M32" s="107"/>
      <c r="N32" s="105"/>
      <c r="O32" s="106"/>
      <c r="P32" s="107"/>
      <c r="Q32" s="105"/>
      <c r="R32" s="106"/>
      <c r="S32" s="106"/>
      <c r="T32" s="62">
        <v>3</v>
      </c>
      <c r="U32" s="62"/>
      <c r="V32" s="124" t="e">
        <f>(T32*((K32*0)+(N32*50)+(Q32*100)))/(H32*100)</f>
        <v>#DIV/0!</v>
      </c>
      <c r="W32" s="89"/>
      <c r="X32" s="231"/>
      <c r="Y32" s="232"/>
      <c r="Z32" s="233"/>
    </row>
    <row r="33" spans="1:26" ht="72" customHeight="1" x14ac:dyDescent="0.25">
      <c r="A33" s="142"/>
      <c r="B33" s="131" t="s">
        <v>103</v>
      </c>
      <c r="C33" s="131"/>
      <c r="D33" s="131"/>
      <c r="E33" s="131"/>
      <c r="F33" s="131"/>
      <c r="G33" s="131"/>
      <c r="H33" s="270"/>
      <c r="I33" s="270"/>
      <c r="J33" s="270"/>
      <c r="K33" s="100"/>
      <c r="L33" s="100"/>
      <c r="M33" s="100"/>
      <c r="N33" s="100"/>
      <c r="O33" s="100"/>
      <c r="P33" s="100"/>
      <c r="Q33" s="100"/>
      <c r="R33" s="100"/>
      <c r="S33" s="105"/>
      <c r="T33" s="62">
        <v>3</v>
      </c>
      <c r="U33" s="62"/>
      <c r="V33" s="124" t="e">
        <f>(T33*((K33*0)+(N33*50)+(Q33*100)))/(H33*100)</f>
        <v>#DIV/0!</v>
      </c>
      <c r="W33" s="89"/>
      <c r="X33" s="231"/>
      <c r="Y33" s="232"/>
      <c r="Z33" s="233"/>
    </row>
    <row r="34" spans="1:26" ht="24" customHeight="1" x14ac:dyDescent="0.25">
      <c r="A34" s="143"/>
      <c r="B34" s="65" t="s">
        <v>71</v>
      </c>
      <c r="C34" s="66"/>
      <c r="D34" s="66"/>
      <c r="E34" s="66"/>
      <c r="F34" s="66"/>
      <c r="G34" s="67"/>
      <c r="H34" s="270"/>
      <c r="I34" s="270"/>
      <c r="J34" s="270"/>
      <c r="K34" s="105"/>
      <c r="L34" s="106"/>
      <c r="M34" s="107"/>
      <c r="N34" s="105"/>
      <c r="O34" s="106"/>
      <c r="P34" s="107"/>
      <c r="Q34" s="105"/>
      <c r="R34" s="106"/>
      <c r="S34" s="106"/>
      <c r="T34" s="62">
        <v>2</v>
      </c>
      <c r="U34" s="62"/>
      <c r="V34" s="124" t="e">
        <f>(T34*((K34*0)+(N34*50)+(Q34*100)))/(H34*100)</f>
        <v>#DIV/0!</v>
      </c>
      <c r="W34" s="89"/>
      <c r="X34" s="231"/>
      <c r="Y34" s="232"/>
      <c r="Z34" s="233"/>
    </row>
    <row r="35" spans="1:26" s="23" customFormat="1" ht="24" customHeight="1" x14ac:dyDescent="0.25">
      <c r="A35" s="36">
        <v>1.2</v>
      </c>
      <c r="B35" s="296" t="s">
        <v>63</v>
      </c>
      <c r="C35" s="297"/>
      <c r="D35" s="297"/>
      <c r="E35" s="297"/>
      <c r="F35" s="297"/>
      <c r="G35" s="298"/>
      <c r="H35" s="274"/>
      <c r="I35" s="275"/>
      <c r="J35" s="276"/>
      <c r="K35" s="277">
        <f>K37</f>
        <v>0</v>
      </c>
      <c r="L35" s="278"/>
      <c r="M35" s="279"/>
      <c r="N35" s="277">
        <f t="shared" ref="N35" si="2">N37</f>
        <v>0</v>
      </c>
      <c r="O35" s="278"/>
      <c r="P35" s="279"/>
      <c r="Q35" s="277">
        <f t="shared" ref="Q35" si="3">Q37</f>
        <v>0</v>
      </c>
      <c r="R35" s="278"/>
      <c r="S35" s="279"/>
      <c r="T35" s="59">
        <f>T36+T37</f>
        <v>10</v>
      </c>
      <c r="U35" s="59"/>
      <c r="V35" s="263" t="e">
        <f>SUM(V36,V37)</f>
        <v>#DIV/0!</v>
      </c>
      <c r="W35" s="264"/>
      <c r="X35" s="231"/>
      <c r="Y35" s="232"/>
      <c r="Z35" s="233"/>
    </row>
    <row r="36" spans="1:26" ht="72" customHeight="1" x14ac:dyDescent="0.25">
      <c r="A36" s="141"/>
      <c r="B36" s="135" t="s">
        <v>72</v>
      </c>
      <c r="C36" s="136"/>
      <c r="D36" s="136"/>
      <c r="E36" s="136"/>
      <c r="F36" s="136"/>
      <c r="G36" s="137"/>
      <c r="H36" s="132"/>
      <c r="I36" s="133"/>
      <c r="J36" s="134"/>
      <c r="K36" s="105"/>
      <c r="L36" s="106"/>
      <c r="M36" s="107"/>
      <c r="N36" s="105"/>
      <c r="O36" s="106"/>
      <c r="P36" s="107"/>
      <c r="Q36" s="105"/>
      <c r="R36" s="106"/>
      <c r="S36" s="106"/>
      <c r="T36" s="62">
        <v>5</v>
      </c>
      <c r="U36" s="62"/>
      <c r="V36" s="124" t="e">
        <f>(T36*((K36*0)+(N36*50)+(Q36*100)))/(H36*100)</f>
        <v>#DIV/0!</v>
      </c>
      <c r="W36" s="89"/>
      <c r="X36" s="231"/>
      <c r="Y36" s="232"/>
      <c r="Z36" s="233"/>
    </row>
    <row r="37" spans="1:26" ht="24" customHeight="1" x14ac:dyDescent="0.25">
      <c r="A37" s="143"/>
      <c r="B37" s="65" t="s">
        <v>73</v>
      </c>
      <c r="C37" s="66"/>
      <c r="D37" s="66"/>
      <c r="E37" s="66"/>
      <c r="F37" s="66"/>
      <c r="G37" s="67"/>
      <c r="H37" s="132"/>
      <c r="I37" s="133"/>
      <c r="J37" s="134"/>
      <c r="K37" s="105"/>
      <c r="L37" s="106"/>
      <c r="M37" s="107"/>
      <c r="N37" s="105"/>
      <c r="O37" s="106"/>
      <c r="P37" s="107"/>
      <c r="Q37" s="105"/>
      <c r="R37" s="106"/>
      <c r="S37" s="106"/>
      <c r="T37" s="62">
        <v>5</v>
      </c>
      <c r="U37" s="62"/>
      <c r="V37" s="124" t="e">
        <f>(T37*((K37*0)+(N37*50)+(Q37*100)))/(H37*100)</f>
        <v>#DIV/0!</v>
      </c>
      <c r="W37" s="89"/>
      <c r="X37" s="231"/>
      <c r="Y37" s="232"/>
      <c r="Z37" s="233"/>
    </row>
    <row r="38" spans="1:26" s="23" customFormat="1" ht="48" customHeight="1" x14ac:dyDescent="0.25">
      <c r="A38" s="36">
        <v>1.3</v>
      </c>
      <c r="B38" s="271" t="s">
        <v>64</v>
      </c>
      <c r="C38" s="272"/>
      <c r="D38" s="272"/>
      <c r="E38" s="272"/>
      <c r="F38" s="272"/>
      <c r="G38" s="273"/>
      <c r="H38" s="274"/>
      <c r="I38" s="275"/>
      <c r="J38" s="276"/>
      <c r="K38" s="277">
        <f>K39</f>
        <v>0</v>
      </c>
      <c r="L38" s="278"/>
      <c r="M38" s="279"/>
      <c r="N38" s="277">
        <f t="shared" ref="N38" si="4">N39</f>
        <v>0</v>
      </c>
      <c r="O38" s="278"/>
      <c r="P38" s="279"/>
      <c r="Q38" s="277">
        <f t="shared" ref="Q38" si="5">Q39</f>
        <v>0</v>
      </c>
      <c r="R38" s="278"/>
      <c r="S38" s="279"/>
      <c r="T38" s="59">
        <f>T39</f>
        <v>3</v>
      </c>
      <c r="U38" s="59"/>
      <c r="V38" s="263" t="e">
        <f>SUM(V39)</f>
        <v>#DIV/0!</v>
      </c>
      <c r="W38" s="264"/>
      <c r="X38" s="231"/>
      <c r="Y38" s="232"/>
      <c r="Z38" s="233"/>
    </row>
    <row r="39" spans="1:26" ht="48" customHeight="1" x14ac:dyDescent="0.25">
      <c r="A39" s="37"/>
      <c r="B39" s="135" t="s">
        <v>104</v>
      </c>
      <c r="C39" s="136"/>
      <c r="D39" s="136"/>
      <c r="E39" s="136"/>
      <c r="F39" s="136"/>
      <c r="G39" s="137"/>
      <c r="H39" s="285"/>
      <c r="I39" s="286"/>
      <c r="J39" s="287"/>
      <c r="K39" s="105"/>
      <c r="L39" s="106"/>
      <c r="M39" s="107"/>
      <c r="N39" s="105"/>
      <c r="O39" s="106"/>
      <c r="P39" s="107"/>
      <c r="Q39" s="105"/>
      <c r="R39" s="106"/>
      <c r="S39" s="106"/>
      <c r="T39" s="62">
        <v>3</v>
      </c>
      <c r="U39" s="62"/>
      <c r="V39" s="124" t="e">
        <f>(T39*((K39*0)+(N39*50)+(Q39*100)))/(H39*100)</f>
        <v>#DIV/0!</v>
      </c>
      <c r="W39" s="89"/>
      <c r="X39" s="231"/>
      <c r="Y39" s="232"/>
      <c r="Z39" s="233"/>
    </row>
    <row r="40" spans="1:26" s="20" customFormat="1" ht="48" customHeight="1" x14ac:dyDescent="0.25">
      <c r="A40" s="36">
        <v>1.4</v>
      </c>
      <c r="B40" s="271" t="s">
        <v>65</v>
      </c>
      <c r="C40" s="272"/>
      <c r="D40" s="272"/>
      <c r="E40" s="272"/>
      <c r="F40" s="272"/>
      <c r="G40" s="273"/>
      <c r="H40" s="274"/>
      <c r="I40" s="275"/>
      <c r="J40" s="276"/>
      <c r="K40" s="277">
        <f>K41</f>
        <v>0</v>
      </c>
      <c r="L40" s="278"/>
      <c r="M40" s="279"/>
      <c r="N40" s="277">
        <f>N41</f>
        <v>0</v>
      </c>
      <c r="O40" s="278"/>
      <c r="P40" s="279"/>
      <c r="Q40" s="277">
        <f>Q41</f>
        <v>0</v>
      </c>
      <c r="R40" s="278"/>
      <c r="S40" s="278"/>
      <c r="T40" s="59">
        <f>T41</f>
        <v>1</v>
      </c>
      <c r="U40" s="59"/>
      <c r="V40" s="263" t="e">
        <f>SUM(V41)</f>
        <v>#DIV/0!</v>
      </c>
      <c r="W40" s="264"/>
      <c r="X40" s="231"/>
      <c r="Y40" s="232"/>
      <c r="Z40" s="233"/>
    </row>
    <row r="41" spans="1:26" ht="48" customHeight="1" x14ac:dyDescent="0.25">
      <c r="A41" s="37"/>
      <c r="B41" s="135" t="s">
        <v>105</v>
      </c>
      <c r="C41" s="136"/>
      <c r="D41" s="136"/>
      <c r="E41" s="136"/>
      <c r="F41" s="136"/>
      <c r="G41" s="137"/>
      <c r="H41" s="132"/>
      <c r="I41" s="133"/>
      <c r="J41" s="134"/>
      <c r="K41" s="105"/>
      <c r="L41" s="106"/>
      <c r="M41" s="107"/>
      <c r="N41" s="105"/>
      <c r="O41" s="106"/>
      <c r="P41" s="107"/>
      <c r="Q41" s="105"/>
      <c r="R41" s="106"/>
      <c r="S41" s="106"/>
      <c r="T41" s="62">
        <v>1</v>
      </c>
      <c r="U41" s="62"/>
      <c r="V41" s="124" t="e">
        <f>(T41*((K41*0)+(N41*50)+(Q41*100)))/(H41*100)</f>
        <v>#DIV/0!</v>
      </c>
      <c r="W41" s="89"/>
      <c r="X41" s="231"/>
      <c r="Y41" s="232"/>
      <c r="Z41" s="233"/>
    </row>
    <row r="42" spans="1:26" s="23" customFormat="1" ht="48" customHeight="1" x14ac:dyDescent="0.25">
      <c r="A42" s="36">
        <v>1.5</v>
      </c>
      <c r="B42" s="271" t="s">
        <v>67</v>
      </c>
      <c r="C42" s="272"/>
      <c r="D42" s="272"/>
      <c r="E42" s="272"/>
      <c r="F42" s="272"/>
      <c r="G42" s="273"/>
      <c r="H42" s="274"/>
      <c r="I42" s="275"/>
      <c r="J42" s="276"/>
      <c r="K42" s="277">
        <f>K43</f>
        <v>0</v>
      </c>
      <c r="L42" s="278"/>
      <c r="M42" s="279"/>
      <c r="N42" s="277">
        <f>N43</f>
        <v>0</v>
      </c>
      <c r="O42" s="278"/>
      <c r="P42" s="279"/>
      <c r="Q42" s="277">
        <f>Q43</f>
        <v>0</v>
      </c>
      <c r="R42" s="278"/>
      <c r="S42" s="278"/>
      <c r="T42" s="59">
        <f>T43</f>
        <v>1</v>
      </c>
      <c r="U42" s="59"/>
      <c r="V42" s="263" t="e">
        <f>SUM(V43)</f>
        <v>#DIV/0!</v>
      </c>
      <c r="W42" s="264"/>
      <c r="X42" s="231"/>
      <c r="Y42" s="232"/>
      <c r="Z42" s="233"/>
    </row>
    <row r="43" spans="1:26" ht="48" customHeight="1" x14ac:dyDescent="0.25">
      <c r="A43" s="37"/>
      <c r="B43" s="135" t="s">
        <v>106</v>
      </c>
      <c r="C43" s="136"/>
      <c r="D43" s="136"/>
      <c r="E43" s="136"/>
      <c r="F43" s="136"/>
      <c r="G43" s="137"/>
      <c r="H43" s="132"/>
      <c r="I43" s="133"/>
      <c r="J43" s="134"/>
      <c r="K43" s="105"/>
      <c r="L43" s="106"/>
      <c r="M43" s="107"/>
      <c r="N43" s="105"/>
      <c r="O43" s="106"/>
      <c r="P43" s="107"/>
      <c r="Q43" s="105"/>
      <c r="R43" s="106"/>
      <c r="S43" s="106"/>
      <c r="T43" s="62">
        <v>1</v>
      </c>
      <c r="U43" s="62"/>
      <c r="V43" s="124" t="e">
        <f>(T43*((K43*0)+(N43*50)+(Q43*100)))/(H43*100)</f>
        <v>#DIV/0!</v>
      </c>
      <c r="W43" s="89"/>
      <c r="X43" s="231"/>
      <c r="Y43" s="232"/>
      <c r="Z43" s="233"/>
    </row>
    <row r="44" spans="1:26" s="22" customFormat="1" ht="24" customHeight="1" x14ac:dyDescent="0.25">
      <c r="A44" s="38">
        <v>2</v>
      </c>
      <c r="B44" s="288" t="s">
        <v>66</v>
      </c>
      <c r="C44" s="289"/>
      <c r="D44" s="289"/>
      <c r="E44" s="289"/>
      <c r="F44" s="289"/>
      <c r="G44" s="85"/>
      <c r="H44" s="290"/>
      <c r="I44" s="291"/>
      <c r="J44" s="292"/>
      <c r="K44" s="257"/>
      <c r="L44" s="258"/>
      <c r="M44" s="259"/>
      <c r="N44" s="257"/>
      <c r="O44" s="258"/>
      <c r="P44" s="259"/>
      <c r="Q44" s="257"/>
      <c r="R44" s="258"/>
      <c r="S44" s="258"/>
      <c r="T44" s="191">
        <f>T45+T50+T53+T55+T57</f>
        <v>70</v>
      </c>
      <c r="U44" s="191"/>
      <c r="V44" s="280" t="e">
        <f>SUM(V45,V50,V53,V55,V57)</f>
        <v>#DIV/0!</v>
      </c>
      <c r="W44" s="109"/>
      <c r="X44" s="231"/>
      <c r="Y44" s="232"/>
      <c r="Z44" s="233"/>
    </row>
    <row r="45" spans="1:26" s="23" customFormat="1" ht="24" customHeight="1" x14ac:dyDescent="0.25">
      <c r="A45" s="36">
        <v>2.1</v>
      </c>
      <c r="B45" s="271" t="s">
        <v>62</v>
      </c>
      <c r="C45" s="272"/>
      <c r="D45" s="272"/>
      <c r="E45" s="272"/>
      <c r="F45" s="272"/>
      <c r="G45" s="273"/>
      <c r="H45" s="274"/>
      <c r="I45" s="275"/>
      <c r="J45" s="276"/>
      <c r="K45" s="277">
        <f>K49</f>
        <v>0</v>
      </c>
      <c r="L45" s="278"/>
      <c r="M45" s="279"/>
      <c r="N45" s="277">
        <f>N49</f>
        <v>0</v>
      </c>
      <c r="O45" s="278"/>
      <c r="P45" s="279"/>
      <c r="Q45" s="277">
        <f>Q49</f>
        <v>0</v>
      </c>
      <c r="R45" s="278"/>
      <c r="S45" s="278"/>
      <c r="T45" s="59">
        <f>SUM(T46:T49)</f>
        <v>35</v>
      </c>
      <c r="U45" s="59"/>
      <c r="V45" s="263" t="e">
        <f>SUM(V46:W49)</f>
        <v>#DIV/0!</v>
      </c>
      <c r="W45" s="264"/>
      <c r="X45" s="231"/>
      <c r="Y45" s="232"/>
      <c r="Z45" s="233"/>
    </row>
    <row r="46" spans="1:26" ht="24" customHeight="1" x14ac:dyDescent="0.25">
      <c r="A46" s="144"/>
      <c r="B46" s="215" t="s">
        <v>69</v>
      </c>
      <c r="C46" s="216"/>
      <c r="D46" s="216"/>
      <c r="E46" s="216"/>
      <c r="F46" s="216"/>
      <c r="G46" s="102"/>
      <c r="H46" s="132"/>
      <c r="I46" s="133"/>
      <c r="J46" s="134"/>
      <c r="K46" s="105"/>
      <c r="L46" s="106"/>
      <c r="M46" s="107"/>
      <c r="N46" s="105"/>
      <c r="O46" s="106"/>
      <c r="P46" s="107"/>
      <c r="Q46" s="105"/>
      <c r="R46" s="106"/>
      <c r="S46" s="106"/>
      <c r="T46" s="62">
        <v>15</v>
      </c>
      <c r="U46" s="62"/>
      <c r="V46" s="124" t="e">
        <f>(T46*((K46*0)+(N46*50)+(Q46*100)))/(H46*100)</f>
        <v>#DIV/0!</v>
      </c>
      <c r="W46" s="89"/>
      <c r="X46" s="231"/>
      <c r="Y46" s="232"/>
      <c r="Z46" s="233"/>
    </row>
    <row r="47" spans="1:26" ht="24" customHeight="1" x14ac:dyDescent="0.25">
      <c r="A47" s="145"/>
      <c r="B47" s="215" t="s">
        <v>70</v>
      </c>
      <c r="C47" s="216"/>
      <c r="D47" s="216"/>
      <c r="E47" s="216"/>
      <c r="F47" s="216"/>
      <c r="G47" s="102"/>
      <c r="H47" s="132"/>
      <c r="I47" s="133"/>
      <c r="J47" s="134"/>
      <c r="K47" s="105"/>
      <c r="L47" s="106"/>
      <c r="M47" s="107"/>
      <c r="N47" s="105"/>
      <c r="O47" s="106"/>
      <c r="P47" s="107"/>
      <c r="Q47" s="105"/>
      <c r="R47" s="106"/>
      <c r="S47" s="106"/>
      <c r="T47" s="62">
        <v>10</v>
      </c>
      <c r="U47" s="62"/>
      <c r="V47" s="124" t="e">
        <f>(T47*((K47*0)+(N47*50)+(Q47*100)))/(H47*100)</f>
        <v>#DIV/0!</v>
      </c>
      <c r="W47" s="89"/>
      <c r="X47" s="231"/>
      <c r="Y47" s="232"/>
      <c r="Z47" s="233"/>
    </row>
    <row r="48" spans="1:26" ht="48" customHeight="1" x14ac:dyDescent="0.25">
      <c r="A48" s="145"/>
      <c r="B48" s="215" t="s">
        <v>107</v>
      </c>
      <c r="C48" s="216"/>
      <c r="D48" s="216"/>
      <c r="E48" s="216"/>
      <c r="F48" s="216"/>
      <c r="G48" s="102"/>
      <c r="H48" s="132"/>
      <c r="I48" s="133"/>
      <c r="J48" s="134"/>
      <c r="K48" s="105"/>
      <c r="L48" s="106"/>
      <c r="M48" s="107"/>
      <c r="N48" s="105"/>
      <c r="O48" s="106"/>
      <c r="P48" s="107"/>
      <c r="Q48" s="105"/>
      <c r="R48" s="106"/>
      <c r="S48" s="106"/>
      <c r="T48" s="62">
        <v>5</v>
      </c>
      <c r="U48" s="62"/>
      <c r="V48" s="124" t="e">
        <f>(T48*((K48*0)+(N48*50)+(Q48*100)))/(H48*100)</f>
        <v>#DIV/0!</v>
      </c>
      <c r="W48" s="89"/>
      <c r="X48" s="231"/>
      <c r="Y48" s="232"/>
      <c r="Z48" s="233"/>
    </row>
    <row r="49" spans="1:26" ht="24" customHeight="1" x14ac:dyDescent="0.25">
      <c r="A49" s="146"/>
      <c r="B49" s="215" t="s">
        <v>71</v>
      </c>
      <c r="C49" s="216"/>
      <c r="D49" s="216"/>
      <c r="E49" s="216"/>
      <c r="F49" s="216"/>
      <c r="G49" s="102"/>
      <c r="H49" s="132"/>
      <c r="I49" s="133"/>
      <c r="J49" s="134"/>
      <c r="K49" s="105"/>
      <c r="L49" s="106"/>
      <c r="M49" s="107"/>
      <c r="N49" s="105"/>
      <c r="O49" s="106"/>
      <c r="P49" s="107"/>
      <c r="Q49" s="105"/>
      <c r="R49" s="106"/>
      <c r="S49" s="106"/>
      <c r="T49" s="62">
        <v>5</v>
      </c>
      <c r="U49" s="62"/>
      <c r="V49" s="124" t="e">
        <f>(T49*((K49*0)+(N49*50)+(Q49*100)))/(H49*100)</f>
        <v>#DIV/0!</v>
      </c>
      <c r="W49" s="89"/>
      <c r="X49" s="231"/>
      <c r="Y49" s="232"/>
      <c r="Z49" s="233"/>
    </row>
    <row r="50" spans="1:26" s="23" customFormat="1" ht="24" customHeight="1" x14ac:dyDescent="0.25">
      <c r="A50" s="36">
        <v>2.2000000000000002</v>
      </c>
      <c r="B50" s="271" t="s">
        <v>63</v>
      </c>
      <c r="C50" s="272"/>
      <c r="D50" s="272"/>
      <c r="E50" s="272"/>
      <c r="F50" s="272"/>
      <c r="G50" s="273"/>
      <c r="H50" s="274"/>
      <c r="I50" s="275"/>
      <c r="J50" s="276"/>
      <c r="K50" s="277">
        <f>K52</f>
        <v>0</v>
      </c>
      <c r="L50" s="278"/>
      <c r="M50" s="279"/>
      <c r="N50" s="277">
        <f>N52</f>
        <v>0</v>
      </c>
      <c r="O50" s="278"/>
      <c r="P50" s="279"/>
      <c r="Q50" s="277">
        <f>Q52</f>
        <v>0</v>
      </c>
      <c r="R50" s="278"/>
      <c r="S50" s="278"/>
      <c r="T50" s="59">
        <f>SUM(T51:T52)</f>
        <v>20</v>
      </c>
      <c r="U50" s="59"/>
      <c r="V50" s="263" t="e">
        <f>SUM(V51:W52)</f>
        <v>#DIV/0!</v>
      </c>
      <c r="W50" s="264"/>
      <c r="X50" s="231"/>
      <c r="Y50" s="232"/>
      <c r="Z50" s="233"/>
    </row>
    <row r="51" spans="1:26" s="15" customFormat="1" ht="72" customHeight="1" x14ac:dyDescent="0.25">
      <c r="A51" s="144"/>
      <c r="B51" s="215" t="s">
        <v>72</v>
      </c>
      <c r="C51" s="216"/>
      <c r="D51" s="216"/>
      <c r="E51" s="216"/>
      <c r="F51" s="216"/>
      <c r="G51" s="102"/>
      <c r="H51" s="132"/>
      <c r="I51" s="133"/>
      <c r="J51" s="134"/>
      <c r="K51" s="105"/>
      <c r="L51" s="106"/>
      <c r="M51" s="107"/>
      <c r="N51" s="105"/>
      <c r="O51" s="106"/>
      <c r="P51" s="107"/>
      <c r="Q51" s="105"/>
      <c r="R51" s="106"/>
      <c r="S51" s="106"/>
      <c r="T51" s="62">
        <v>15</v>
      </c>
      <c r="U51" s="62"/>
      <c r="V51" s="124" t="e">
        <f>(T51*((K51*0)+(N51*50)+(Q51*100)))/(H51*100)</f>
        <v>#DIV/0!</v>
      </c>
      <c r="W51" s="89"/>
      <c r="X51" s="231"/>
      <c r="Y51" s="232"/>
      <c r="Z51" s="233"/>
    </row>
    <row r="52" spans="1:26" ht="48" customHeight="1" x14ac:dyDescent="0.25">
      <c r="A52" s="146"/>
      <c r="B52" s="215" t="s">
        <v>73</v>
      </c>
      <c r="C52" s="216"/>
      <c r="D52" s="216"/>
      <c r="E52" s="216"/>
      <c r="F52" s="216"/>
      <c r="G52" s="102"/>
      <c r="H52" s="132"/>
      <c r="I52" s="133"/>
      <c r="J52" s="134"/>
      <c r="K52" s="105"/>
      <c r="L52" s="106"/>
      <c r="M52" s="107"/>
      <c r="N52" s="105"/>
      <c r="O52" s="106"/>
      <c r="P52" s="107"/>
      <c r="Q52" s="105"/>
      <c r="R52" s="106"/>
      <c r="S52" s="106"/>
      <c r="T52" s="62">
        <v>5</v>
      </c>
      <c r="U52" s="62"/>
      <c r="V52" s="124" t="e">
        <f>(T52*((K52*0)+(N52*50)+(Q52*100)))/(H52*100)</f>
        <v>#DIV/0!</v>
      </c>
      <c r="W52" s="89"/>
      <c r="X52" s="231"/>
      <c r="Y52" s="232"/>
      <c r="Z52" s="233"/>
    </row>
    <row r="53" spans="1:26" s="23" customFormat="1" ht="48" customHeight="1" x14ac:dyDescent="0.25">
      <c r="A53" s="36">
        <v>2.2999999999999998</v>
      </c>
      <c r="B53" s="271" t="s">
        <v>64</v>
      </c>
      <c r="C53" s="272"/>
      <c r="D53" s="272"/>
      <c r="E53" s="272"/>
      <c r="F53" s="272"/>
      <c r="G53" s="273"/>
      <c r="H53" s="274"/>
      <c r="I53" s="275"/>
      <c r="J53" s="276"/>
      <c r="K53" s="277">
        <f>K54</f>
        <v>0</v>
      </c>
      <c r="L53" s="278"/>
      <c r="M53" s="279"/>
      <c r="N53" s="277">
        <f>N54</f>
        <v>0</v>
      </c>
      <c r="O53" s="278"/>
      <c r="P53" s="279"/>
      <c r="Q53" s="277">
        <f>Q54</f>
        <v>0</v>
      </c>
      <c r="R53" s="278"/>
      <c r="S53" s="278"/>
      <c r="T53" s="59">
        <f>SUM(T54)</f>
        <v>10</v>
      </c>
      <c r="U53" s="59"/>
      <c r="V53" s="263" t="e">
        <f>SUM(V54)</f>
        <v>#DIV/0!</v>
      </c>
      <c r="W53" s="264"/>
      <c r="X53" s="231"/>
      <c r="Y53" s="232"/>
      <c r="Z53" s="233"/>
    </row>
    <row r="54" spans="1:26" ht="48" customHeight="1" x14ac:dyDescent="0.25">
      <c r="A54" s="39"/>
      <c r="B54" s="215" t="s">
        <v>104</v>
      </c>
      <c r="C54" s="216"/>
      <c r="D54" s="216"/>
      <c r="E54" s="216"/>
      <c r="F54" s="216"/>
      <c r="G54" s="102"/>
      <c r="H54" s="132"/>
      <c r="I54" s="133"/>
      <c r="J54" s="134"/>
      <c r="K54" s="293"/>
      <c r="L54" s="294"/>
      <c r="M54" s="295"/>
      <c r="N54" s="293"/>
      <c r="O54" s="294"/>
      <c r="P54" s="295"/>
      <c r="Q54" s="293"/>
      <c r="R54" s="294"/>
      <c r="S54" s="294"/>
      <c r="T54" s="62">
        <v>10</v>
      </c>
      <c r="U54" s="62"/>
      <c r="V54" s="124" t="e">
        <f>(T54*((K54*0)+(N54*50)+(Q54*100)))/(H54*100)</f>
        <v>#DIV/0!</v>
      </c>
      <c r="W54" s="89"/>
      <c r="X54" s="231"/>
      <c r="Y54" s="232"/>
      <c r="Z54" s="233"/>
    </row>
    <row r="55" spans="1:26" s="23" customFormat="1" ht="48" customHeight="1" x14ac:dyDescent="0.25">
      <c r="A55" s="36">
        <v>2.4</v>
      </c>
      <c r="B55" s="271" t="s">
        <v>65</v>
      </c>
      <c r="C55" s="272"/>
      <c r="D55" s="272"/>
      <c r="E55" s="272"/>
      <c r="F55" s="272"/>
      <c r="G55" s="273"/>
      <c r="H55" s="274"/>
      <c r="I55" s="275"/>
      <c r="J55" s="276"/>
      <c r="K55" s="277">
        <f>K56</f>
        <v>0</v>
      </c>
      <c r="L55" s="278"/>
      <c r="M55" s="279"/>
      <c r="N55" s="277">
        <f>N56</f>
        <v>0</v>
      </c>
      <c r="O55" s="278"/>
      <c r="P55" s="279"/>
      <c r="Q55" s="277">
        <f>Q56</f>
        <v>0</v>
      </c>
      <c r="R55" s="278"/>
      <c r="S55" s="278"/>
      <c r="T55" s="59">
        <f>T56</f>
        <v>3</v>
      </c>
      <c r="U55" s="59"/>
      <c r="V55" s="263" t="e">
        <f>SUM(V56)</f>
        <v>#DIV/0!</v>
      </c>
      <c r="W55" s="264"/>
      <c r="X55" s="231"/>
      <c r="Y55" s="232"/>
      <c r="Z55" s="233"/>
    </row>
    <row r="56" spans="1:26" ht="48" customHeight="1" x14ac:dyDescent="0.25">
      <c r="A56" s="40"/>
      <c r="B56" s="215" t="s">
        <v>105</v>
      </c>
      <c r="C56" s="216"/>
      <c r="D56" s="216"/>
      <c r="E56" s="216"/>
      <c r="F56" s="216"/>
      <c r="G56" s="102"/>
      <c r="H56" s="132"/>
      <c r="I56" s="133"/>
      <c r="J56" s="134"/>
      <c r="K56" s="105"/>
      <c r="L56" s="106"/>
      <c r="M56" s="107"/>
      <c r="N56" s="105"/>
      <c r="O56" s="106"/>
      <c r="P56" s="107"/>
      <c r="Q56" s="105"/>
      <c r="R56" s="106"/>
      <c r="S56" s="106"/>
      <c r="T56" s="62">
        <v>3</v>
      </c>
      <c r="U56" s="62"/>
      <c r="V56" s="124" t="e">
        <f>(T56*((K56*0)+(N56*50)+(Q56*100)))/(H56*100)</f>
        <v>#DIV/0!</v>
      </c>
      <c r="W56" s="89"/>
      <c r="X56" s="231"/>
      <c r="Y56" s="232"/>
      <c r="Z56" s="233"/>
    </row>
    <row r="57" spans="1:26" s="23" customFormat="1" ht="48" customHeight="1" x14ac:dyDescent="0.25">
      <c r="A57" s="36">
        <v>2.5</v>
      </c>
      <c r="B57" s="271" t="s">
        <v>67</v>
      </c>
      <c r="C57" s="272"/>
      <c r="D57" s="272"/>
      <c r="E57" s="272"/>
      <c r="F57" s="272"/>
      <c r="G57" s="273"/>
      <c r="H57" s="274"/>
      <c r="I57" s="275"/>
      <c r="J57" s="276"/>
      <c r="K57" s="277">
        <f>K58</f>
        <v>0</v>
      </c>
      <c r="L57" s="278"/>
      <c r="M57" s="279"/>
      <c r="N57" s="277">
        <f>N58</f>
        <v>0</v>
      </c>
      <c r="O57" s="278"/>
      <c r="P57" s="279"/>
      <c r="Q57" s="277">
        <f>Q58</f>
        <v>0</v>
      </c>
      <c r="R57" s="278"/>
      <c r="S57" s="278"/>
      <c r="T57" s="59">
        <f>T58</f>
        <v>2</v>
      </c>
      <c r="U57" s="59"/>
      <c r="V57" s="263" t="e">
        <f>SUM(V58)</f>
        <v>#DIV/0!</v>
      </c>
      <c r="W57" s="264"/>
      <c r="X57" s="231"/>
      <c r="Y57" s="232"/>
      <c r="Z57" s="233"/>
    </row>
    <row r="58" spans="1:26" ht="48" customHeight="1" x14ac:dyDescent="0.25">
      <c r="A58" s="37"/>
      <c r="B58" s="129" t="s">
        <v>106</v>
      </c>
      <c r="C58" s="129"/>
      <c r="D58" s="129"/>
      <c r="E58" s="129"/>
      <c r="F58" s="129"/>
      <c r="G58" s="129"/>
      <c r="H58" s="130"/>
      <c r="I58" s="130"/>
      <c r="J58" s="130"/>
      <c r="K58" s="105"/>
      <c r="L58" s="106"/>
      <c r="M58" s="107"/>
      <c r="N58" s="105"/>
      <c r="O58" s="106"/>
      <c r="P58" s="107"/>
      <c r="Q58" s="105"/>
      <c r="R58" s="106"/>
      <c r="S58" s="106"/>
      <c r="T58" s="62">
        <v>2</v>
      </c>
      <c r="U58" s="62"/>
      <c r="V58" s="124" t="e">
        <f>(T58*((K58*0)+(N58*50)+(Q58*100)))/(H58*100)</f>
        <v>#DIV/0!</v>
      </c>
      <c r="W58" s="89"/>
      <c r="X58" s="231"/>
      <c r="Y58" s="232"/>
      <c r="Z58" s="233"/>
    </row>
    <row r="59" spans="1:26" ht="24" customHeight="1" x14ac:dyDescent="0.25">
      <c r="A59" s="217" t="s">
        <v>9</v>
      </c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2"/>
      <c r="T59" s="218">
        <f>SUM(T44,T29)</f>
        <v>100</v>
      </c>
      <c r="U59" s="219"/>
      <c r="V59" s="220" t="e">
        <f>SUM(V29,V44)</f>
        <v>#DIV/0!</v>
      </c>
      <c r="W59" s="221"/>
      <c r="X59" s="222"/>
      <c r="Y59" s="223"/>
      <c r="Z59" s="224"/>
    </row>
    <row r="60" spans="1:26" ht="9.9499999999999993" customHeight="1" x14ac:dyDescent="0.25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24" customHeight="1" x14ac:dyDescent="0.25">
      <c r="A61" s="1" t="s">
        <v>58</v>
      </c>
    </row>
    <row r="62" spans="1:26" ht="60" customHeight="1" x14ac:dyDescent="0.25">
      <c r="A62" s="14" t="s">
        <v>6</v>
      </c>
      <c r="B62" s="83" t="s">
        <v>20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69" t="s">
        <v>21</v>
      </c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1"/>
      <c r="Y62" s="72" t="s">
        <v>22</v>
      </c>
      <c r="Z62" s="72"/>
    </row>
    <row r="63" spans="1:26" ht="24" customHeight="1" x14ac:dyDescent="0.25">
      <c r="A63" s="73" t="s">
        <v>23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5"/>
    </row>
    <row r="64" spans="1:26" s="19" customFormat="1" ht="48" customHeight="1" x14ac:dyDescent="0.25">
      <c r="A64" s="17" t="str">
        <f>IF(B64&lt;&gt;"","2.1.1","")</f>
        <v/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53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5"/>
      <c r="Y64" s="77"/>
      <c r="Z64" s="77"/>
    </row>
    <row r="65" spans="1:26" s="19" customFormat="1" ht="48" customHeight="1" x14ac:dyDescent="0.25">
      <c r="A65" s="17" t="str">
        <f>IF(B65&lt;&gt;"","2.1.2","")</f>
        <v/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53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5"/>
      <c r="Y65" s="77"/>
      <c r="Z65" s="77"/>
    </row>
    <row r="66" spans="1:26" s="19" customFormat="1" ht="48" customHeight="1" x14ac:dyDescent="0.25">
      <c r="A66" s="17" t="str">
        <f>IF(B66&lt;&gt;"","2.1.3","")</f>
        <v/>
      </c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53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5"/>
      <c r="Y66" s="77"/>
      <c r="Z66" s="77"/>
    </row>
    <row r="67" spans="1:26" s="19" customFormat="1" ht="48" customHeight="1" x14ac:dyDescent="0.25">
      <c r="A67" s="17" t="str">
        <f>IF(B67&lt;&gt;"","2.1.4","")</f>
        <v/>
      </c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53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5"/>
      <c r="Y67" s="77"/>
      <c r="Z67" s="77"/>
    </row>
    <row r="68" spans="1:26" s="19" customFormat="1" ht="48" customHeight="1" x14ac:dyDescent="0.25">
      <c r="A68" s="17" t="str">
        <f>IF(B68&lt;&gt;"","2.1.5","")</f>
        <v/>
      </c>
      <c r="B68" s="53"/>
      <c r="C68" s="54"/>
      <c r="D68" s="54"/>
      <c r="E68" s="54"/>
      <c r="F68" s="54"/>
      <c r="G68" s="54"/>
      <c r="H68" s="54"/>
      <c r="I68" s="54"/>
      <c r="J68" s="54"/>
      <c r="K68" s="54"/>
      <c r="L68" s="55"/>
      <c r="M68" s="25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7"/>
      <c r="Y68" s="56"/>
      <c r="Z68" s="57"/>
    </row>
    <row r="69" spans="1:26" ht="24" customHeight="1" x14ac:dyDescent="0.25">
      <c r="A69" s="73" t="s">
        <v>24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/>
    </row>
    <row r="70" spans="1:26" s="19" customFormat="1" ht="48" customHeight="1" x14ac:dyDescent="0.25">
      <c r="A70" s="17" t="str">
        <f>IF(B70&lt;&gt;"","2.2.1","")</f>
        <v/>
      </c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53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5"/>
      <c r="Y70" s="77"/>
      <c r="Z70" s="77"/>
    </row>
    <row r="71" spans="1:26" s="19" customFormat="1" ht="48" customHeight="1" x14ac:dyDescent="0.25">
      <c r="A71" s="17" t="str">
        <f>IF(B71&lt;&gt;"","2.2.2","")</f>
        <v/>
      </c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53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5"/>
      <c r="Y71" s="77"/>
      <c r="Z71" s="77"/>
    </row>
    <row r="72" spans="1:26" s="19" customFormat="1" ht="48" customHeight="1" x14ac:dyDescent="0.25">
      <c r="A72" s="17" t="str">
        <f>IF(B72&lt;&gt;"","2.2.3","")</f>
        <v/>
      </c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53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5"/>
      <c r="Y72" s="77"/>
      <c r="Z72" s="77"/>
    </row>
    <row r="73" spans="1:26" s="19" customFormat="1" ht="48" customHeight="1" x14ac:dyDescent="0.25">
      <c r="A73" s="17" t="str">
        <f>IF(B73&lt;&gt;"","2.2.4","")</f>
        <v/>
      </c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53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5"/>
      <c r="Y73" s="77"/>
      <c r="Z73" s="77"/>
    </row>
    <row r="74" spans="1:26" s="19" customFormat="1" ht="48" customHeight="1" x14ac:dyDescent="0.25">
      <c r="A74" s="17" t="str">
        <f>IF(B74&lt;&gt;"","2.2.5","")</f>
        <v/>
      </c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53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5"/>
      <c r="Y74" s="77"/>
      <c r="Z74" s="77"/>
    </row>
    <row r="75" spans="1:26" ht="24" customHeight="1" x14ac:dyDescent="0.25">
      <c r="A75" s="73" t="s">
        <v>25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/>
    </row>
    <row r="76" spans="1:26" s="19" customFormat="1" ht="48" customHeight="1" x14ac:dyDescent="0.25">
      <c r="A76" s="17" t="str">
        <f>IF(B76&lt;&gt;"","2.3.1","")</f>
        <v/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53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5"/>
      <c r="Y76" s="77"/>
      <c r="Z76" s="77"/>
    </row>
    <row r="77" spans="1:26" s="19" customFormat="1" ht="48" customHeight="1" x14ac:dyDescent="0.25">
      <c r="A77" s="17" t="str">
        <f>IF(B77&lt;&gt;"","2.3.2","")</f>
        <v/>
      </c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53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5"/>
      <c r="Y77" s="77"/>
      <c r="Z77" s="77"/>
    </row>
    <row r="78" spans="1:26" s="19" customFormat="1" ht="48" customHeight="1" x14ac:dyDescent="0.25">
      <c r="A78" s="17" t="str">
        <f>IF(B78&lt;&gt;"","2.3.3","")</f>
        <v/>
      </c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53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5"/>
      <c r="Y78" s="77"/>
      <c r="Z78" s="77"/>
    </row>
    <row r="79" spans="1:26" s="19" customFormat="1" ht="48" customHeight="1" x14ac:dyDescent="0.25">
      <c r="A79" s="17" t="str">
        <f>IF(B79&lt;&gt;"","2.3.4","")</f>
        <v/>
      </c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53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5"/>
      <c r="Y79" s="77"/>
      <c r="Z79" s="77"/>
    </row>
    <row r="80" spans="1:26" s="19" customFormat="1" ht="48" customHeight="1" x14ac:dyDescent="0.25">
      <c r="A80" s="17" t="str">
        <f>IF(B80&lt;&gt;"","2.3.5","")</f>
        <v/>
      </c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53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5"/>
      <c r="Y80" s="77"/>
      <c r="Z80" s="77"/>
    </row>
    <row r="81" spans="1:26" ht="9.9499999999999993" customHeight="1" x14ac:dyDescent="0.25"/>
    <row r="82" spans="1:26" ht="24" customHeight="1" x14ac:dyDescent="0.25">
      <c r="A82" s="2" t="s">
        <v>59</v>
      </c>
    </row>
    <row r="83" spans="1:26" ht="9.9499999999999993" customHeight="1" x14ac:dyDescent="0.25"/>
    <row r="84" spans="1:26" ht="60" customHeight="1" x14ac:dyDescent="0.25">
      <c r="A84" s="14" t="s">
        <v>6</v>
      </c>
      <c r="B84" s="83" t="s">
        <v>26</v>
      </c>
      <c r="C84" s="83"/>
      <c r="D84" s="83"/>
      <c r="E84" s="83"/>
      <c r="F84" s="83"/>
      <c r="G84" s="83"/>
      <c r="H84" s="83" t="s">
        <v>21</v>
      </c>
      <c r="I84" s="83"/>
      <c r="J84" s="83"/>
      <c r="K84" s="83"/>
      <c r="L84" s="83"/>
      <c r="M84" s="83"/>
      <c r="N84" s="83"/>
      <c r="O84" s="83"/>
      <c r="P84" s="83"/>
      <c r="Q84" s="69" t="s">
        <v>27</v>
      </c>
      <c r="R84" s="70"/>
      <c r="S84" s="70"/>
      <c r="T84" s="70"/>
      <c r="U84" s="70"/>
      <c r="V84" s="70"/>
      <c r="W84" s="70"/>
      <c r="X84" s="71"/>
      <c r="Y84" s="72" t="s">
        <v>22</v>
      </c>
      <c r="Z84" s="72"/>
    </row>
    <row r="85" spans="1:26" s="19" customFormat="1" ht="72" customHeight="1" x14ac:dyDescent="0.25">
      <c r="A85" s="17" t="str">
        <f>IF(B85&lt;&gt;"","3.1","")</f>
        <v/>
      </c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53"/>
      <c r="R85" s="54"/>
      <c r="S85" s="54"/>
      <c r="T85" s="54"/>
      <c r="U85" s="54"/>
      <c r="V85" s="54"/>
      <c r="W85" s="54"/>
      <c r="X85" s="55"/>
      <c r="Y85" s="77"/>
      <c r="Z85" s="77"/>
    </row>
    <row r="86" spans="1:26" s="19" customFormat="1" ht="72" customHeight="1" x14ac:dyDescent="0.25">
      <c r="A86" s="17" t="str">
        <f>IF(B86&lt;&gt;"","3.2","")</f>
        <v/>
      </c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53"/>
      <c r="R86" s="54"/>
      <c r="S86" s="54"/>
      <c r="T86" s="54"/>
      <c r="U86" s="54"/>
      <c r="V86" s="54"/>
      <c r="W86" s="54"/>
      <c r="X86" s="55"/>
      <c r="Y86" s="77"/>
      <c r="Z86" s="77"/>
    </row>
    <row r="87" spans="1:26" s="19" customFormat="1" ht="72" customHeight="1" x14ac:dyDescent="0.25">
      <c r="A87" s="17" t="str">
        <f>IF(B87&lt;&gt;"","3.3","")</f>
        <v/>
      </c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53"/>
      <c r="R87" s="54"/>
      <c r="S87" s="54"/>
      <c r="T87" s="54"/>
      <c r="U87" s="54"/>
      <c r="V87" s="54"/>
      <c r="W87" s="54"/>
      <c r="X87" s="55"/>
      <c r="Y87" s="77"/>
      <c r="Z87" s="77"/>
    </row>
    <row r="88" spans="1:26" s="19" customFormat="1" ht="72" customHeight="1" x14ac:dyDescent="0.25">
      <c r="A88" s="17" t="str">
        <f>IF(B88&lt;&gt;"","3.4","")</f>
        <v/>
      </c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53"/>
      <c r="R88" s="54"/>
      <c r="S88" s="54"/>
      <c r="T88" s="54"/>
      <c r="U88" s="54"/>
      <c r="V88" s="54"/>
      <c r="W88" s="54"/>
      <c r="X88" s="55"/>
      <c r="Y88" s="77"/>
      <c r="Z88" s="77"/>
    </row>
    <row r="89" spans="1:26" s="19" customFormat="1" ht="72" customHeight="1" x14ac:dyDescent="0.25">
      <c r="A89" s="17" t="str">
        <f>IF(B89&lt;&gt;"","3.5","")</f>
        <v/>
      </c>
      <c r="B89" s="53"/>
      <c r="C89" s="54"/>
      <c r="D89" s="54"/>
      <c r="E89" s="54"/>
      <c r="F89" s="54"/>
      <c r="G89" s="55"/>
      <c r="H89" s="53"/>
      <c r="I89" s="54"/>
      <c r="J89" s="54"/>
      <c r="K89" s="54"/>
      <c r="L89" s="54"/>
      <c r="M89" s="54"/>
      <c r="N89" s="54"/>
      <c r="O89" s="54"/>
      <c r="P89" s="55"/>
      <c r="Q89" s="53"/>
      <c r="R89" s="54"/>
      <c r="S89" s="54"/>
      <c r="T89" s="54"/>
      <c r="U89" s="54"/>
      <c r="V89" s="54"/>
      <c r="W89" s="54"/>
      <c r="X89" s="55"/>
      <c r="Y89" s="56"/>
      <c r="Z89" s="57"/>
    </row>
    <row r="90" spans="1:26" s="19" customFormat="1" ht="72" customHeight="1" x14ac:dyDescent="0.25">
      <c r="A90" s="17" t="str">
        <f>IF(B90&lt;&gt;"","3.6","")</f>
        <v/>
      </c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53"/>
      <c r="R90" s="54"/>
      <c r="S90" s="54"/>
      <c r="T90" s="54"/>
      <c r="U90" s="54"/>
      <c r="V90" s="54"/>
      <c r="W90" s="54"/>
      <c r="X90" s="55"/>
      <c r="Y90" s="77"/>
      <c r="Z90" s="77"/>
    </row>
    <row r="91" spans="1:26" ht="9.9499999999999993" customHeight="1" x14ac:dyDescent="0.25">
      <c r="A91" s="2"/>
    </row>
    <row r="92" spans="1:26" ht="24" customHeight="1" x14ac:dyDescent="0.25">
      <c r="A92" s="2" t="s">
        <v>60</v>
      </c>
    </row>
    <row r="93" spans="1:26" ht="9.9499999999999993" customHeight="1" x14ac:dyDescent="0.25">
      <c r="A93" s="2"/>
    </row>
    <row r="94" spans="1:26" ht="48" customHeight="1" x14ac:dyDescent="0.25">
      <c r="B94" s="182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4"/>
    </row>
    <row r="95" spans="1:26" ht="48" customHeight="1" x14ac:dyDescent="0.25">
      <c r="B95" s="185"/>
      <c r="C95" s="186"/>
      <c r="D95" s="186"/>
      <c r="E95" s="186"/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7"/>
    </row>
    <row r="96" spans="1:26" ht="48" customHeight="1" x14ac:dyDescent="0.25">
      <c r="B96" s="185"/>
      <c r="C96" s="186"/>
      <c r="D96" s="186"/>
      <c r="E96" s="186"/>
      <c r="F96" s="186"/>
      <c r="G96" s="186"/>
      <c r="H96" s="186"/>
      <c r="I96" s="186"/>
      <c r="J96" s="186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186"/>
      <c r="Y96" s="187"/>
    </row>
    <row r="97" spans="1:25" ht="48" customHeight="1" x14ac:dyDescent="0.25">
      <c r="B97" s="185"/>
      <c r="C97" s="186"/>
      <c r="D97" s="186"/>
      <c r="E97" s="186"/>
      <c r="F97" s="186"/>
      <c r="G97" s="186"/>
      <c r="H97" s="186"/>
      <c r="I97" s="186"/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7"/>
    </row>
    <row r="98" spans="1:25" ht="48" customHeight="1" x14ac:dyDescent="0.25">
      <c r="B98" s="188"/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90"/>
    </row>
    <row r="99" spans="1:25" ht="9.9499999999999993" customHeight="1" x14ac:dyDescent="0.25">
      <c r="A99" s="2"/>
    </row>
    <row r="100" spans="1:25" ht="24" customHeight="1" x14ac:dyDescent="0.25">
      <c r="A100" s="5" t="s">
        <v>108</v>
      </c>
    </row>
    <row r="101" spans="1:25" ht="9.9499999999999993" customHeight="1" x14ac:dyDescent="0.25"/>
    <row r="102" spans="1:25" ht="21" customHeight="1" x14ac:dyDescent="0.25">
      <c r="B102" s="165"/>
      <c r="C102" s="165"/>
      <c r="D102" s="165"/>
      <c r="E102" s="165"/>
      <c r="F102" s="165"/>
      <c r="G102" s="165"/>
      <c r="H102" s="165"/>
      <c r="J102" s="165"/>
      <c r="K102" s="165"/>
      <c r="L102" s="165"/>
      <c r="M102" s="165"/>
      <c r="N102" s="165"/>
      <c r="O102" s="165"/>
      <c r="P102" s="165"/>
      <c r="Q102" s="165"/>
      <c r="S102" s="166"/>
      <c r="T102" s="167"/>
      <c r="U102" s="167"/>
      <c r="V102" s="167"/>
      <c r="W102" s="167"/>
      <c r="X102" s="167"/>
      <c r="Y102" s="168"/>
    </row>
    <row r="103" spans="1:25" ht="21" customHeight="1" x14ac:dyDescent="0.25">
      <c r="B103" s="165"/>
      <c r="C103" s="165"/>
      <c r="D103" s="165"/>
      <c r="E103" s="165"/>
      <c r="F103" s="165"/>
      <c r="G103" s="165"/>
      <c r="H103" s="165"/>
      <c r="J103" s="165"/>
      <c r="K103" s="165"/>
      <c r="L103" s="165"/>
      <c r="M103" s="165"/>
      <c r="N103" s="165"/>
      <c r="O103" s="165"/>
      <c r="P103" s="165"/>
      <c r="Q103" s="165"/>
      <c r="S103" s="169"/>
      <c r="T103" s="170"/>
      <c r="U103" s="170"/>
      <c r="V103" s="170"/>
      <c r="W103" s="170"/>
      <c r="X103" s="170"/>
      <c r="Y103" s="171"/>
    </row>
    <row r="104" spans="1:25" ht="21" customHeight="1" x14ac:dyDescent="0.25">
      <c r="B104" s="165"/>
      <c r="C104" s="165"/>
      <c r="D104" s="165"/>
      <c r="E104" s="165"/>
      <c r="F104" s="165"/>
      <c r="G104" s="165"/>
      <c r="H104" s="165"/>
      <c r="J104" s="165"/>
      <c r="K104" s="165"/>
      <c r="L104" s="165"/>
      <c r="M104" s="165"/>
      <c r="N104" s="165"/>
      <c r="O104" s="165"/>
      <c r="P104" s="165"/>
      <c r="Q104" s="165"/>
      <c r="S104" s="169"/>
      <c r="T104" s="170"/>
      <c r="U104" s="170"/>
      <c r="V104" s="170"/>
      <c r="W104" s="170"/>
      <c r="X104" s="170"/>
      <c r="Y104" s="171"/>
    </row>
    <row r="105" spans="1:25" ht="21" customHeight="1" x14ac:dyDescent="0.25">
      <c r="B105" s="165"/>
      <c r="C105" s="165"/>
      <c r="D105" s="165"/>
      <c r="E105" s="165"/>
      <c r="F105" s="165"/>
      <c r="G105" s="165"/>
      <c r="H105" s="165"/>
      <c r="J105" s="165"/>
      <c r="K105" s="165"/>
      <c r="L105" s="165"/>
      <c r="M105" s="165"/>
      <c r="N105" s="165"/>
      <c r="O105" s="165"/>
      <c r="P105" s="165"/>
      <c r="Q105" s="165"/>
      <c r="S105" s="169"/>
      <c r="T105" s="170"/>
      <c r="U105" s="170"/>
      <c r="V105" s="170"/>
      <c r="W105" s="170"/>
      <c r="X105" s="170"/>
      <c r="Y105" s="171"/>
    </row>
    <row r="106" spans="1:25" ht="21" customHeight="1" x14ac:dyDescent="0.25">
      <c r="B106" s="165"/>
      <c r="C106" s="165"/>
      <c r="D106" s="165"/>
      <c r="E106" s="165"/>
      <c r="F106" s="165"/>
      <c r="G106" s="165"/>
      <c r="H106" s="165"/>
      <c r="J106" s="165"/>
      <c r="K106" s="165"/>
      <c r="L106" s="165"/>
      <c r="M106" s="165"/>
      <c r="N106" s="165"/>
      <c r="O106" s="165"/>
      <c r="P106" s="165"/>
      <c r="Q106" s="165"/>
      <c r="S106" s="169"/>
      <c r="T106" s="170"/>
      <c r="U106" s="170"/>
      <c r="V106" s="170"/>
      <c r="W106" s="170"/>
      <c r="X106" s="170"/>
      <c r="Y106" s="171"/>
    </row>
    <row r="107" spans="1:25" ht="21" customHeight="1" x14ac:dyDescent="0.25">
      <c r="B107" s="165"/>
      <c r="C107" s="165"/>
      <c r="D107" s="165"/>
      <c r="E107" s="165"/>
      <c r="F107" s="165"/>
      <c r="G107" s="165"/>
      <c r="H107" s="165"/>
      <c r="J107" s="165"/>
      <c r="K107" s="165"/>
      <c r="L107" s="165"/>
      <c r="M107" s="165"/>
      <c r="N107" s="165"/>
      <c r="O107" s="165"/>
      <c r="P107" s="165"/>
      <c r="Q107" s="165"/>
      <c r="S107" s="169"/>
      <c r="T107" s="170"/>
      <c r="U107" s="170"/>
      <c r="V107" s="170"/>
      <c r="W107" s="170"/>
      <c r="X107" s="170"/>
      <c r="Y107" s="171"/>
    </row>
    <row r="108" spans="1:25" ht="21" customHeight="1" x14ac:dyDescent="0.25">
      <c r="B108" s="165"/>
      <c r="C108" s="165"/>
      <c r="D108" s="165"/>
      <c r="E108" s="165"/>
      <c r="F108" s="165"/>
      <c r="G108" s="165"/>
      <c r="H108" s="165"/>
      <c r="J108" s="165"/>
      <c r="K108" s="165"/>
      <c r="L108" s="165"/>
      <c r="M108" s="165"/>
      <c r="N108" s="165"/>
      <c r="O108" s="165"/>
      <c r="P108" s="165"/>
      <c r="Q108" s="165"/>
      <c r="S108" s="169"/>
      <c r="T108" s="170"/>
      <c r="U108" s="170"/>
      <c r="V108" s="170"/>
      <c r="W108" s="170"/>
      <c r="X108" s="170"/>
      <c r="Y108" s="171"/>
    </row>
    <row r="109" spans="1:25" ht="21" customHeight="1" x14ac:dyDescent="0.25">
      <c r="B109" s="165"/>
      <c r="C109" s="165"/>
      <c r="D109" s="165"/>
      <c r="E109" s="165"/>
      <c r="F109" s="165"/>
      <c r="G109" s="165"/>
      <c r="H109" s="165"/>
      <c r="J109" s="165"/>
      <c r="K109" s="165"/>
      <c r="L109" s="165"/>
      <c r="M109" s="165"/>
      <c r="N109" s="165"/>
      <c r="O109" s="165"/>
      <c r="P109" s="165"/>
      <c r="Q109" s="165"/>
      <c r="S109" s="169"/>
      <c r="T109" s="170"/>
      <c r="U109" s="170"/>
      <c r="V109" s="170"/>
      <c r="W109" s="170"/>
      <c r="X109" s="170"/>
      <c r="Y109" s="171"/>
    </row>
    <row r="110" spans="1:25" ht="21" customHeight="1" x14ac:dyDescent="0.25">
      <c r="B110" s="165"/>
      <c r="C110" s="165"/>
      <c r="D110" s="165"/>
      <c r="E110" s="165"/>
      <c r="F110" s="165"/>
      <c r="G110" s="165"/>
      <c r="H110" s="165"/>
      <c r="J110" s="165"/>
      <c r="K110" s="165"/>
      <c r="L110" s="165"/>
      <c r="M110" s="165"/>
      <c r="N110" s="165"/>
      <c r="O110" s="165"/>
      <c r="P110" s="165"/>
      <c r="Q110" s="165"/>
      <c r="S110" s="169"/>
      <c r="T110" s="170"/>
      <c r="U110" s="170"/>
      <c r="V110" s="170"/>
      <c r="W110" s="170"/>
      <c r="X110" s="170"/>
      <c r="Y110" s="171"/>
    </row>
    <row r="111" spans="1:25" ht="21" customHeight="1" x14ac:dyDescent="0.25">
      <c r="B111" s="165"/>
      <c r="C111" s="165"/>
      <c r="D111" s="165"/>
      <c r="E111" s="165"/>
      <c r="F111" s="165"/>
      <c r="G111" s="165"/>
      <c r="H111" s="165"/>
      <c r="J111" s="165"/>
      <c r="K111" s="165"/>
      <c r="L111" s="165"/>
      <c r="M111" s="165"/>
      <c r="N111" s="165"/>
      <c r="O111" s="165"/>
      <c r="P111" s="165"/>
      <c r="Q111" s="165"/>
      <c r="S111" s="172"/>
      <c r="T111" s="173"/>
      <c r="U111" s="173"/>
      <c r="V111" s="173"/>
      <c r="W111" s="173"/>
      <c r="X111" s="173"/>
      <c r="Y111" s="174"/>
    </row>
    <row r="112" spans="1:25" ht="48" customHeight="1" x14ac:dyDescent="0.25">
      <c r="B112" s="181"/>
      <c r="C112" s="181"/>
      <c r="D112" s="181"/>
      <c r="E112" s="181"/>
      <c r="F112" s="181"/>
      <c r="G112" s="181"/>
      <c r="H112" s="181"/>
      <c r="J112" s="175"/>
      <c r="K112" s="176"/>
      <c r="L112" s="176"/>
      <c r="M112" s="176"/>
      <c r="N112" s="176"/>
      <c r="O112" s="176"/>
      <c r="P112" s="176"/>
      <c r="Q112" s="177"/>
      <c r="S112" s="175"/>
      <c r="T112" s="176"/>
      <c r="U112" s="176"/>
      <c r="V112" s="176"/>
      <c r="W112" s="176"/>
      <c r="X112" s="176"/>
      <c r="Y112" s="177"/>
    </row>
    <row r="113" spans="2:25" ht="48" customHeight="1" x14ac:dyDescent="0.25">
      <c r="B113" s="181"/>
      <c r="C113" s="181"/>
      <c r="D113" s="181"/>
      <c r="E113" s="181"/>
      <c r="F113" s="181"/>
      <c r="G113" s="181"/>
      <c r="H113" s="181"/>
      <c r="J113" s="178"/>
      <c r="K113" s="179"/>
      <c r="L113" s="179"/>
      <c r="M113" s="179"/>
      <c r="N113" s="179"/>
      <c r="O113" s="179"/>
      <c r="P113" s="179"/>
      <c r="Q113" s="180"/>
      <c r="S113" s="178"/>
      <c r="T113" s="179"/>
      <c r="U113" s="179"/>
      <c r="V113" s="179"/>
      <c r="W113" s="179"/>
      <c r="X113" s="179"/>
      <c r="Y113" s="180"/>
    </row>
    <row r="115" spans="2:25" x14ac:dyDescent="0.25">
      <c r="B115" s="165"/>
      <c r="C115" s="165"/>
      <c r="D115" s="165"/>
      <c r="E115" s="165"/>
      <c r="F115" s="165"/>
      <c r="G115" s="165"/>
      <c r="H115" s="165"/>
      <c r="J115" s="165"/>
      <c r="K115" s="165"/>
      <c r="L115" s="165"/>
      <c r="M115" s="165"/>
      <c r="N115" s="165"/>
      <c r="O115" s="165"/>
      <c r="P115" s="165"/>
      <c r="Q115" s="165"/>
      <c r="S115" s="166"/>
      <c r="T115" s="167"/>
      <c r="U115" s="167"/>
      <c r="V115" s="167"/>
      <c r="W115" s="167"/>
      <c r="X115" s="167"/>
      <c r="Y115" s="168"/>
    </row>
    <row r="116" spans="2:25" x14ac:dyDescent="0.25">
      <c r="B116" s="165"/>
      <c r="C116" s="165"/>
      <c r="D116" s="165"/>
      <c r="E116" s="165"/>
      <c r="F116" s="165"/>
      <c r="G116" s="165"/>
      <c r="H116" s="165"/>
      <c r="J116" s="165"/>
      <c r="K116" s="165"/>
      <c r="L116" s="165"/>
      <c r="M116" s="165"/>
      <c r="N116" s="165"/>
      <c r="O116" s="165"/>
      <c r="P116" s="165"/>
      <c r="Q116" s="165"/>
      <c r="S116" s="169"/>
      <c r="T116" s="170"/>
      <c r="U116" s="170"/>
      <c r="V116" s="170"/>
      <c r="W116" s="170"/>
      <c r="X116" s="170"/>
      <c r="Y116" s="171"/>
    </row>
    <row r="117" spans="2:25" x14ac:dyDescent="0.25">
      <c r="B117" s="165"/>
      <c r="C117" s="165"/>
      <c r="D117" s="165"/>
      <c r="E117" s="165"/>
      <c r="F117" s="165"/>
      <c r="G117" s="165"/>
      <c r="H117" s="165"/>
      <c r="J117" s="165"/>
      <c r="K117" s="165"/>
      <c r="L117" s="165"/>
      <c r="M117" s="165"/>
      <c r="N117" s="165"/>
      <c r="O117" s="165"/>
      <c r="P117" s="165"/>
      <c r="Q117" s="165"/>
      <c r="S117" s="169"/>
      <c r="T117" s="170"/>
      <c r="U117" s="170"/>
      <c r="V117" s="170"/>
      <c r="W117" s="170"/>
      <c r="X117" s="170"/>
      <c r="Y117" s="171"/>
    </row>
    <row r="118" spans="2:25" x14ac:dyDescent="0.25">
      <c r="B118" s="165"/>
      <c r="C118" s="165"/>
      <c r="D118" s="165"/>
      <c r="E118" s="165"/>
      <c r="F118" s="165"/>
      <c r="G118" s="165"/>
      <c r="H118" s="165"/>
      <c r="J118" s="165"/>
      <c r="K118" s="165"/>
      <c r="L118" s="165"/>
      <c r="M118" s="165"/>
      <c r="N118" s="165"/>
      <c r="O118" s="165"/>
      <c r="P118" s="165"/>
      <c r="Q118" s="165"/>
      <c r="S118" s="169"/>
      <c r="T118" s="170"/>
      <c r="U118" s="170"/>
      <c r="V118" s="170"/>
      <c r="W118" s="170"/>
      <c r="X118" s="170"/>
      <c r="Y118" s="171"/>
    </row>
    <row r="119" spans="2:25" x14ac:dyDescent="0.25">
      <c r="B119" s="165"/>
      <c r="C119" s="165"/>
      <c r="D119" s="165"/>
      <c r="E119" s="165"/>
      <c r="F119" s="165"/>
      <c r="G119" s="165"/>
      <c r="H119" s="165"/>
      <c r="J119" s="165"/>
      <c r="K119" s="165"/>
      <c r="L119" s="165"/>
      <c r="M119" s="165"/>
      <c r="N119" s="165"/>
      <c r="O119" s="165"/>
      <c r="P119" s="165"/>
      <c r="Q119" s="165"/>
      <c r="S119" s="169"/>
      <c r="T119" s="170"/>
      <c r="U119" s="170"/>
      <c r="V119" s="170"/>
      <c r="W119" s="170"/>
      <c r="X119" s="170"/>
      <c r="Y119" s="171"/>
    </row>
    <row r="120" spans="2:25" x14ac:dyDescent="0.25">
      <c r="B120" s="165"/>
      <c r="C120" s="165"/>
      <c r="D120" s="165"/>
      <c r="E120" s="165"/>
      <c r="F120" s="165"/>
      <c r="G120" s="165"/>
      <c r="H120" s="165"/>
      <c r="J120" s="165"/>
      <c r="K120" s="165"/>
      <c r="L120" s="165"/>
      <c r="M120" s="165"/>
      <c r="N120" s="165"/>
      <c r="O120" s="165"/>
      <c r="P120" s="165"/>
      <c r="Q120" s="165"/>
      <c r="S120" s="169"/>
      <c r="T120" s="170"/>
      <c r="U120" s="170"/>
      <c r="V120" s="170"/>
      <c r="W120" s="170"/>
      <c r="X120" s="170"/>
      <c r="Y120" s="171"/>
    </row>
    <row r="121" spans="2:25" x14ac:dyDescent="0.25">
      <c r="B121" s="165"/>
      <c r="C121" s="165"/>
      <c r="D121" s="165"/>
      <c r="E121" s="165"/>
      <c r="F121" s="165"/>
      <c r="G121" s="165"/>
      <c r="H121" s="165"/>
      <c r="J121" s="165"/>
      <c r="K121" s="165"/>
      <c r="L121" s="165"/>
      <c r="M121" s="165"/>
      <c r="N121" s="165"/>
      <c r="O121" s="165"/>
      <c r="P121" s="165"/>
      <c r="Q121" s="165"/>
      <c r="S121" s="169"/>
      <c r="T121" s="170"/>
      <c r="U121" s="170"/>
      <c r="V121" s="170"/>
      <c r="W121" s="170"/>
      <c r="X121" s="170"/>
      <c r="Y121" s="171"/>
    </row>
    <row r="122" spans="2:25" x14ac:dyDescent="0.25">
      <c r="B122" s="165"/>
      <c r="C122" s="165"/>
      <c r="D122" s="165"/>
      <c r="E122" s="165"/>
      <c r="F122" s="165"/>
      <c r="G122" s="165"/>
      <c r="H122" s="165"/>
      <c r="J122" s="165"/>
      <c r="K122" s="165"/>
      <c r="L122" s="165"/>
      <c r="M122" s="165"/>
      <c r="N122" s="165"/>
      <c r="O122" s="165"/>
      <c r="P122" s="165"/>
      <c r="Q122" s="165"/>
      <c r="S122" s="169"/>
      <c r="T122" s="170"/>
      <c r="U122" s="170"/>
      <c r="V122" s="170"/>
      <c r="W122" s="170"/>
      <c r="X122" s="170"/>
      <c r="Y122" s="171"/>
    </row>
    <row r="123" spans="2:25" x14ac:dyDescent="0.25">
      <c r="B123" s="165"/>
      <c r="C123" s="165"/>
      <c r="D123" s="165"/>
      <c r="E123" s="165"/>
      <c r="F123" s="165"/>
      <c r="G123" s="165"/>
      <c r="H123" s="165"/>
      <c r="J123" s="165"/>
      <c r="K123" s="165"/>
      <c r="L123" s="165"/>
      <c r="M123" s="165"/>
      <c r="N123" s="165"/>
      <c r="O123" s="165"/>
      <c r="P123" s="165"/>
      <c r="Q123" s="165"/>
      <c r="S123" s="169"/>
      <c r="T123" s="170"/>
      <c r="U123" s="170"/>
      <c r="V123" s="170"/>
      <c r="W123" s="170"/>
      <c r="X123" s="170"/>
      <c r="Y123" s="171"/>
    </row>
    <row r="124" spans="2:25" x14ac:dyDescent="0.25">
      <c r="B124" s="165"/>
      <c r="C124" s="165"/>
      <c r="D124" s="165"/>
      <c r="E124" s="165"/>
      <c r="F124" s="165"/>
      <c r="G124" s="165"/>
      <c r="H124" s="165"/>
      <c r="J124" s="165"/>
      <c r="K124" s="165"/>
      <c r="L124" s="165"/>
      <c r="M124" s="165"/>
      <c r="N124" s="165"/>
      <c r="O124" s="165"/>
      <c r="P124" s="165"/>
      <c r="Q124" s="165"/>
      <c r="S124" s="172"/>
      <c r="T124" s="173"/>
      <c r="U124" s="173"/>
      <c r="V124" s="173"/>
      <c r="W124" s="173"/>
      <c r="X124" s="173"/>
      <c r="Y124" s="174"/>
    </row>
    <row r="125" spans="2:25" ht="48" customHeight="1" x14ac:dyDescent="0.25">
      <c r="B125" s="77"/>
      <c r="C125" s="77"/>
      <c r="D125" s="77"/>
      <c r="E125" s="77"/>
      <c r="F125" s="77"/>
      <c r="G125" s="77"/>
      <c r="H125" s="77"/>
      <c r="J125" s="175"/>
      <c r="K125" s="176"/>
      <c r="L125" s="176"/>
      <c r="M125" s="176"/>
      <c r="N125" s="176"/>
      <c r="O125" s="176"/>
      <c r="P125" s="176"/>
      <c r="Q125" s="177"/>
      <c r="S125" s="153"/>
      <c r="T125" s="154"/>
      <c r="U125" s="154"/>
      <c r="V125" s="154"/>
      <c r="W125" s="154"/>
      <c r="X125" s="154"/>
      <c r="Y125" s="155"/>
    </row>
    <row r="126" spans="2:25" ht="48" customHeight="1" x14ac:dyDescent="0.25">
      <c r="B126" s="77"/>
      <c r="C126" s="77"/>
      <c r="D126" s="77"/>
      <c r="E126" s="77"/>
      <c r="F126" s="77"/>
      <c r="G126" s="77"/>
      <c r="H126" s="77"/>
      <c r="J126" s="178"/>
      <c r="K126" s="179"/>
      <c r="L126" s="179"/>
      <c r="M126" s="179"/>
      <c r="N126" s="179"/>
      <c r="O126" s="179"/>
      <c r="P126" s="179"/>
      <c r="Q126" s="180"/>
      <c r="S126" s="156"/>
      <c r="T126" s="157"/>
      <c r="U126" s="157"/>
      <c r="V126" s="157"/>
      <c r="W126" s="157"/>
      <c r="X126" s="157"/>
      <c r="Y126" s="158"/>
    </row>
    <row r="128" spans="2:25" x14ac:dyDescent="0.25">
      <c r="B128" s="166"/>
      <c r="C128" s="167"/>
      <c r="D128" s="167"/>
      <c r="E128" s="167"/>
      <c r="F128" s="167"/>
      <c r="G128" s="167"/>
      <c r="H128" s="168"/>
      <c r="J128" s="166"/>
      <c r="K128" s="167"/>
      <c r="L128" s="167"/>
      <c r="M128" s="167"/>
      <c r="N128" s="167"/>
      <c r="O128" s="167"/>
      <c r="P128" s="167"/>
      <c r="Q128" s="168"/>
      <c r="S128" s="166"/>
      <c r="T128" s="167"/>
      <c r="U128" s="167"/>
      <c r="V128" s="167"/>
      <c r="W128" s="167"/>
      <c r="X128" s="167"/>
      <c r="Y128" s="168"/>
    </row>
    <row r="129" spans="2:25" x14ac:dyDescent="0.25">
      <c r="B129" s="169"/>
      <c r="C129" s="170"/>
      <c r="D129" s="170"/>
      <c r="E129" s="170"/>
      <c r="F129" s="170"/>
      <c r="G129" s="170"/>
      <c r="H129" s="171"/>
      <c r="J129" s="169"/>
      <c r="K129" s="170"/>
      <c r="L129" s="170"/>
      <c r="M129" s="170"/>
      <c r="N129" s="170"/>
      <c r="O129" s="170"/>
      <c r="P129" s="170"/>
      <c r="Q129" s="171"/>
      <c r="S129" s="169"/>
      <c r="T129" s="170"/>
      <c r="U129" s="170"/>
      <c r="V129" s="170"/>
      <c r="W129" s="170"/>
      <c r="X129" s="170"/>
      <c r="Y129" s="171"/>
    </row>
    <row r="130" spans="2:25" x14ac:dyDescent="0.25">
      <c r="B130" s="169"/>
      <c r="C130" s="170"/>
      <c r="D130" s="170"/>
      <c r="E130" s="170"/>
      <c r="F130" s="170"/>
      <c r="G130" s="170"/>
      <c r="H130" s="171"/>
      <c r="J130" s="169"/>
      <c r="K130" s="170"/>
      <c r="L130" s="170"/>
      <c r="M130" s="170"/>
      <c r="N130" s="170"/>
      <c r="O130" s="170"/>
      <c r="P130" s="170"/>
      <c r="Q130" s="171"/>
      <c r="S130" s="169"/>
      <c r="T130" s="170"/>
      <c r="U130" s="170"/>
      <c r="V130" s="170"/>
      <c r="W130" s="170"/>
      <c r="X130" s="170"/>
      <c r="Y130" s="171"/>
    </row>
    <row r="131" spans="2:25" x14ac:dyDescent="0.25">
      <c r="B131" s="169"/>
      <c r="C131" s="170"/>
      <c r="D131" s="170"/>
      <c r="E131" s="170"/>
      <c r="F131" s="170"/>
      <c r="G131" s="170"/>
      <c r="H131" s="171"/>
      <c r="J131" s="169"/>
      <c r="K131" s="170"/>
      <c r="L131" s="170"/>
      <c r="M131" s="170"/>
      <c r="N131" s="170"/>
      <c r="O131" s="170"/>
      <c r="P131" s="170"/>
      <c r="Q131" s="171"/>
      <c r="S131" s="169"/>
      <c r="T131" s="170"/>
      <c r="U131" s="170"/>
      <c r="V131" s="170"/>
      <c r="W131" s="170"/>
      <c r="X131" s="170"/>
      <c r="Y131" s="171"/>
    </row>
    <row r="132" spans="2:25" x14ac:dyDescent="0.25">
      <c r="B132" s="169"/>
      <c r="C132" s="170"/>
      <c r="D132" s="170"/>
      <c r="E132" s="170"/>
      <c r="F132" s="170"/>
      <c r="G132" s="170"/>
      <c r="H132" s="171"/>
      <c r="J132" s="169"/>
      <c r="K132" s="170"/>
      <c r="L132" s="170"/>
      <c r="M132" s="170"/>
      <c r="N132" s="170"/>
      <c r="O132" s="170"/>
      <c r="P132" s="170"/>
      <c r="Q132" s="171"/>
      <c r="S132" s="169"/>
      <c r="T132" s="170"/>
      <c r="U132" s="170"/>
      <c r="V132" s="170"/>
      <c r="W132" s="170"/>
      <c r="X132" s="170"/>
      <c r="Y132" s="171"/>
    </row>
    <row r="133" spans="2:25" x14ac:dyDescent="0.25">
      <c r="B133" s="169"/>
      <c r="C133" s="170"/>
      <c r="D133" s="170"/>
      <c r="E133" s="170"/>
      <c r="F133" s="170"/>
      <c r="G133" s="170"/>
      <c r="H133" s="171"/>
      <c r="J133" s="169"/>
      <c r="K133" s="170"/>
      <c r="L133" s="170"/>
      <c r="M133" s="170"/>
      <c r="N133" s="170"/>
      <c r="O133" s="170"/>
      <c r="P133" s="170"/>
      <c r="Q133" s="171"/>
      <c r="S133" s="169"/>
      <c r="T133" s="170"/>
      <c r="U133" s="170"/>
      <c r="V133" s="170"/>
      <c r="W133" s="170"/>
      <c r="X133" s="170"/>
      <c r="Y133" s="171"/>
    </row>
    <row r="134" spans="2:25" x14ac:dyDescent="0.25">
      <c r="B134" s="169"/>
      <c r="C134" s="170"/>
      <c r="D134" s="170"/>
      <c r="E134" s="170"/>
      <c r="F134" s="170"/>
      <c r="G134" s="170"/>
      <c r="H134" s="171"/>
      <c r="J134" s="169"/>
      <c r="K134" s="170"/>
      <c r="L134" s="170"/>
      <c r="M134" s="170"/>
      <c r="N134" s="170"/>
      <c r="O134" s="170"/>
      <c r="P134" s="170"/>
      <c r="Q134" s="171"/>
      <c r="S134" s="169"/>
      <c r="T134" s="170"/>
      <c r="U134" s="170"/>
      <c r="V134" s="170"/>
      <c r="W134" s="170"/>
      <c r="X134" s="170"/>
      <c r="Y134" s="171"/>
    </row>
    <row r="135" spans="2:25" x14ac:dyDescent="0.25">
      <c r="B135" s="169"/>
      <c r="C135" s="170"/>
      <c r="D135" s="170"/>
      <c r="E135" s="170"/>
      <c r="F135" s="170"/>
      <c r="G135" s="170"/>
      <c r="H135" s="171"/>
      <c r="J135" s="169"/>
      <c r="K135" s="170"/>
      <c r="L135" s="170"/>
      <c r="M135" s="170"/>
      <c r="N135" s="170"/>
      <c r="O135" s="170"/>
      <c r="P135" s="170"/>
      <c r="Q135" s="171"/>
      <c r="S135" s="169"/>
      <c r="T135" s="170"/>
      <c r="U135" s="170"/>
      <c r="V135" s="170"/>
      <c r="W135" s="170"/>
      <c r="X135" s="170"/>
      <c r="Y135" s="171"/>
    </row>
    <row r="136" spans="2:25" x14ac:dyDescent="0.25">
      <c r="B136" s="169"/>
      <c r="C136" s="170"/>
      <c r="D136" s="170"/>
      <c r="E136" s="170"/>
      <c r="F136" s="170"/>
      <c r="G136" s="170"/>
      <c r="H136" s="171"/>
      <c r="J136" s="169"/>
      <c r="K136" s="170"/>
      <c r="L136" s="170"/>
      <c r="M136" s="170"/>
      <c r="N136" s="170"/>
      <c r="O136" s="170"/>
      <c r="P136" s="170"/>
      <c r="Q136" s="171"/>
      <c r="S136" s="169"/>
      <c r="T136" s="170"/>
      <c r="U136" s="170"/>
      <c r="V136" s="170"/>
      <c r="W136" s="170"/>
      <c r="X136" s="170"/>
      <c r="Y136" s="171"/>
    </row>
    <row r="137" spans="2:25" x14ac:dyDescent="0.25">
      <c r="B137" s="172"/>
      <c r="C137" s="173"/>
      <c r="D137" s="173"/>
      <c r="E137" s="173"/>
      <c r="F137" s="173"/>
      <c r="G137" s="173"/>
      <c r="H137" s="174"/>
      <c r="J137" s="172"/>
      <c r="K137" s="173"/>
      <c r="L137" s="173"/>
      <c r="M137" s="173"/>
      <c r="N137" s="173"/>
      <c r="O137" s="173"/>
      <c r="P137" s="173"/>
      <c r="Q137" s="174"/>
      <c r="S137" s="172"/>
      <c r="T137" s="173"/>
      <c r="U137" s="173"/>
      <c r="V137" s="173"/>
      <c r="W137" s="173"/>
      <c r="X137" s="173"/>
      <c r="Y137" s="174"/>
    </row>
    <row r="138" spans="2:25" ht="48" customHeight="1" x14ac:dyDescent="0.25">
      <c r="B138" s="153"/>
      <c r="C138" s="154"/>
      <c r="D138" s="154"/>
      <c r="E138" s="154"/>
      <c r="F138" s="154"/>
      <c r="G138" s="154"/>
      <c r="H138" s="155"/>
      <c r="J138" s="159"/>
      <c r="K138" s="160"/>
      <c r="L138" s="160"/>
      <c r="M138" s="160"/>
      <c r="N138" s="160"/>
      <c r="O138" s="160"/>
      <c r="P138" s="160"/>
      <c r="Q138" s="161"/>
      <c r="S138" s="153"/>
      <c r="T138" s="154"/>
      <c r="U138" s="154"/>
      <c r="V138" s="154"/>
      <c r="W138" s="154"/>
      <c r="X138" s="154"/>
      <c r="Y138" s="155"/>
    </row>
    <row r="139" spans="2:25" ht="48" customHeight="1" x14ac:dyDescent="0.25">
      <c r="B139" s="156"/>
      <c r="C139" s="157"/>
      <c r="D139" s="157"/>
      <c r="E139" s="157"/>
      <c r="F139" s="157"/>
      <c r="G139" s="157"/>
      <c r="H139" s="158"/>
      <c r="J139" s="162"/>
      <c r="K139" s="163"/>
      <c r="L139" s="163"/>
      <c r="M139" s="163"/>
      <c r="N139" s="163"/>
      <c r="O139" s="163"/>
      <c r="P139" s="163"/>
      <c r="Q139" s="164"/>
      <c r="S139" s="156"/>
      <c r="T139" s="157"/>
      <c r="U139" s="157"/>
      <c r="V139" s="157"/>
      <c r="W139" s="157"/>
      <c r="X139" s="157"/>
      <c r="Y139" s="158"/>
    </row>
    <row r="142" spans="2:25" x14ac:dyDescent="0.25">
      <c r="E142" s="13" t="s">
        <v>28</v>
      </c>
      <c r="F142" s="150"/>
      <c r="G142" s="150"/>
      <c r="H142" s="150"/>
      <c r="I142" s="150"/>
      <c r="J142" s="150"/>
      <c r="Q142" s="13" t="s">
        <v>29</v>
      </c>
      <c r="R142" s="150"/>
      <c r="S142" s="150"/>
      <c r="T142" s="150"/>
      <c r="U142" s="150"/>
      <c r="V142" s="150"/>
      <c r="W142" s="150"/>
    </row>
    <row r="143" spans="2:25" ht="23.25" x14ac:dyDescent="0.25">
      <c r="E143" s="13" t="s">
        <v>30</v>
      </c>
      <c r="F143" s="151"/>
      <c r="G143" s="151"/>
      <c r="H143" s="151"/>
      <c r="I143" s="151"/>
      <c r="J143" s="151"/>
      <c r="K143" s="2" t="s">
        <v>31</v>
      </c>
      <c r="Q143" s="13" t="s">
        <v>30</v>
      </c>
      <c r="R143" s="150"/>
      <c r="S143" s="150"/>
      <c r="T143" s="150"/>
      <c r="U143" s="150"/>
      <c r="V143" s="150"/>
      <c r="W143" s="150"/>
      <c r="X143" s="2" t="s">
        <v>31</v>
      </c>
    </row>
    <row r="144" spans="2:25" ht="23.25" x14ac:dyDescent="0.25">
      <c r="E144" s="13" t="s">
        <v>32</v>
      </c>
      <c r="F144" s="151"/>
      <c r="G144" s="151"/>
      <c r="H144" s="151"/>
      <c r="I144" s="151"/>
      <c r="J144" s="151"/>
      <c r="Q144" s="152"/>
      <c r="R144" s="152"/>
      <c r="S144" s="152"/>
      <c r="T144" s="152"/>
      <c r="U144" s="152"/>
      <c r="V144" s="152"/>
      <c r="W144" s="152"/>
      <c r="X144" s="152"/>
    </row>
    <row r="145" spans="5:23" ht="23.25" x14ac:dyDescent="0.25">
      <c r="E145" s="13" t="s">
        <v>33</v>
      </c>
      <c r="F145" s="147"/>
      <c r="G145" s="147"/>
      <c r="H145" s="147"/>
      <c r="I145" s="147"/>
      <c r="J145" s="147"/>
      <c r="Q145" s="13" t="s">
        <v>33</v>
      </c>
      <c r="R145" s="148"/>
      <c r="S145" s="148"/>
      <c r="T145" s="148"/>
      <c r="U145" s="148"/>
      <c r="V145" s="148"/>
      <c r="W145" s="148"/>
    </row>
    <row r="146" spans="5:23" ht="23.25" x14ac:dyDescent="0.25">
      <c r="E146" s="13" t="s">
        <v>34</v>
      </c>
      <c r="F146" s="149"/>
      <c r="G146" s="149"/>
      <c r="H146" s="149"/>
      <c r="I146" s="149"/>
      <c r="J146" s="149"/>
    </row>
  </sheetData>
  <protectedRanges>
    <protectedRange sqref="M7 H8 V12 X29 B64:Z68 B70:Z74 B76:Z80 B85:Z90 B94 B102 B112 J102 J112 S102 S112 B115 B125 J115 J125 S115 S125 B128 B138 J128 J138 S128 S138 R142:R143 Q144 R145 F142:F146 K29:S30 K32:S58" name="ช่วง1"/>
  </protectedRanges>
  <mergeCells count="407">
    <mergeCell ref="N41:P41"/>
    <mergeCell ref="Q41:S41"/>
    <mergeCell ref="T41:U41"/>
    <mergeCell ref="V41:W41"/>
    <mergeCell ref="S125:Y126"/>
    <mergeCell ref="B102:H111"/>
    <mergeCell ref="J102:Q111"/>
    <mergeCell ref="A31:A34"/>
    <mergeCell ref="A36:A37"/>
    <mergeCell ref="A46:A49"/>
    <mergeCell ref="A51:A52"/>
    <mergeCell ref="H90:P90"/>
    <mergeCell ref="Q90:X90"/>
    <mergeCell ref="Y90:Z90"/>
    <mergeCell ref="B94:Y98"/>
    <mergeCell ref="B79:L79"/>
    <mergeCell ref="M79:X79"/>
    <mergeCell ref="B80:L80"/>
    <mergeCell ref="M80:X80"/>
    <mergeCell ref="Y76:Z76"/>
    <mergeCell ref="Y77:Z77"/>
    <mergeCell ref="A75:Z75"/>
    <mergeCell ref="B76:L76"/>
    <mergeCell ref="A59:S59"/>
    <mergeCell ref="F145:J145"/>
    <mergeCell ref="R145:W145"/>
    <mergeCell ref="F146:J146"/>
    <mergeCell ref="B138:H139"/>
    <mergeCell ref="J138:Q139"/>
    <mergeCell ref="S138:Y139"/>
    <mergeCell ref="F142:J142"/>
    <mergeCell ref="R142:W142"/>
    <mergeCell ref="F143:J143"/>
    <mergeCell ref="R143:W143"/>
    <mergeCell ref="F144:J144"/>
    <mergeCell ref="Q144:X144"/>
    <mergeCell ref="B128:H137"/>
    <mergeCell ref="J128:Q137"/>
    <mergeCell ref="S128:Y137"/>
    <mergeCell ref="B115:H124"/>
    <mergeCell ref="J115:Q124"/>
    <mergeCell ref="S115:Y124"/>
    <mergeCell ref="B125:H126"/>
    <mergeCell ref="J125:Q126"/>
    <mergeCell ref="X59:Z59"/>
    <mergeCell ref="A60:Z60"/>
    <mergeCell ref="A63:Z63"/>
    <mergeCell ref="B65:L65"/>
    <mergeCell ref="M65:X65"/>
    <mergeCell ref="Y65:Z65"/>
    <mergeCell ref="Y86:Z86"/>
    <mergeCell ref="B87:G87"/>
    <mergeCell ref="H87:P87"/>
    <mergeCell ref="Q87:X87"/>
    <mergeCell ref="Y87:Z87"/>
    <mergeCell ref="Y78:Z78"/>
    <mergeCell ref="Y79:Z79"/>
    <mergeCell ref="Y80:Z80"/>
    <mergeCell ref="B78:L78"/>
    <mergeCell ref="M78:X78"/>
    <mergeCell ref="T59:U59"/>
    <mergeCell ref="V59:W59"/>
    <mergeCell ref="M76:X76"/>
    <mergeCell ref="B77:L77"/>
    <mergeCell ref="M77:X77"/>
    <mergeCell ref="B70:L70"/>
    <mergeCell ref="M70:X70"/>
    <mergeCell ref="Y70:Z70"/>
    <mergeCell ref="Y74:Z74"/>
    <mergeCell ref="B74:L74"/>
    <mergeCell ref="M74:X74"/>
    <mergeCell ref="B71:L71"/>
    <mergeCell ref="M71:X71"/>
    <mergeCell ref="Y71:Z71"/>
    <mergeCell ref="B72:L72"/>
    <mergeCell ref="M72:X72"/>
    <mergeCell ref="Y72:Z72"/>
    <mergeCell ref="B73:L73"/>
    <mergeCell ref="M73:X73"/>
    <mergeCell ref="Y73:Z73"/>
    <mergeCell ref="B68:L68"/>
    <mergeCell ref="Y68:Z68"/>
    <mergeCell ref="B62:L62"/>
    <mergeCell ref="M62:X62"/>
    <mergeCell ref="Y62:Z62"/>
    <mergeCell ref="B64:L64"/>
    <mergeCell ref="M64:X64"/>
    <mergeCell ref="Y64:Z64"/>
    <mergeCell ref="A69:Z69"/>
    <mergeCell ref="B66:L66"/>
    <mergeCell ref="M66:X66"/>
    <mergeCell ref="Y66:Z66"/>
    <mergeCell ref="B67:L67"/>
    <mergeCell ref="M67:X67"/>
    <mergeCell ref="Y67:Z67"/>
    <mergeCell ref="H58:J58"/>
    <mergeCell ref="K58:M58"/>
    <mergeCell ref="N58:P58"/>
    <mergeCell ref="Q58:S58"/>
    <mergeCell ref="T58:U58"/>
    <mergeCell ref="V58:W58"/>
    <mergeCell ref="T57:U57"/>
    <mergeCell ref="T56:U56"/>
    <mergeCell ref="V56:W56"/>
    <mergeCell ref="H57:J57"/>
    <mergeCell ref="K57:M57"/>
    <mergeCell ref="N57:P57"/>
    <mergeCell ref="Q57:S57"/>
    <mergeCell ref="V57:W57"/>
    <mergeCell ref="B52:G52"/>
    <mergeCell ref="H52:J52"/>
    <mergeCell ref="K52:M52"/>
    <mergeCell ref="N52:P52"/>
    <mergeCell ref="Q52:S52"/>
    <mergeCell ref="T52:U52"/>
    <mergeCell ref="V52:W52"/>
    <mergeCell ref="T54:U54"/>
    <mergeCell ref="V54:W54"/>
    <mergeCell ref="N54:P54"/>
    <mergeCell ref="Q54:S54"/>
    <mergeCell ref="B50:G50"/>
    <mergeCell ref="H50:J50"/>
    <mergeCell ref="K50:M50"/>
    <mergeCell ref="N50:P50"/>
    <mergeCell ref="Q50:S50"/>
    <mergeCell ref="T50:U50"/>
    <mergeCell ref="V50:W50"/>
    <mergeCell ref="B51:G51"/>
    <mergeCell ref="H51:J51"/>
    <mergeCell ref="K51:M51"/>
    <mergeCell ref="N51:P51"/>
    <mergeCell ref="Q51:S51"/>
    <mergeCell ref="T51:U51"/>
    <mergeCell ref="V51:W51"/>
    <mergeCell ref="B47:G47"/>
    <mergeCell ref="H47:J47"/>
    <mergeCell ref="K47:M47"/>
    <mergeCell ref="N47:P47"/>
    <mergeCell ref="Q47:S47"/>
    <mergeCell ref="T47:U47"/>
    <mergeCell ref="V47:W47"/>
    <mergeCell ref="Q49:S49"/>
    <mergeCell ref="T49:U49"/>
    <mergeCell ref="V49:W49"/>
    <mergeCell ref="B48:G48"/>
    <mergeCell ref="H48:J48"/>
    <mergeCell ref="K48:M48"/>
    <mergeCell ref="N48:P48"/>
    <mergeCell ref="Q48:S48"/>
    <mergeCell ref="T48:U48"/>
    <mergeCell ref="V48:W48"/>
    <mergeCell ref="B49:G49"/>
    <mergeCell ref="H49:J49"/>
    <mergeCell ref="K49:M49"/>
    <mergeCell ref="N49:P49"/>
    <mergeCell ref="B45:G45"/>
    <mergeCell ref="H45:J45"/>
    <mergeCell ref="K45:M45"/>
    <mergeCell ref="N45:P45"/>
    <mergeCell ref="Q45:S45"/>
    <mergeCell ref="T45:U45"/>
    <mergeCell ref="V45:W45"/>
    <mergeCell ref="B46:G46"/>
    <mergeCell ref="H46:J46"/>
    <mergeCell ref="K46:M46"/>
    <mergeCell ref="N46:P46"/>
    <mergeCell ref="Q46:S46"/>
    <mergeCell ref="T46:U46"/>
    <mergeCell ref="V46:W46"/>
    <mergeCell ref="B39:G39"/>
    <mergeCell ref="H39:J39"/>
    <mergeCell ref="K39:M39"/>
    <mergeCell ref="N39:P39"/>
    <mergeCell ref="Q39:S39"/>
    <mergeCell ref="T39:U39"/>
    <mergeCell ref="V39:W39"/>
    <mergeCell ref="B42:G42"/>
    <mergeCell ref="H42:J42"/>
    <mergeCell ref="K42:M42"/>
    <mergeCell ref="N42:P42"/>
    <mergeCell ref="Q42:S42"/>
    <mergeCell ref="T42:U42"/>
    <mergeCell ref="V42:W42"/>
    <mergeCell ref="B40:G40"/>
    <mergeCell ref="H40:J40"/>
    <mergeCell ref="K40:M40"/>
    <mergeCell ref="N40:P40"/>
    <mergeCell ref="Q40:S40"/>
    <mergeCell ref="T40:U40"/>
    <mergeCell ref="V40:W40"/>
    <mergeCell ref="B41:G41"/>
    <mergeCell ref="H41:J41"/>
    <mergeCell ref="K41:M41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3:G33"/>
    <mergeCell ref="H33:J33"/>
    <mergeCell ref="K33:M33"/>
    <mergeCell ref="N33:P33"/>
    <mergeCell ref="B32:G32"/>
    <mergeCell ref="H32:J32"/>
    <mergeCell ref="K32:M32"/>
    <mergeCell ref="N32:P32"/>
    <mergeCell ref="Q32:S32"/>
    <mergeCell ref="T32:U32"/>
    <mergeCell ref="V32:W32"/>
    <mergeCell ref="H28:J28"/>
    <mergeCell ref="K28:M28"/>
    <mergeCell ref="N28:P28"/>
    <mergeCell ref="Q28:S28"/>
    <mergeCell ref="T28:U28"/>
    <mergeCell ref="T30:U30"/>
    <mergeCell ref="V30:W30"/>
    <mergeCell ref="T31:U31"/>
    <mergeCell ref="V31:W31"/>
    <mergeCell ref="Q29:S29"/>
    <mergeCell ref="T29:U29"/>
    <mergeCell ref="V29:W29"/>
    <mergeCell ref="B23:J23"/>
    <mergeCell ref="Q23:R23"/>
    <mergeCell ref="K23:M23"/>
    <mergeCell ref="N23:P23"/>
    <mergeCell ref="N15:P15"/>
    <mergeCell ref="Q15:R15"/>
    <mergeCell ref="A25:Z25"/>
    <mergeCell ref="X28:Z28"/>
    <mergeCell ref="B31:G31"/>
    <mergeCell ref="H31:J31"/>
    <mergeCell ref="K31:M31"/>
    <mergeCell ref="N31:P31"/>
    <mergeCell ref="Q31:S31"/>
    <mergeCell ref="B30:G30"/>
    <mergeCell ref="H30:J30"/>
    <mergeCell ref="K30:M30"/>
    <mergeCell ref="N30:P30"/>
    <mergeCell ref="Q30:S30"/>
    <mergeCell ref="B28:G28"/>
    <mergeCell ref="V28:W28"/>
    <mergeCell ref="B29:G29"/>
    <mergeCell ref="H29:J29"/>
    <mergeCell ref="K29:M29"/>
    <mergeCell ref="N29:P29"/>
    <mergeCell ref="S102:Y111"/>
    <mergeCell ref="B112:H113"/>
    <mergeCell ref="J112:Q113"/>
    <mergeCell ref="S112:Y113"/>
    <mergeCell ref="B84:G84"/>
    <mergeCell ref="H84:P84"/>
    <mergeCell ref="Q84:X84"/>
    <mergeCell ref="Y84:Z84"/>
    <mergeCell ref="B85:G85"/>
    <mergeCell ref="H85:P85"/>
    <mergeCell ref="Q85:X85"/>
    <mergeCell ref="Y85:Z85"/>
    <mergeCell ref="B86:G86"/>
    <mergeCell ref="H86:P86"/>
    <mergeCell ref="Q86:X86"/>
    <mergeCell ref="B88:G88"/>
    <mergeCell ref="H88:P88"/>
    <mergeCell ref="Q88:X88"/>
    <mergeCell ref="Y88:Z88"/>
    <mergeCell ref="B89:G89"/>
    <mergeCell ref="H89:P89"/>
    <mergeCell ref="Q89:X89"/>
    <mergeCell ref="Y89:Z89"/>
    <mergeCell ref="B90:G90"/>
    <mergeCell ref="B58:G58"/>
    <mergeCell ref="B53:G53"/>
    <mergeCell ref="H53:J53"/>
    <mergeCell ref="K53:M53"/>
    <mergeCell ref="N53:P53"/>
    <mergeCell ref="Q53:S53"/>
    <mergeCell ref="T53:U53"/>
    <mergeCell ref="V53:W53"/>
    <mergeCell ref="B54:G54"/>
    <mergeCell ref="H54:J54"/>
    <mergeCell ref="K54:M54"/>
    <mergeCell ref="B55:G55"/>
    <mergeCell ref="H55:J55"/>
    <mergeCell ref="K55:M55"/>
    <mergeCell ref="N55:P55"/>
    <mergeCell ref="Q55:S55"/>
    <mergeCell ref="T55:U55"/>
    <mergeCell ref="V55:W55"/>
    <mergeCell ref="B56:G56"/>
    <mergeCell ref="H56:J56"/>
    <mergeCell ref="K56:M56"/>
    <mergeCell ref="N56:P56"/>
    <mergeCell ref="Q56:S56"/>
    <mergeCell ref="B57:G57"/>
    <mergeCell ref="B43:G43"/>
    <mergeCell ref="H43:J43"/>
    <mergeCell ref="K43:M43"/>
    <mergeCell ref="N43:P43"/>
    <mergeCell ref="Q43:S43"/>
    <mergeCell ref="T43:U43"/>
    <mergeCell ref="V43:W43"/>
    <mergeCell ref="B44:G44"/>
    <mergeCell ref="H44:J44"/>
    <mergeCell ref="K44:M44"/>
    <mergeCell ref="N44:P44"/>
    <mergeCell ref="Q44:S44"/>
    <mergeCell ref="T44:U44"/>
    <mergeCell ref="V44:W44"/>
    <mergeCell ref="B22:J22"/>
    <mergeCell ref="Q19:R19"/>
    <mergeCell ref="B16:J16"/>
    <mergeCell ref="K16:M16"/>
    <mergeCell ref="N16:P16"/>
    <mergeCell ref="Q16:R16"/>
    <mergeCell ref="B18:J18"/>
    <mergeCell ref="K18:M18"/>
    <mergeCell ref="N18:P18"/>
    <mergeCell ref="Q18:R18"/>
    <mergeCell ref="K22:M22"/>
    <mergeCell ref="N22:P22"/>
    <mergeCell ref="Q22:R22"/>
    <mergeCell ref="B17:J17"/>
    <mergeCell ref="K17:M17"/>
    <mergeCell ref="N17:P17"/>
    <mergeCell ref="Q17:R17"/>
    <mergeCell ref="K13:M13"/>
    <mergeCell ref="N13:P13"/>
    <mergeCell ref="Q13:R13"/>
    <mergeCell ref="B14:J14"/>
    <mergeCell ref="K14:M14"/>
    <mergeCell ref="N14:P14"/>
    <mergeCell ref="B21:J21"/>
    <mergeCell ref="K21:M21"/>
    <mergeCell ref="N21:P21"/>
    <mergeCell ref="Q21:R21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Q24:R24"/>
    <mergeCell ref="X29:Z58"/>
    <mergeCell ref="S12:U23"/>
    <mergeCell ref="V12:X23"/>
    <mergeCell ref="Y12:Z23"/>
    <mergeCell ref="Y24:Z24"/>
    <mergeCell ref="V24:X24"/>
    <mergeCell ref="S24:U24"/>
    <mergeCell ref="A24:P24"/>
    <mergeCell ref="Q14:R14"/>
    <mergeCell ref="B12:J12"/>
    <mergeCell ref="K12:M12"/>
    <mergeCell ref="N12:P12"/>
    <mergeCell ref="Q12:R12"/>
    <mergeCell ref="B19:J19"/>
    <mergeCell ref="K19:M19"/>
    <mergeCell ref="N19:P19"/>
    <mergeCell ref="B20:J20"/>
    <mergeCell ref="K20:M20"/>
    <mergeCell ref="N20:P20"/>
    <mergeCell ref="Q20:R20"/>
    <mergeCell ref="B15:J15"/>
    <mergeCell ref="K15:M15"/>
    <mergeCell ref="B13:J1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70:Z74 Y76:Z80 Y64:Y68 Z64:Z67 Y85:Y90 Z85:Z88 Z90" xr:uid="{A7487746-885C-4202-84FE-CBA4CEA4DB32}">
      <formula1>1</formula1>
      <formula2>3</formula2>
    </dataValidation>
    <dataValidation type="decimal" allowBlank="1" showInputMessage="1" showErrorMessage="1" error="กรุณากรอกข้อมูลเป็นตัวเลข" sqref="V12" xr:uid="{977D9386-1F05-4CF9-B742-4A7F0B917530}">
      <formula1>0</formula1>
      <formula2>S12</formula2>
    </dataValidation>
    <dataValidation type="whole" operator="greaterThanOrEqual" allowBlank="1" showInputMessage="1" showErrorMessage="1" error="กรุณากรอกข้อมูลเป็นตัวเลข" sqref="K29:S29 L31:P31 R31:S31 R33:S33 O33:P33 L33:M33 K31:K58 Q31:Q58 N32:N58" xr:uid="{D66B2090-2B9D-4EA2-9843-74F9E4A3C38C}">
      <formula1>0</formula1>
    </dataValidation>
    <dataValidation type="decimal" operator="greaterThanOrEqual" allowBlank="1" showInputMessage="1" showErrorMessage="1" error="กรุณากรอกข้อมูลเป็นตัวเลข" sqref="K30:S30" xr:uid="{F60CF1E9-9A21-49AF-BEDF-F6685BE737B8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A7C1FF85-677C-40F3-B844-BD2F4940CB43}">
          <x14:formula1>
            <xm:f>LIST!$G$2:$G$10</xm:f>
          </x14:formula1>
          <xm:sqref>B85:B90 C85:G88 C90:G90</xm:sqref>
        </x14:dataValidation>
        <x14:dataValidation type="list" allowBlank="1" showInputMessage="1" showErrorMessage="1" error="กรุณาเลือกข้อมูลตามที่กำหนดให้" xr:uid="{E4630D5A-8012-4D8C-A61D-408551CF0C8E}">
          <x14:formula1>
            <xm:f>LIST!$A$2:$A$6</xm:f>
          </x14:formula1>
          <xm:sqref>B64:L68</xm:sqref>
        </x14:dataValidation>
        <x14:dataValidation type="list" allowBlank="1" showInputMessage="1" showErrorMessage="1" error="กรุณาเลือกข้อมูลตามที่กำหนดให้" xr:uid="{7F1C3380-8901-4102-825D-0A66E33ECFD1}">
          <x14:formula1>
            <xm:f>LIST!$C$2:$C$10</xm:f>
          </x14:formula1>
          <xm:sqref>B70:L74</xm:sqref>
        </x14:dataValidation>
        <x14:dataValidation type="list" allowBlank="1" showInputMessage="1" showErrorMessage="1" error="กรุณาเลือกข้อมูลตามที่กำหนดให้" xr:uid="{9160240E-AD1A-4F5C-847F-B85ECEF13593}">
          <x14:formula1>
            <xm:f>LIST!$E$2:$E$9</xm:f>
          </x14:formula1>
          <xm:sqref>B76:L80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rgb="FF00B050"/>
  </sheetPr>
  <dimension ref="A1:Z146"/>
  <sheetViews>
    <sheetView view="pageBreakPreview" topLeftCell="B49" zoomScaleNormal="85" zoomScaleSheetLayoutView="100" workbookViewId="0">
      <selection activeCell="Q148" sqref="Q148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9" t="s">
        <v>98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62" t="s">
        <v>99</v>
      </c>
      <c r="K2" s="262"/>
      <c r="L2" s="262"/>
      <c r="M2" s="262"/>
      <c r="N2" s="262"/>
      <c r="O2" s="262"/>
      <c r="P2" s="262"/>
      <c r="Q2" s="262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79" t="s">
        <v>85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ht="21" customHeight="1" x14ac:dyDescent="0.25">
      <c r="A4" s="79" t="s">
        <v>68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100</v>
      </c>
      <c r="L7" s="7"/>
      <c r="M7" s="80"/>
      <c r="N7" s="81"/>
      <c r="O7" s="81"/>
      <c r="P7" s="82"/>
    </row>
    <row r="8" spans="1:26" ht="21" customHeight="1" x14ac:dyDescent="0.25">
      <c r="A8" s="6" t="s">
        <v>14</v>
      </c>
      <c r="G8" s="7"/>
      <c r="H8" s="80"/>
      <c r="I8" s="81"/>
      <c r="J8" s="82"/>
    </row>
    <row r="9" spans="1:26" ht="9" customHeight="1" x14ac:dyDescent="0.25"/>
    <row r="10" spans="1:26" s="5" customFormat="1" ht="30" customHeight="1" x14ac:dyDescent="0.25">
      <c r="A10" s="83" t="s">
        <v>6</v>
      </c>
      <c r="B10" s="83" t="s">
        <v>10</v>
      </c>
      <c r="C10" s="83"/>
      <c r="D10" s="83"/>
      <c r="E10" s="83"/>
      <c r="F10" s="83"/>
      <c r="G10" s="83"/>
      <c r="H10" s="83"/>
      <c r="I10" s="83"/>
      <c r="J10" s="83"/>
      <c r="K10" s="83" t="s">
        <v>11</v>
      </c>
      <c r="L10" s="83"/>
      <c r="M10" s="83"/>
      <c r="N10" s="83"/>
      <c r="O10" s="83"/>
      <c r="P10" s="83"/>
      <c r="Q10" s="83"/>
      <c r="R10" s="83"/>
      <c r="S10" s="83" t="s">
        <v>5</v>
      </c>
      <c r="T10" s="83"/>
      <c r="U10" s="83"/>
      <c r="V10" s="83"/>
      <c r="W10" s="83"/>
      <c r="X10" s="83"/>
      <c r="Y10" s="83"/>
      <c r="Z10" s="83"/>
    </row>
    <row r="11" spans="1:26" s="5" customFormat="1" ht="30" customHeight="1" x14ac:dyDescent="0.25">
      <c r="A11" s="84"/>
      <c r="B11" s="83"/>
      <c r="C11" s="83"/>
      <c r="D11" s="83"/>
      <c r="E11" s="83"/>
      <c r="F11" s="83"/>
      <c r="G11" s="83"/>
      <c r="H11" s="83"/>
      <c r="I11" s="83"/>
      <c r="J11" s="83"/>
      <c r="K11" s="83" t="s">
        <v>2</v>
      </c>
      <c r="L11" s="83"/>
      <c r="M11" s="83"/>
      <c r="N11" s="83" t="s">
        <v>3</v>
      </c>
      <c r="O11" s="83"/>
      <c r="P11" s="83"/>
      <c r="Q11" s="83" t="s">
        <v>4</v>
      </c>
      <c r="R11" s="83"/>
      <c r="S11" s="83" t="s">
        <v>2</v>
      </c>
      <c r="T11" s="83"/>
      <c r="U11" s="83"/>
      <c r="V11" s="83" t="s">
        <v>3</v>
      </c>
      <c r="W11" s="83"/>
      <c r="X11" s="83"/>
      <c r="Y11" s="83" t="s">
        <v>4</v>
      </c>
      <c r="Z11" s="83"/>
    </row>
    <row r="12" spans="1:26" s="21" customFormat="1" ht="48" customHeight="1" x14ac:dyDescent="0.25">
      <c r="A12" s="29">
        <v>1</v>
      </c>
      <c r="B12" s="85" t="s">
        <v>101</v>
      </c>
      <c r="C12" s="86"/>
      <c r="D12" s="86"/>
      <c r="E12" s="86"/>
      <c r="F12" s="86"/>
      <c r="G12" s="86"/>
      <c r="H12" s="86"/>
      <c r="I12" s="86"/>
      <c r="J12" s="86"/>
      <c r="K12" s="253"/>
      <c r="L12" s="253"/>
      <c r="M12" s="253"/>
      <c r="N12" s="253"/>
      <c r="O12" s="253"/>
      <c r="P12" s="253"/>
      <c r="Q12" s="254" t="e">
        <f>V29/T29*100</f>
        <v>#DIV/0!</v>
      </c>
      <c r="R12" s="254"/>
      <c r="S12" s="299"/>
      <c r="T12" s="300"/>
      <c r="U12" s="301"/>
      <c r="V12" s="240"/>
      <c r="W12" s="241"/>
      <c r="X12" s="242"/>
      <c r="Y12" s="246" t="e">
        <f>V12/S12*100</f>
        <v>#DIV/0!</v>
      </c>
      <c r="Z12" s="247"/>
    </row>
    <row r="13" spans="1:26" ht="24" customHeight="1" x14ac:dyDescent="0.25">
      <c r="A13" s="30">
        <v>1.1000000000000001</v>
      </c>
      <c r="B13" s="95" t="s">
        <v>102</v>
      </c>
      <c r="C13" s="96"/>
      <c r="D13" s="96"/>
      <c r="E13" s="96"/>
      <c r="F13" s="96"/>
      <c r="G13" s="96"/>
      <c r="H13" s="96"/>
      <c r="I13" s="96"/>
      <c r="J13" s="96"/>
      <c r="K13" s="256"/>
      <c r="L13" s="256"/>
      <c r="M13" s="256"/>
      <c r="N13" s="100"/>
      <c r="O13" s="100"/>
      <c r="P13" s="100"/>
      <c r="Q13" s="101" t="e">
        <f>V30/T30*100</f>
        <v>#DIV/0!</v>
      </c>
      <c r="R13" s="101"/>
      <c r="S13" s="302"/>
      <c r="T13" s="303"/>
      <c r="U13" s="304"/>
      <c r="V13" s="243"/>
      <c r="W13" s="244"/>
      <c r="X13" s="245"/>
      <c r="Y13" s="248"/>
      <c r="Z13" s="249"/>
    </row>
    <row r="14" spans="1:26" ht="24" customHeight="1" x14ac:dyDescent="0.25">
      <c r="A14" s="30">
        <v>1.2</v>
      </c>
      <c r="B14" s="95" t="s">
        <v>63</v>
      </c>
      <c r="C14" s="96"/>
      <c r="D14" s="96"/>
      <c r="E14" s="96"/>
      <c r="F14" s="96"/>
      <c r="G14" s="96"/>
      <c r="H14" s="96"/>
      <c r="I14" s="96"/>
      <c r="J14" s="96"/>
      <c r="K14" s="256"/>
      <c r="L14" s="256"/>
      <c r="M14" s="256"/>
      <c r="N14" s="100"/>
      <c r="O14" s="100"/>
      <c r="P14" s="100"/>
      <c r="Q14" s="89" t="e">
        <f>V35/T35*100</f>
        <v>#DIV/0!</v>
      </c>
      <c r="R14" s="89"/>
      <c r="S14" s="302"/>
      <c r="T14" s="303"/>
      <c r="U14" s="304"/>
      <c r="V14" s="243"/>
      <c r="W14" s="244"/>
      <c r="X14" s="245"/>
      <c r="Y14" s="248"/>
      <c r="Z14" s="249"/>
    </row>
    <row r="15" spans="1:26" ht="24" customHeight="1" x14ac:dyDescent="0.25">
      <c r="A15" s="30">
        <v>1.3</v>
      </c>
      <c r="B15" s="95" t="s">
        <v>64</v>
      </c>
      <c r="C15" s="96"/>
      <c r="D15" s="96"/>
      <c r="E15" s="96"/>
      <c r="F15" s="96"/>
      <c r="G15" s="96"/>
      <c r="H15" s="96"/>
      <c r="I15" s="96"/>
      <c r="J15" s="96"/>
      <c r="K15" s="256"/>
      <c r="L15" s="256"/>
      <c r="M15" s="256"/>
      <c r="N15" s="100"/>
      <c r="O15" s="100"/>
      <c r="P15" s="100"/>
      <c r="Q15" s="89" t="e">
        <f>V38/T38*100</f>
        <v>#DIV/0!</v>
      </c>
      <c r="R15" s="89"/>
      <c r="S15" s="302"/>
      <c r="T15" s="303"/>
      <c r="U15" s="304"/>
      <c r="V15" s="243"/>
      <c r="W15" s="244"/>
      <c r="X15" s="245"/>
      <c r="Y15" s="248"/>
      <c r="Z15" s="249"/>
    </row>
    <row r="16" spans="1:26" ht="24" customHeight="1" x14ac:dyDescent="0.25">
      <c r="A16" s="30">
        <v>1.4</v>
      </c>
      <c r="B16" s="108" t="s">
        <v>65</v>
      </c>
      <c r="C16" s="108"/>
      <c r="D16" s="108"/>
      <c r="E16" s="108"/>
      <c r="F16" s="108"/>
      <c r="G16" s="108"/>
      <c r="H16" s="108"/>
      <c r="I16" s="108"/>
      <c r="J16" s="95"/>
      <c r="K16" s="97"/>
      <c r="L16" s="98"/>
      <c r="M16" s="99"/>
      <c r="N16" s="105"/>
      <c r="O16" s="106"/>
      <c r="P16" s="107"/>
      <c r="Q16" s="89" t="e">
        <f>V40/T40*100</f>
        <v>#DIV/0!</v>
      </c>
      <c r="R16" s="89"/>
      <c r="S16" s="302"/>
      <c r="T16" s="303"/>
      <c r="U16" s="304"/>
      <c r="V16" s="243"/>
      <c r="W16" s="244"/>
      <c r="X16" s="245"/>
      <c r="Y16" s="248"/>
      <c r="Z16" s="249"/>
    </row>
    <row r="17" spans="1:26" ht="24" customHeight="1" x14ac:dyDescent="0.25">
      <c r="A17" s="33">
        <v>1.5</v>
      </c>
      <c r="B17" s="110" t="s">
        <v>67</v>
      </c>
      <c r="C17" s="111"/>
      <c r="D17" s="111"/>
      <c r="E17" s="111"/>
      <c r="F17" s="111"/>
      <c r="G17" s="111"/>
      <c r="H17" s="111"/>
      <c r="I17" s="111"/>
      <c r="J17" s="112"/>
      <c r="K17" s="97"/>
      <c r="L17" s="98"/>
      <c r="M17" s="99"/>
      <c r="N17" s="105"/>
      <c r="O17" s="106"/>
      <c r="P17" s="107"/>
      <c r="Q17" s="89" t="e">
        <f>V42/T42*100</f>
        <v>#DIV/0!</v>
      </c>
      <c r="R17" s="89"/>
      <c r="S17" s="302"/>
      <c r="T17" s="303"/>
      <c r="U17" s="304"/>
      <c r="V17" s="243"/>
      <c r="W17" s="244"/>
      <c r="X17" s="245"/>
      <c r="Y17" s="248"/>
      <c r="Z17" s="249"/>
    </row>
    <row r="18" spans="1:26" s="21" customFormat="1" ht="24" customHeight="1" x14ac:dyDescent="0.25">
      <c r="A18" s="31">
        <v>2</v>
      </c>
      <c r="B18" s="119" t="s">
        <v>66</v>
      </c>
      <c r="C18" s="119"/>
      <c r="D18" s="119"/>
      <c r="E18" s="119"/>
      <c r="F18" s="119"/>
      <c r="G18" s="119"/>
      <c r="H18" s="119"/>
      <c r="I18" s="119"/>
      <c r="J18" s="120"/>
      <c r="K18" s="116"/>
      <c r="L18" s="117"/>
      <c r="M18" s="118"/>
      <c r="N18" s="257"/>
      <c r="O18" s="258"/>
      <c r="P18" s="259"/>
      <c r="Q18" s="255" t="e">
        <f>V44/T44*100</f>
        <v>#DIV/0!</v>
      </c>
      <c r="R18" s="255"/>
      <c r="S18" s="302"/>
      <c r="T18" s="303"/>
      <c r="U18" s="304"/>
      <c r="V18" s="243"/>
      <c r="W18" s="244"/>
      <c r="X18" s="245"/>
      <c r="Y18" s="248"/>
      <c r="Z18" s="249"/>
    </row>
    <row r="19" spans="1:26" s="5" customFormat="1" ht="24" customHeight="1" x14ac:dyDescent="0.25">
      <c r="A19" s="32">
        <v>2.1</v>
      </c>
      <c r="B19" s="108" t="s">
        <v>62</v>
      </c>
      <c r="C19" s="108"/>
      <c r="D19" s="108"/>
      <c r="E19" s="108"/>
      <c r="F19" s="108"/>
      <c r="G19" s="108"/>
      <c r="H19" s="108"/>
      <c r="I19" s="108"/>
      <c r="J19" s="95"/>
      <c r="K19" s="97"/>
      <c r="L19" s="98"/>
      <c r="M19" s="99"/>
      <c r="N19" s="105"/>
      <c r="O19" s="106"/>
      <c r="P19" s="107"/>
      <c r="Q19" s="89" t="e">
        <f>V45/T45*100</f>
        <v>#DIV/0!</v>
      </c>
      <c r="R19" s="89"/>
      <c r="S19" s="302"/>
      <c r="T19" s="303"/>
      <c r="U19" s="304"/>
      <c r="V19" s="243"/>
      <c r="W19" s="244"/>
      <c r="X19" s="245"/>
      <c r="Y19" s="248"/>
      <c r="Z19" s="249"/>
    </row>
    <row r="20" spans="1:26" ht="24" customHeight="1" x14ac:dyDescent="0.25">
      <c r="A20" s="30">
        <v>2.2000000000000002</v>
      </c>
      <c r="B20" s="108" t="s">
        <v>63</v>
      </c>
      <c r="C20" s="108"/>
      <c r="D20" s="108"/>
      <c r="E20" s="108"/>
      <c r="F20" s="108"/>
      <c r="G20" s="108"/>
      <c r="H20" s="108"/>
      <c r="I20" s="108"/>
      <c r="J20" s="95"/>
      <c r="K20" s="97"/>
      <c r="L20" s="98"/>
      <c r="M20" s="99"/>
      <c r="N20" s="105"/>
      <c r="O20" s="106"/>
      <c r="P20" s="107"/>
      <c r="Q20" s="89" t="e">
        <f>V50/T50*100</f>
        <v>#DIV/0!</v>
      </c>
      <c r="R20" s="89"/>
      <c r="S20" s="302"/>
      <c r="T20" s="303"/>
      <c r="U20" s="304"/>
      <c r="V20" s="243"/>
      <c r="W20" s="244"/>
      <c r="X20" s="245"/>
      <c r="Y20" s="248"/>
      <c r="Z20" s="249"/>
    </row>
    <row r="21" spans="1:26" ht="24" customHeight="1" x14ac:dyDescent="0.25">
      <c r="A21" s="30">
        <v>2.2999999999999998</v>
      </c>
      <c r="B21" s="108" t="s">
        <v>64</v>
      </c>
      <c r="C21" s="108"/>
      <c r="D21" s="108"/>
      <c r="E21" s="108"/>
      <c r="F21" s="108"/>
      <c r="G21" s="108"/>
      <c r="H21" s="108"/>
      <c r="I21" s="108"/>
      <c r="J21" s="95"/>
      <c r="K21" s="97"/>
      <c r="L21" s="98"/>
      <c r="M21" s="99"/>
      <c r="N21" s="105"/>
      <c r="O21" s="106"/>
      <c r="P21" s="107"/>
      <c r="Q21" s="89" t="e">
        <f>V53/T53*100</f>
        <v>#DIV/0!</v>
      </c>
      <c r="R21" s="89"/>
      <c r="S21" s="302"/>
      <c r="T21" s="303"/>
      <c r="U21" s="304"/>
      <c r="V21" s="243"/>
      <c r="W21" s="244"/>
      <c r="X21" s="245"/>
      <c r="Y21" s="248"/>
      <c r="Z21" s="249"/>
    </row>
    <row r="22" spans="1:26" ht="24" customHeight="1" x14ac:dyDescent="0.25">
      <c r="A22" s="33">
        <v>2.4</v>
      </c>
      <c r="B22" s="108" t="s">
        <v>65</v>
      </c>
      <c r="C22" s="108"/>
      <c r="D22" s="108"/>
      <c r="E22" s="108"/>
      <c r="F22" s="108"/>
      <c r="G22" s="108"/>
      <c r="H22" s="108"/>
      <c r="I22" s="108"/>
      <c r="J22" s="95"/>
      <c r="K22" s="97"/>
      <c r="L22" s="98"/>
      <c r="M22" s="99"/>
      <c r="N22" s="105"/>
      <c r="O22" s="106"/>
      <c r="P22" s="107"/>
      <c r="Q22" s="89" t="e">
        <f>V55/T55*100</f>
        <v>#DIV/0!</v>
      </c>
      <c r="R22" s="89"/>
      <c r="S22" s="302"/>
      <c r="T22" s="303"/>
      <c r="U22" s="304"/>
      <c r="V22" s="243"/>
      <c r="W22" s="244"/>
      <c r="X22" s="245"/>
      <c r="Y22" s="248"/>
      <c r="Z22" s="249"/>
    </row>
    <row r="23" spans="1:26" ht="24" customHeight="1" x14ac:dyDescent="0.25">
      <c r="A23" s="30">
        <v>2.5</v>
      </c>
      <c r="B23" s="102" t="s">
        <v>67</v>
      </c>
      <c r="C23" s="103"/>
      <c r="D23" s="103"/>
      <c r="E23" s="103"/>
      <c r="F23" s="103"/>
      <c r="G23" s="103"/>
      <c r="H23" s="103"/>
      <c r="I23" s="103"/>
      <c r="J23" s="103"/>
      <c r="K23" s="104"/>
      <c r="L23" s="104"/>
      <c r="M23" s="104"/>
      <c r="N23" s="100"/>
      <c r="O23" s="100"/>
      <c r="P23" s="100"/>
      <c r="Q23" s="89" t="e">
        <f>V57/T57*100</f>
        <v>#DIV/0!</v>
      </c>
      <c r="R23" s="89"/>
      <c r="S23" s="302"/>
      <c r="T23" s="303"/>
      <c r="U23" s="304"/>
      <c r="V23" s="243"/>
      <c r="W23" s="244"/>
      <c r="X23" s="245"/>
      <c r="Y23" s="248"/>
      <c r="Z23" s="249"/>
    </row>
    <row r="24" spans="1:26" ht="24" customHeight="1" x14ac:dyDescent="0.25">
      <c r="A24" s="90" t="s">
        <v>15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2"/>
      <c r="Q24" s="93" t="e">
        <f>V59</f>
        <v>#DIV/0!</v>
      </c>
      <c r="R24" s="93"/>
      <c r="S24" s="94">
        <f>SUM(S12)</f>
        <v>0</v>
      </c>
      <c r="T24" s="94"/>
      <c r="U24" s="94"/>
      <c r="V24" s="94">
        <f>SUM(V12)</f>
        <v>0</v>
      </c>
      <c r="W24" s="94"/>
      <c r="X24" s="94"/>
      <c r="Y24" s="125" t="e">
        <f>V24/S24*100</f>
        <v>#DIV/0!</v>
      </c>
      <c r="Z24" s="125"/>
    </row>
    <row r="25" spans="1:26" ht="9.9499999999999993" customHeight="1" x14ac:dyDescent="0.25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</row>
    <row r="26" spans="1:26" s="16" customFormat="1" ht="24" customHeight="1" x14ac:dyDescent="0.25">
      <c r="A26" s="28" t="s">
        <v>91</v>
      </c>
      <c r="B26" s="2"/>
      <c r="C26" s="2"/>
      <c r="D26" s="2"/>
      <c r="E26" s="2"/>
      <c r="F26" s="2"/>
      <c r="G26" s="2"/>
      <c r="H26" s="9"/>
      <c r="I26" s="10"/>
      <c r="J26" s="10"/>
      <c r="K26" s="10"/>
      <c r="L26" s="10"/>
      <c r="M26" s="10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9.9499999999999993" customHeight="1" x14ac:dyDescent="0.25">
      <c r="A27" s="2"/>
      <c r="H27" s="11"/>
      <c r="I27" s="11"/>
      <c r="J27" s="11"/>
      <c r="K27" s="11"/>
      <c r="L27" s="11"/>
      <c r="M27" s="11"/>
    </row>
    <row r="28" spans="1:26" ht="72" customHeight="1" x14ac:dyDescent="0.25">
      <c r="A28" s="14" t="s">
        <v>6</v>
      </c>
      <c r="B28" s="83" t="s">
        <v>12</v>
      </c>
      <c r="C28" s="83"/>
      <c r="D28" s="83"/>
      <c r="E28" s="83"/>
      <c r="F28" s="83"/>
      <c r="G28" s="83"/>
      <c r="H28" s="83" t="s">
        <v>16</v>
      </c>
      <c r="I28" s="83"/>
      <c r="J28" s="83"/>
      <c r="K28" s="83" t="s">
        <v>13</v>
      </c>
      <c r="L28" s="83"/>
      <c r="M28" s="83"/>
      <c r="N28" s="83" t="s">
        <v>17</v>
      </c>
      <c r="O28" s="83"/>
      <c r="P28" s="83"/>
      <c r="Q28" s="83" t="s">
        <v>18</v>
      </c>
      <c r="R28" s="83"/>
      <c r="S28" s="83"/>
      <c r="T28" s="126" t="s">
        <v>19</v>
      </c>
      <c r="U28" s="126"/>
      <c r="V28" s="72" t="s">
        <v>7</v>
      </c>
      <c r="W28" s="72"/>
      <c r="X28" s="83" t="s">
        <v>8</v>
      </c>
      <c r="Y28" s="83"/>
      <c r="Z28" s="83"/>
    </row>
    <row r="29" spans="1:26" s="46" customFormat="1" ht="48" customHeight="1" x14ac:dyDescent="0.25">
      <c r="A29" s="34">
        <v>1</v>
      </c>
      <c r="B29" s="265" t="s">
        <v>61</v>
      </c>
      <c r="C29" s="266"/>
      <c r="D29" s="266"/>
      <c r="E29" s="266"/>
      <c r="F29" s="266"/>
      <c r="G29" s="267"/>
      <c r="H29" s="268"/>
      <c r="I29" s="268"/>
      <c r="J29" s="268"/>
      <c r="K29" s="269"/>
      <c r="L29" s="269"/>
      <c r="M29" s="269"/>
      <c r="N29" s="269"/>
      <c r="O29" s="269"/>
      <c r="P29" s="269"/>
      <c r="Q29" s="269"/>
      <c r="R29" s="269"/>
      <c r="S29" s="257"/>
      <c r="T29" s="191">
        <f>T30+T35+T38+T40+T42</f>
        <v>30</v>
      </c>
      <c r="U29" s="191"/>
      <c r="V29" s="280" t="e">
        <f>SUM(V30,V35,V38,V40,V42)</f>
        <v>#DIV/0!</v>
      </c>
      <c r="W29" s="109"/>
      <c r="X29" s="175"/>
      <c r="Y29" s="176"/>
      <c r="Z29" s="177"/>
    </row>
    <row r="30" spans="1:26" s="20" customFormat="1" ht="24" customHeight="1" x14ac:dyDescent="0.25">
      <c r="A30" s="35">
        <v>1.1000000000000001</v>
      </c>
      <c r="B30" s="281" t="s">
        <v>102</v>
      </c>
      <c r="C30" s="281"/>
      <c r="D30" s="281"/>
      <c r="E30" s="281"/>
      <c r="F30" s="281"/>
      <c r="G30" s="282"/>
      <c r="H30" s="283"/>
      <c r="I30" s="283"/>
      <c r="J30" s="283"/>
      <c r="K30" s="284">
        <f>K34</f>
        <v>0</v>
      </c>
      <c r="L30" s="284"/>
      <c r="M30" s="284"/>
      <c r="N30" s="284">
        <f t="shared" ref="N30" si="0">N34</f>
        <v>0</v>
      </c>
      <c r="O30" s="284"/>
      <c r="P30" s="284"/>
      <c r="Q30" s="284">
        <f t="shared" ref="Q30" si="1">Q34</f>
        <v>0</v>
      </c>
      <c r="R30" s="284"/>
      <c r="S30" s="284"/>
      <c r="T30" s="59">
        <f>SUM(T31:T34)</f>
        <v>15</v>
      </c>
      <c r="U30" s="59"/>
      <c r="V30" s="263" t="e">
        <f>SUM(V31:W34)</f>
        <v>#DIV/0!</v>
      </c>
      <c r="W30" s="264"/>
      <c r="X30" s="231"/>
      <c r="Y30" s="232"/>
      <c r="Z30" s="233"/>
    </row>
    <row r="31" spans="1:26" ht="24" customHeight="1" x14ac:dyDescent="0.25">
      <c r="A31" s="141"/>
      <c r="B31" s="199" t="s">
        <v>69</v>
      </c>
      <c r="C31" s="199"/>
      <c r="D31" s="199"/>
      <c r="E31" s="199"/>
      <c r="F31" s="199"/>
      <c r="G31" s="199"/>
      <c r="H31" s="270"/>
      <c r="I31" s="270"/>
      <c r="J31" s="270"/>
      <c r="K31" s="100"/>
      <c r="L31" s="100"/>
      <c r="M31" s="100"/>
      <c r="N31" s="100"/>
      <c r="O31" s="100"/>
      <c r="P31" s="100"/>
      <c r="Q31" s="100"/>
      <c r="R31" s="100"/>
      <c r="S31" s="105"/>
      <c r="T31" s="62">
        <v>7</v>
      </c>
      <c r="U31" s="62"/>
      <c r="V31" s="124" t="e">
        <f>(T31*((K31*0)+(N31*50)+(Q31*100)))/(H31*100)</f>
        <v>#DIV/0!</v>
      </c>
      <c r="W31" s="89"/>
      <c r="X31" s="231"/>
      <c r="Y31" s="232"/>
      <c r="Z31" s="233"/>
    </row>
    <row r="32" spans="1:26" ht="24" customHeight="1" x14ac:dyDescent="0.25">
      <c r="A32" s="142"/>
      <c r="B32" s="65" t="s">
        <v>70</v>
      </c>
      <c r="C32" s="66"/>
      <c r="D32" s="66"/>
      <c r="E32" s="66"/>
      <c r="F32" s="66"/>
      <c r="G32" s="67"/>
      <c r="H32" s="270"/>
      <c r="I32" s="270"/>
      <c r="J32" s="270"/>
      <c r="K32" s="105"/>
      <c r="L32" s="106"/>
      <c r="M32" s="107"/>
      <c r="N32" s="105"/>
      <c r="O32" s="106"/>
      <c r="P32" s="107"/>
      <c r="Q32" s="105"/>
      <c r="R32" s="106"/>
      <c r="S32" s="106"/>
      <c r="T32" s="62">
        <v>3</v>
      </c>
      <c r="U32" s="62"/>
      <c r="V32" s="124" t="e">
        <f>(T32*((K32*0)+(N32*50)+(Q32*100)))/(H32*100)</f>
        <v>#DIV/0!</v>
      </c>
      <c r="W32" s="89"/>
      <c r="X32" s="231"/>
      <c r="Y32" s="232"/>
      <c r="Z32" s="233"/>
    </row>
    <row r="33" spans="1:26" ht="72" customHeight="1" x14ac:dyDescent="0.25">
      <c r="A33" s="142"/>
      <c r="B33" s="131" t="s">
        <v>103</v>
      </c>
      <c r="C33" s="131"/>
      <c r="D33" s="131"/>
      <c r="E33" s="131"/>
      <c r="F33" s="131"/>
      <c r="G33" s="131"/>
      <c r="H33" s="270"/>
      <c r="I33" s="270"/>
      <c r="J33" s="270"/>
      <c r="K33" s="100"/>
      <c r="L33" s="100"/>
      <c r="M33" s="100"/>
      <c r="N33" s="100"/>
      <c r="O33" s="100"/>
      <c r="P33" s="100"/>
      <c r="Q33" s="100"/>
      <c r="R33" s="100"/>
      <c r="S33" s="105"/>
      <c r="T33" s="62">
        <v>3</v>
      </c>
      <c r="U33" s="62"/>
      <c r="V33" s="124" t="e">
        <f>(T33*((K33*0)+(N33*50)+(Q33*100)))/(H33*100)</f>
        <v>#DIV/0!</v>
      </c>
      <c r="W33" s="89"/>
      <c r="X33" s="231"/>
      <c r="Y33" s="232"/>
      <c r="Z33" s="233"/>
    </row>
    <row r="34" spans="1:26" ht="24" customHeight="1" x14ac:dyDescent="0.25">
      <c r="A34" s="143"/>
      <c r="B34" s="65" t="s">
        <v>71</v>
      </c>
      <c r="C34" s="66"/>
      <c r="D34" s="66"/>
      <c r="E34" s="66"/>
      <c r="F34" s="66"/>
      <c r="G34" s="67"/>
      <c r="H34" s="270"/>
      <c r="I34" s="270"/>
      <c r="J34" s="270"/>
      <c r="K34" s="105"/>
      <c r="L34" s="106"/>
      <c r="M34" s="107"/>
      <c r="N34" s="105"/>
      <c r="O34" s="106"/>
      <c r="P34" s="107"/>
      <c r="Q34" s="105"/>
      <c r="R34" s="106"/>
      <c r="S34" s="106"/>
      <c r="T34" s="62">
        <v>2</v>
      </c>
      <c r="U34" s="62"/>
      <c r="V34" s="124" t="e">
        <f>(T34*((K34*0)+(N34*50)+(Q34*100)))/(H34*100)</f>
        <v>#DIV/0!</v>
      </c>
      <c r="W34" s="89"/>
      <c r="X34" s="231"/>
      <c r="Y34" s="232"/>
      <c r="Z34" s="233"/>
    </row>
    <row r="35" spans="1:26" s="20" customFormat="1" ht="24" customHeight="1" x14ac:dyDescent="0.25">
      <c r="A35" s="36">
        <v>1.2</v>
      </c>
      <c r="B35" s="296" t="s">
        <v>63</v>
      </c>
      <c r="C35" s="297"/>
      <c r="D35" s="297"/>
      <c r="E35" s="297"/>
      <c r="F35" s="297"/>
      <c r="G35" s="298"/>
      <c r="H35" s="274"/>
      <c r="I35" s="275"/>
      <c r="J35" s="276"/>
      <c r="K35" s="277">
        <f>K37</f>
        <v>0</v>
      </c>
      <c r="L35" s="278"/>
      <c r="M35" s="279"/>
      <c r="N35" s="277">
        <f t="shared" ref="N35" si="2">N37</f>
        <v>0</v>
      </c>
      <c r="O35" s="278"/>
      <c r="P35" s="279"/>
      <c r="Q35" s="277">
        <f t="shared" ref="Q35" si="3">Q37</f>
        <v>0</v>
      </c>
      <c r="R35" s="278"/>
      <c r="S35" s="279"/>
      <c r="T35" s="59">
        <f>T36+T37</f>
        <v>10</v>
      </c>
      <c r="U35" s="59"/>
      <c r="V35" s="263" t="e">
        <f>SUM(V36,V37)</f>
        <v>#DIV/0!</v>
      </c>
      <c r="W35" s="264"/>
      <c r="X35" s="231"/>
      <c r="Y35" s="232"/>
      <c r="Z35" s="233"/>
    </row>
    <row r="36" spans="1:26" ht="72" customHeight="1" x14ac:dyDescent="0.25">
      <c r="A36" s="141"/>
      <c r="B36" s="135" t="s">
        <v>72</v>
      </c>
      <c r="C36" s="136"/>
      <c r="D36" s="136"/>
      <c r="E36" s="136"/>
      <c r="F36" s="136"/>
      <c r="G36" s="137"/>
      <c r="H36" s="132"/>
      <c r="I36" s="133"/>
      <c r="J36" s="134"/>
      <c r="K36" s="105"/>
      <c r="L36" s="106"/>
      <c r="M36" s="107"/>
      <c r="N36" s="105"/>
      <c r="O36" s="106"/>
      <c r="P36" s="107"/>
      <c r="Q36" s="105"/>
      <c r="R36" s="106"/>
      <c r="S36" s="106"/>
      <c r="T36" s="62">
        <v>5</v>
      </c>
      <c r="U36" s="62"/>
      <c r="V36" s="124" t="e">
        <f>(T36*((K36*0)+(N36*50)+(Q36*100)))/(H36*100)</f>
        <v>#DIV/0!</v>
      </c>
      <c r="W36" s="89"/>
      <c r="X36" s="231"/>
      <c r="Y36" s="232"/>
      <c r="Z36" s="233"/>
    </row>
    <row r="37" spans="1:26" ht="24" customHeight="1" x14ac:dyDescent="0.25">
      <c r="A37" s="143"/>
      <c r="B37" s="65" t="s">
        <v>73</v>
      </c>
      <c r="C37" s="66"/>
      <c r="D37" s="66"/>
      <c r="E37" s="66"/>
      <c r="F37" s="66"/>
      <c r="G37" s="67"/>
      <c r="H37" s="132"/>
      <c r="I37" s="133"/>
      <c r="J37" s="134"/>
      <c r="K37" s="105"/>
      <c r="L37" s="106"/>
      <c r="M37" s="107"/>
      <c r="N37" s="105"/>
      <c r="O37" s="106"/>
      <c r="P37" s="107"/>
      <c r="Q37" s="105"/>
      <c r="R37" s="106"/>
      <c r="S37" s="106"/>
      <c r="T37" s="62">
        <v>5</v>
      </c>
      <c r="U37" s="62"/>
      <c r="V37" s="124" t="e">
        <f>(T37*((K37*0)+(N37*50)+(Q37*100)))/(H37*100)</f>
        <v>#DIV/0!</v>
      </c>
      <c r="W37" s="89"/>
      <c r="X37" s="231"/>
      <c r="Y37" s="232"/>
      <c r="Z37" s="233"/>
    </row>
    <row r="38" spans="1:26" s="20" customFormat="1" ht="48" customHeight="1" x14ac:dyDescent="0.25">
      <c r="A38" s="36">
        <v>1.3</v>
      </c>
      <c r="B38" s="271" t="s">
        <v>64</v>
      </c>
      <c r="C38" s="272"/>
      <c r="D38" s="272"/>
      <c r="E38" s="272"/>
      <c r="F38" s="272"/>
      <c r="G38" s="273"/>
      <c r="H38" s="274"/>
      <c r="I38" s="275"/>
      <c r="J38" s="276"/>
      <c r="K38" s="277">
        <f>K39</f>
        <v>0</v>
      </c>
      <c r="L38" s="278"/>
      <c r="M38" s="279"/>
      <c r="N38" s="277">
        <f t="shared" ref="N38" si="4">N39</f>
        <v>0</v>
      </c>
      <c r="O38" s="278"/>
      <c r="P38" s="279"/>
      <c r="Q38" s="277">
        <f t="shared" ref="Q38" si="5">Q39</f>
        <v>0</v>
      </c>
      <c r="R38" s="278"/>
      <c r="S38" s="279"/>
      <c r="T38" s="59">
        <f>T39</f>
        <v>3</v>
      </c>
      <c r="U38" s="59"/>
      <c r="V38" s="263" t="e">
        <f>SUM(V39)</f>
        <v>#DIV/0!</v>
      </c>
      <c r="W38" s="264"/>
      <c r="X38" s="231"/>
      <c r="Y38" s="232"/>
      <c r="Z38" s="233"/>
    </row>
    <row r="39" spans="1:26" ht="48" customHeight="1" x14ac:dyDescent="0.25">
      <c r="A39" s="37"/>
      <c r="B39" s="135" t="s">
        <v>104</v>
      </c>
      <c r="C39" s="136"/>
      <c r="D39" s="136"/>
      <c r="E39" s="136"/>
      <c r="F39" s="136"/>
      <c r="G39" s="137"/>
      <c r="H39" s="285"/>
      <c r="I39" s="286"/>
      <c r="J39" s="287"/>
      <c r="K39" s="105"/>
      <c r="L39" s="106"/>
      <c r="M39" s="107"/>
      <c r="N39" s="105"/>
      <c r="O39" s="106"/>
      <c r="P39" s="107"/>
      <c r="Q39" s="105"/>
      <c r="R39" s="106"/>
      <c r="S39" s="106"/>
      <c r="T39" s="62">
        <v>3</v>
      </c>
      <c r="U39" s="62"/>
      <c r="V39" s="124" t="e">
        <f>(T39*((K39*0)+(N39*50)+(Q39*100)))/(H39*100)</f>
        <v>#DIV/0!</v>
      </c>
      <c r="W39" s="89"/>
      <c r="X39" s="231"/>
      <c r="Y39" s="232"/>
      <c r="Z39" s="233"/>
    </row>
    <row r="40" spans="1:26" s="20" customFormat="1" ht="48" customHeight="1" x14ac:dyDescent="0.25">
      <c r="A40" s="36">
        <v>1.4</v>
      </c>
      <c r="B40" s="271" t="s">
        <v>65</v>
      </c>
      <c r="C40" s="272"/>
      <c r="D40" s="272"/>
      <c r="E40" s="272"/>
      <c r="F40" s="272"/>
      <c r="G40" s="273"/>
      <c r="H40" s="274"/>
      <c r="I40" s="275"/>
      <c r="J40" s="276"/>
      <c r="K40" s="277">
        <f>K41</f>
        <v>0</v>
      </c>
      <c r="L40" s="278"/>
      <c r="M40" s="279"/>
      <c r="N40" s="277">
        <f>N41</f>
        <v>0</v>
      </c>
      <c r="O40" s="278"/>
      <c r="P40" s="279"/>
      <c r="Q40" s="277">
        <f>Q41</f>
        <v>0</v>
      </c>
      <c r="R40" s="278"/>
      <c r="S40" s="278"/>
      <c r="T40" s="59">
        <f>T41</f>
        <v>1</v>
      </c>
      <c r="U40" s="59"/>
      <c r="V40" s="263" t="e">
        <f>SUM(V41)</f>
        <v>#DIV/0!</v>
      </c>
      <c r="W40" s="264"/>
      <c r="X40" s="231"/>
      <c r="Y40" s="232"/>
      <c r="Z40" s="233"/>
    </row>
    <row r="41" spans="1:26" ht="48" customHeight="1" x14ac:dyDescent="0.25">
      <c r="A41" s="37"/>
      <c r="B41" s="135" t="s">
        <v>105</v>
      </c>
      <c r="C41" s="136"/>
      <c r="D41" s="136"/>
      <c r="E41" s="136"/>
      <c r="F41" s="136"/>
      <c r="G41" s="137"/>
      <c r="H41" s="132"/>
      <c r="I41" s="133"/>
      <c r="J41" s="134"/>
      <c r="K41" s="105"/>
      <c r="L41" s="106"/>
      <c r="M41" s="107"/>
      <c r="N41" s="105"/>
      <c r="O41" s="106"/>
      <c r="P41" s="107"/>
      <c r="Q41" s="105"/>
      <c r="R41" s="106"/>
      <c r="S41" s="106"/>
      <c r="T41" s="62">
        <v>1</v>
      </c>
      <c r="U41" s="62"/>
      <c r="V41" s="124" t="e">
        <f>(T41*((K41*0)+(N41*50)+(Q41*100)))/(H41*100)</f>
        <v>#DIV/0!</v>
      </c>
      <c r="W41" s="89"/>
      <c r="X41" s="231"/>
      <c r="Y41" s="232"/>
      <c r="Z41" s="233"/>
    </row>
    <row r="42" spans="1:26" s="20" customFormat="1" ht="48" customHeight="1" x14ac:dyDescent="0.25">
      <c r="A42" s="36">
        <v>1.5</v>
      </c>
      <c r="B42" s="271" t="s">
        <v>67</v>
      </c>
      <c r="C42" s="272"/>
      <c r="D42" s="272"/>
      <c r="E42" s="272"/>
      <c r="F42" s="272"/>
      <c r="G42" s="273"/>
      <c r="H42" s="274"/>
      <c r="I42" s="275"/>
      <c r="J42" s="276"/>
      <c r="K42" s="277">
        <f>K43</f>
        <v>0</v>
      </c>
      <c r="L42" s="278"/>
      <c r="M42" s="279"/>
      <c r="N42" s="277">
        <f>N43</f>
        <v>0</v>
      </c>
      <c r="O42" s="278"/>
      <c r="P42" s="279"/>
      <c r="Q42" s="277">
        <f>Q43</f>
        <v>0</v>
      </c>
      <c r="R42" s="278"/>
      <c r="S42" s="278"/>
      <c r="T42" s="59">
        <f>T43</f>
        <v>1</v>
      </c>
      <c r="U42" s="59"/>
      <c r="V42" s="263" t="e">
        <f>SUM(V43)</f>
        <v>#DIV/0!</v>
      </c>
      <c r="W42" s="264"/>
      <c r="X42" s="231"/>
      <c r="Y42" s="232"/>
      <c r="Z42" s="233"/>
    </row>
    <row r="43" spans="1:26" ht="48" customHeight="1" x14ac:dyDescent="0.25">
      <c r="A43" s="37"/>
      <c r="B43" s="135" t="s">
        <v>106</v>
      </c>
      <c r="C43" s="136"/>
      <c r="D43" s="136"/>
      <c r="E43" s="136"/>
      <c r="F43" s="136"/>
      <c r="G43" s="137"/>
      <c r="H43" s="132"/>
      <c r="I43" s="133"/>
      <c r="J43" s="134"/>
      <c r="K43" s="105"/>
      <c r="L43" s="106"/>
      <c r="M43" s="107"/>
      <c r="N43" s="105"/>
      <c r="O43" s="106"/>
      <c r="P43" s="107"/>
      <c r="Q43" s="105"/>
      <c r="R43" s="106"/>
      <c r="S43" s="106"/>
      <c r="T43" s="62">
        <v>1</v>
      </c>
      <c r="U43" s="62"/>
      <c r="V43" s="124" t="e">
        <f>(T43*((K43*0)+(N43*50)+(Q43*100)))/(H43*100)</f>
        <v>#DIV/0!</v>
      </c>
      <c r="W43" s="89"/>
      <c r="X43" s="231"/>
      <c r="Y43" s="232"/>
      <c r="Z43" s="233"/>
    </row>
    <row r="44" spans="1:26" s="46" customFormat="1" ht="24" customHeight="1" x14ac:dyDescent="0.25">
      <c r="A44" s="38">
        <v>2</v>
      </c>
      <c r="B44" s="288" t="s">
        <v>66</v>
      </c>
      <c r="C44" s="289"/>
      <c r="D44" s="289"/>
      <c r="E44" s="289"/>
      <c r="F44" s="289"/>
      <c r="G44" s="85"/>
      <c r="H44" s="290"/>
      <c r="I44" s="291"/>
      <c r="J44" s="292"/>
      <c r="K44" s="257"/>
      <c r="L44" s="258"/>
      <c r="M44" s="259"/>
      <c r="N44" s="257"/>
      <c r="O44" s="258"/>
      <c r="P44" s="259"/>
      <c r="Q44" s="257"/>
      <c r="R44" s="258"/>
      <c r="S44" s="258"/>
      <c r="T44" s="191">
        <f>T45+T50+T53+T55+T57</f>
        <v>70</v>
      </c>
      <c r="U44" s="191"/>
      <c r="V44" s="280" t="e">
        <f>SUM(V45,V50,V53,V55,V57)</f>
        <v>#DIV/0!</v>
      </c>
      <c r="W44" s="109"/>
      <c r="X44" s="231"/>
      <c r="Y44" s="232"/>
      <c r="Z44" s="233"/>
    </row>
    <row r="45" spans="1:26" s="20" customFormat="1" ht="24" customHeight="1" x14ac:dyDescent="0.25">
      <c r="A45" s="36">
        <v>2.1</v>
      </c>
      <c r="B45" s="271" t="s">
        <v>62</v>
      </c>
      <c r="C45" s="272"/>
      <c r="D45" s="272"/>
      <c r="E45" s="272"/>
      <c r="F45" s="272"/>
      <c r="G45" s="273"/>
      <c r="H45" s="274"/>
      <c r="I45" s="275"/>
      <c r="J45" s="276"/>
      <c r="K45" s="277">
        <f>K49</f>
        <v>0</v>
      </c>
      <c r="L45" s="278"/>
      <c r="M45" s="279"/>
      <c r="N45" s="277">
        <f>N49</f>
        <v>0</v>
      </c>
      <c r="O45" s="278"/>
      <c r="P45" s="279"/>
      <c r="Q45" s="277">
        <f>Q49</f>
        <v>0</v>
      </c>
      <c r="R45" s="278"/>
      <c r="S45" s="278"/>
      <c r="T45" s="59">
        <f>SUM(T46:T49)</f>
        <v>35</v>
      </c>
      <c r="U45" s="59"/>
      <c r="V45" s="263" t="e">
        <f>SUM(V46:W49)</f>
        <v>#DIV/0!</v>
      </c>
      <c r="W45" s="264"/>
      <c r="X45" s="231"/>
      <c r="Y45" s="232"/>
      <c r="Z45" s="233"/>
    </row>
    <row r="46" spans="1:26" ht="24" customHeight="1" x14ac:dyDescent="0.25">
      <c r="A46" s="144"/>
      <c r="B46" s="215" t="s">
        <v>69</v>
      </c>
      <c r="C46" s="216"/>
      <c r="D46" s="216"/>
      <c r="E46" s="216"/>
      <c r="F46" s="216"/>
      <c r="G46" s="102"/>
      <c r="H46" s="132"/>
      <c r="I46" s="133"/>
      <c r="J46" s="134"/>
      <c r="K46" s="105"/>
      <c r="L46" s="106"/>
      <c r="M46" s="107"/>
      <c r="N46" s="105"/>
      <c r="O46" s="106"/>
      <c r="P46" s="107"/>
      <c r="Q46" s="105"/>
      <c r="R46" s="106"/>
      <c r="S46" s="106"/>
      <c r="T46" s="62">
        <v>15</v>
      </c>
      <c r="U46" s="62"/>
      <c r="V46" s="124" t="e">
        <f>(T46*((K46*0)+(N46*50)+(Q46*100)))/(H46*100)</f>
        <v>#DIV/0!</v>
      </c>
      <c r="W46" s="89"/>
      <c r="X46" s="231"/>
      <c r="Y46" s="232"/>
      <c r="Z46" s="233"/>
    </row>
    <row r="47" spans="1:26" ht="24" customHeight="1" x14ac:dyDescent="0.25">
      <c r="A47" s="145"/>
      <c r="B47" s="215" t="s">
        <v>70</v>
      </c>
      <c r="C47" s="216"/>
      <c r="D47" s="216"/>
      <c r="E47" s="216"/>
      <c r="F47" s="216"/>
      <c r="G47" s="102"/>
      <c r="H47" s="132"/>
      <c r="I47" s="133"/>
      <c r="J47" s="134"/>
      <c r="K47" s="105"/>
      <c r="L47" s="106"/>
      <c r="M47" s="107"/>
      <c r="N47" s="105"/>
      <c r="O47" s="106"/>
      <c r="P47" s="107"/>
      <c r="Q47" s="105"/>
      <c r="R47" s="106"/>
      <c r="S47" s="106"/>
      <c r="T47" s="62">
        <v>10</v>
      </c>
      <c r="U47" s="62"/>
      <c r="V47" s="124" t="e">
        <f>(T47*((K47*0)+(N47*50)+(Q47*100)))/(H47*100)</f>
        <v>#DIV/0!</v>
      </c>
      <c r="W47" s="89"/>
      <c r="X47" s="231"/>
      <c r="Y47" s="232"/>
      <c r="Z47" s="233"/>
    </row>
    <row r="48" spans="1:26" ht="48" customHeight="1" x14ac:dyDescent="0.25">
      <c r="A48" s="145"/>
      <c r="B48" s="215" t="s">
        <v>107</v>
      </c>
      <c r="C48" s="216"/>
      <c r="D48" s="216"/>
      <c r="E48" s="216"/>
      <c r="F48" s="216"/>
      <c r="G48" s="102"/>
      <c r="H48" s="132"/>
      <c r="I48" s="133"/>
      <c r="J48" s="134"/>
      <c r="K48" s="105"/>
      <c r="L48" s="106"/>
      <c r="M48" s="107"/>
      <c r="N48" s="105"/>
      <c r="O48" s="106"/>
      <c r="P48" s="107"/>
      <c r="Q48" s="105"/>
      <c r="R48" s="106"/>
      <c r="S48" s="106"/>
      <c r="T48" s="62">
        <v>5</v>
      </c>
      <c r="U48" s="62"/>
      <c r="V48" s="124" t="e">
        <f>(T48*((K48*0)+(N48*50)+(Q48*100)))/(H48*100)</f>
        <v>#DIV/0!</v>
      </c>
      <c r="W48" s="89"/>
      <c r="X48" s="231"/>
      <c r="Y48" s="232"/>
      <c r="Z48" s="233"/>
    </row>
    <row r="49" spans="1:26" ht="24" customHeight="1" x14ac:dyDescent="0.25">
      <c r="A49" s="146"/>
      <c r="B49" s="215" t="s">
        <v>71</v>
      </c>
      <c r="C49" s="216"/>
      <c r="D49" s="216"/>
      <c r="E49" s="216"/>
      <c r="F49" s="216"/>
      <c r="G49" s="102"/>
      <c r="H49" s="132"/>
      <c r="I49" s="133"/>
      <c r="J49" s="134"/>
      <c r="K49" s="105"/>
      <c r="L49" s="106"/>
      <c r="M49" s="107"/>
      <c r="N49" s="105"/>
      <c r="O49" s="106"/>
      <c r="P49" s="107"/>
      <c r="Q49" s="105"/>
      <c r="R49" s="106"/>
      <c r="S49" s="106"/>
      <c r="T49" s="62">
        <v>5</v>
      </c>
      <c r="U49" s="62"/>
      <c r="V49" s="124" t="e">
        <f>(T49*((K49*0)+(N49*50)+(Q49*100)))/(H49*100)</f>
        <v>#DIV/0!</v>
      </c>
      <c r="W49" s="89"/>
      <c r="X49" s="231"/>
      <c r="Y49" s="232"/>
      <c r="Z49" s="233"/>
    </row>
    <row r="50" spans="1:26" s="20" customFormat="1" ht="24" customHeight="1" x14ac:dyDescent="0.25">
      <c r="A50" s="36">
        <v>2.2000000000000002</v>
      </c>
      <c r="B50" s="271" t="s">
        <v>63</v>
      </c>
      <c r="C50" s="272"/>
      <c r="D50" s="272"/>
      <c r="E50" s="272"/>
      <c r="F50" s="272"/>
      <c r="G50" s="273"/>
      <c r="H50" s="274"/>
      <c r="I50" s="275"/>
      <c r="J50" s="276"/>
      <c r="K50" s="277">
        <f>K52</f>
        <v>0</v>
      </c>
      <c r="L50" s="278"/>
      <c r="M50" s="279"/>
      <c r="N50" s="277">
        <f>N52</f>
        <v>0</v>
      </c>
      <c r="O50" s="278"/>
      <c r="P50" s="279"/>
      <c r="Q50" s="277">
        <f>Q52</f>
        <v>0</v>
      </c>
      <c r="R50" s="278"/>
      <c r="S50" s="278"/>
      <c r="T50" s="59">
        <f>SUM(T51:T52)</f>
        <v>20</v>
      </c>
      <c r="U50" s="59"/>
      <c r="V50" s="263" t="e">
        <f>SUM(V51:W52)</f>
        <v>#DIV/0!</v>
      </c>
      <c r="W50" s="264"/>
      <c r="X50" s="231"/>
      <c r="Y50" s="232"/>
      <c r="Z50" s="233"/>
    </row>
    <row r="51" spans="1:26" s="15" customFormat="1" ht="72" customHeight="1" x14ac:dyDescent="0.25">
      <c r="A51" s="144"/>
      <c r="B51" s="215" t="s">
        <v>72</v>
      </c>
      <c r="C51" s="216"/>
      <c r="D51" s="216"/>
      <c r="E51" s="216"/>
      <c r="F51" s="216"/>
      <c r="G51" s="102"/>
      <c r="H51" s="132"/>
      <c r="I51" s="133"/>
      <c r="J51" s="134"/>
      <c r="K51" s="105"/>
      <c r="L51" s="106"/>
      <c r="M51" s="107"/>
      <c r="N51" s="105"/>
      <c r="O51" s="106"/>
      <c r="P51" s="107"/>
      <c r="Q51" s="105"/>
      <c r="R51" s="106"/>
      <c r="S51" s="106"/>
      <c r="T51" s="62">
        <v>15</v>
      </c>
      <c r="U51" s="62"/>
      <c r="V51" s="124" t="e">
        <f>(T51*((K51*0)+(N51*50)+(Q51*100)))/(H51*100)</f>
        <v>#DIV/0!</v>
      </c>
      <c r="W51" s="89"/>
      <c r="X51" s="231"/>
      <c r="Y51" s="232"/>
      <c r="Z51" s="233"/>
    </row>
    <row r="52" spans="1:26" ht="48" customHeight="1" x14ac:dyDescent="0.25">
      <c r="A52" s="146"/>
      <c r="B52" s="215" t="s">
        <v>73</v>
      </c>
      <c r="C52" s="216"/>
      <c r="D52" s="216"/>
      <c r="E52" s="216"/>
      <c r="F52" s="216"/>
      <c r="G52" s="102"/>
      <c r="H52" s="132"/>
      <c r="I52" s="133"/>
      <c r="J52" s="134"/>
      <c r="K52" s="105"/>
      <c r="L52" s="106"/>
      <c r="M52" s="107"/>
      <c r="N52" s="105"/>
      <c r="O52" s="106"/>
      <c r="P52" s="107"/>
      <c r="Q52" s="105"/>
      <c r="R52" s="106"/>
      <c r="S52" s="106"/>
      <c r="T52" s="62">
        <v>5</v>
      </c>
      <c r="U52" s="62"/>
      <c r="V52" s="124" t="e">
        <f>(T52*((K52*0)+(N52*50)+(Q52*100)))/(H52*100)</f>
        <v>#DIV/0!</v>
      </c>
      <c r="W52" s="89"/>
      <c r="X52" s="231"/>
      <c r="Y52" s="232"/>
      <c r="Z52" s="233"/>
    </row>
    <row r="53" spans="1:26" s="20" customFormat="1" ht="48" customHeight="1" x14ac:dyDescent="0.25">
      <c r="A53" s="36">
        <v>2.2999999999999998</v>
      </c>
      <c r="B53" s="271" t="s">
        <v>64</v>
      </c>
      <c r="C53" s="272"/>
      <c r="D53" s="272"/>
      <c r="E53" s="272"/>
      <c r="F53" s="272"/>
      <c r="G53" s="273"/>
      <c r="H53" s="274"/>
      <c r="I53" s="275"/>
      <c r="J53" s="276"/>
      <c r="K53" s="277">
        <f>K54</f>
        <v>0</v>
      </c>
      <c r="L53" s="278"/>
      <c r="M53" s="279"/>
      <c r="N53" s="277">
        <f>N54</f>
        <v>0</v>
      </c>
      <c r="O53" s="278"/>
      <c r="P53" s="279"/>
      <c r="Q53" s="277">
        <f>Q54</f>
        <v>0</v>
      </c>
      <c r="R53" s="278"/>
      <c r="S53" s="278"/>
      <c r="T53" s="59">
        <f>SUM(T54)</f>
        <v>10</v>
      </c>
      <c r="U53" s="59"/>
      <c r="V53" s="263" t="e">
        <f>SUM(V54)</f>
        <v>#DIV/0!</v>
      </c>
      <c r="W53" s="264"/>
      <c r="X53" s="231"/>
      <c r="Y53" s="232"/>
      <c r="Z53" s="233"/>
    </row>
    <row r="54" spans="1:26" ht="48" customHeight="1" x14ac:dyDescent="0.25">
      <c r="A54" s="39"/>
      <c r="B54" s="215" t="s">
        <v>104</v>
      </c>
      <c r="C54" s="216"/>
      <c r="D54" s="216"/>
      <c r="E54" s="216"/>
      <c r="F54" s="216"/>
      <c r="G54" s="102"/>
      <c r="H54" s="132"/>
      <c r="I54" s="133"/>
      <c r="J54" s="134"/>
      <c r="K54" s="293"/>
      <c r="L54" s="294"/>
      <c r="M54" s="295"/>
      <c r="N54" s="293"/>
      <c r="O54" s="294"/>
      <c r="P54" s="295"/>
      <c r="Q54" s="293"/>
      <c r="R54" s="294"/>
      <c r="S54" s="294"/>
      <c r="T54" s="62">
        <v>10</v>
      </c>
      <c r="U54" s="62"/>
      <c r="V54" s="124" t="e">
        <f>(T54*((K54*0)+(N54*50)+(Q54*100)))/(H54*100)</f>
        <v>#DIV/0!</v>
      </c>
      <c r="W54" s="89"/>
      <c r="X54" s="231"/>
      <c r="Y54" s="232"/>
      <c r="Z54" s="233"/>
    </row>
    <row r="55" spans="1:26" s="20" customFormat="1" ht="48" customHeight="1" x14ac:dyDescent="0.25">
      <c r="A55" s="36">
        <v>2.4</v>
      </c>
      <c r="B55" s="271" t="s">
        <v>65</v>
      </c>
      <c r="C55" s="272"/>
      <c r="D55" s="272"/>
      <c r="E55" s="272"/>
      <c r="F55" s="272"/>
      <c r="G55" s="273"/>
      <c r="H55" s="274"/>
      <c r="I55" s="275"/>
      <c r="J55" s="276"/>
      <c r="K55" s="277">
        <f>K56</f>
        <v>0</v>
      </c>
      <c r="L55" s="278"/>
      <c r="M55" s="279"/>
      <c r="N55" s="277">
        <f>N56</f>
        <v>0</v>
      </c>
      <c r="O55" s="278"/>
      <c r="P55" s="279"/>
      <c r="Q55" s="277">
        <f>Q56</f>
        <v>0</v>
      </c>
      <c r="R55" s="278"/>
      <c r="S55" s="278"/>
      <c r="T55" s="59">
        <f>T56</f>
        <v>3</v>
      </c>
      <c r="U55" s="59"/>
      <c r="V55" s="263" t="e">
        <f>SUM(V56)</f>
        <v>#DIV/0!</v>
      </c>
      <c r="W55" s="264"/>
      <c r="X55" s="231"/>
      <c r="Y55" s="232"/>
      <c r="Z55" s="233"/>
    </row>
    <row r="56" spans="1:26" ht="48" customHeight="1" x14ac:dyDescent="0.25">
      <c r="A56" s="40"/>
      <c r="B56" s="215" t="s">
        <v>105</v>
      </c>
      <c r="C56" s="216"/>
      <c r="D56" s="216"/>
      <c r="E56" s="216"/>
      <c r="F56" s="216"/>
      <c r="G56" s="102"/>
      <c r="H56" s="132"/>
      <c r="I56" s="133"/>
      <c r="J56" s="134"/>
      <c r="K56" s="105"/>
      <c r="L56" s="106"/>
      <c r="M56" s="107"/>
      <c r="N56" s="105"/>
      <c r="O56" s="106"/>
      <c r="P56" s="107"/>
      <c r="Q56" s="105"/>
      <c r="R56" s="106"/>
      <c r="S56" s="106"/>
      <c r="T56" s="62">
        <v>3</v>
      </c>
      <c r="U56" s="62"/>
      <c r="V56" s="124" t="e">
        <f>(T56*((K56*0)+(N56*50)+(Q56*100)))/(H56*100)</f>
        <v>#DIV/0!</v>
      </c>
      <c r="W56" s="89"/>
      <c r="X56" s="231"/>
      <c r="Y56" s="232"/>
      <c r="Z56" s="233"/>
    </row>
    <row r="57" spans="1:26" s="20" customFormat="1" ht="48" customHeight="1" x14ac:dyDescent="0.25">
      <c r="A57" s="36">
        <v>2.5</v>
      </c>
      <c r="B57" s="271" t="s">
        <v>67</v>
      </c>
      <c r="C57" s="272"/>
      <c r="D57" s="272"/>
      <c r="E57" s="272"/>
      <c r="F57" s="272"/>
      <c r="G57" s="273"/>
      <c r="H57" s="274"/>
      <c r="I57" s="275"/>
      <c r="J57" s="276"/>
      <c r="K57" s="277">
        <f>K58</f>
        <v>0</v>
      </c>
      <c r="L57" s="278"/>
      <c r="M57" s="279"/>
      <c r="N57" s="277">
        <f>N58</f>
        <v>0</v>
      </c>
      <c r="O57" s="278"/>
      <c r="P57" s="279"/>
      <c r="Q57" s="277">
        <f>Q58</f>
        <v>0</v>
      </c>
      <c r="R57" s="278"/>
      <c r="S57" s="278"/>
      <c r="T57" s="59">
        <f>T58</f>
        <v>2</v>
      </c>
      <c r="U57" s="59"/>
      <c r="V57" s="263" t="e">
        <f>SUM(V58)</f>
        <v>#DIV/0!</v>
      </c>
      <c r="W57" s="264"/>
      <c r="X57" s="231"/>
      <c r="Y57" s="232"/>
      <c r="Z57" s="233"/>
    </row>
    <row r="58" spans="1:26" ht="48" customHeight="1" x14ac:dyDescent="0.25">
      <c r="A58" s="37"/>
      <c r="B58" s="129" t="s">
        <v>106</v>
      </c>
      <c r="C58" s="129"/>
      <c r="D58" s="129"/>
      <c r="E58" s="129"/>
      <c r="F58" s="129"/>
      <c r="G58" s="129"/>
      <c r="H58" s="130"/>
      <c r="I58" s="130"/>
      <c r="J58" s="130"/>
      <c r="K58" s="105"/>
      <c r="L58" s="106"/>
      <c r="M58" s="107"/>
      <c r="N58" s="105"/>
      <c r="O58" s="106"/>
      <c r="P58" s="107"/>
      <c r="Q58" s="105"/>
      <c r="R58" s="106"/>
      <c r="S58" s="106"/>
      <c r="T58" s="62">
        <v>2</v>
      </c>
      <c r="U58" s="62"/>
      <c r="V58" s="124" t="e">
        <f>(T58*((K58*0)+(N58*50)+(Q58*100)))/(H58*100)</f>
        <v>#DIV/0!</v>
      </c>
      <c r="W58" s="89"/>
      <c r="X58" s="231"/>
      <c r="Y58" s="232"/>
      <c r="Z58" s="233"/>
    </row>
    <row r="59" spans="1:26" ht="24" customHeight="1" x14ac:dyDescent="0.25">
      <c r="A59" s="217" t="s">
        <v>9</v>
      </c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2"/>
      <c r="T59" s="218">
        <f>SUM(T44,T29)</f>
        <v>100</v>
      </c>
      <c r="U59" s="219"/>
      <c r="V59" s="220" t="e">
        <f>SUM(V29,V44)</f>
        <v>#DIV/0!</v>
      </c>
      <c r="W59" s="221"/>
      <c r="X59" s="222"/>
      <c r="Y59" s="223"/>
      <c r="Z59" s="224"/>
    </row>
    <row r="60" spans="1:26" ht="9.9499999999999993" customHeight="1" x14ac:dyDescent="0.25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24" customHeight="1" x14ac:dyDescent="0.25">
      <c r="A61" s="1" t="s">
        <v>58</v>
      </c>
    </row>
    <row r="62" spans="1:26" ht="60" customHeight="1" x14ac:dyDescent="0.25">
      <c r="A62" s="14" t="s">
        <v>6</v>
      </c>
      <c r="B62" s="83" t="s">
        <v>20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69" t="s">
        <v>21</v>
      </c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1"/>
      <c r="Y62" s="72" t="s">
        <v>22</v>
      </c>
      <c r="Z62" s="72"/>
    </row>
    <row r="63" spans="1:26" ht="24" customHeight="1" x14ac:dyDescent="0.25">
      <c r="A63" s="73" t="s">
        <v>23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5"/>
    </row>
    <row r="64" spans="1:26" s="19" customFormat="1" ht="48" customHeight="1" x14ac:dyDescent="0.25">
      <c r="A64" s="17" t="str">
        <f>IF(B64&lt;&gt;"","2.1.1","")</f>
        <v/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53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5"/>
      <c r="Y64" s="77"/>
      <c r="Z64" s="77"/>
    </row>
    <row r="65" spans="1:26" s="19" customFormat="1" ht="48" customHeight="1" x14ac:dyDescent="0.25">
      <c r="A65" s="17" t="str">
        <f>IF(B65&lt;&gt;"","2.1.2","")</f>
        <v/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53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5"/>
      <c r="Y65" s="77"/>
      <c r="Z65" s="77"/>
    </row>
    <row r="66" spans="1:26" s="19" customFormat="1" ht="48" customHeight="1" x14ac:dyDescent="0.25">
      <c r="A66" s="17" t="str">
        <f>IF(B66&lt;&gt;"","2.1.3","")</f>
        <v/>
      </c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53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5"/>
      <c r="Y66" s="77"/>
      <c r="Z66" s="77"/>
    </row>
    <row r="67" spans="1:26" s="19" customFormat="1" ht="48" customHeight="1" x14ac:dyDescent="0.25">
      <c r="A67" s="17" t="str">
        <f>IF(B67&lt;&gt;"","2.1.4","")</f>
        <v/>
      </c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53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5"/>
      <c r="Y67" s="77"/>
      <c r="Z67" s="77"/>
    </row>
    <row r="68" spans="1:26" s="19" customFormat="1" ht="48" customHeight="1" x14ac:dyDescent="0.25">
      <c r="A68" s="17" t="str">
        <f>IF(B68&lt;&gt;"","2.1.5","")</f>
        <v/>
      </c>
      <c r="B68" s="53"/>
      <c r="C68" s="54"/>
      <c r="D68" s="54"/>
      <c r="E68" s="54"/>
      <c r="F68" s="54"/>
      <c r="G68" s="54"/>
      <c r="H68" s="54"/>
      <c r="I68" s="54"/>
      <c r="J68" s="54"/>
      <c r="K68" s="54"/>
      <c r="L68" s="55"/>
      <c r="M68" s="25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7"/>
      <c r="Y68" s="56"/>
      <c r="Z68" s="57"/>
    </row>
    <row r="69" spans="1:26" ht="24" customHeight="1" x14ac:dyDescent="0.25">
      <c r="A69" s="73" t="s">
        <v>24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/>
    </row>
    <row r="70" spans="1:26" s="19" customFormat="1" ht="48" customHeight="1" x14ac:dyDescent="0.25">
      <c r="A70" s="17" t="str">
        <f>IF(B70&lt;&gt;"","2.2.1","")</f>
        <v/>
      </c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53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5"/>
      <c r="Y70" s="77"/>
      <c r="Z70" s="77"/>
    </row>
    <row r="71" spans="1:26" s="19" customFormat="1" ht="48" customHeight="1" x14ac:dyDescent="0.25">
      <c r="A71" s="17" t="str">
        <f>IF(B71&lt;&gt;"","2.2.2","")</f>
        <v/>
      </c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53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5"/>
      <c r="Y71" s="77"/>
      <c r="Z71" s="77"/>
    </row>
    <row r="72" spans="1:26" s="19" customFormat="1" ht="48" customHeight="1" x14ac:dyDescent="0.25">
      <c r="A72" s="17" t="str">
        <f>IF(B72&lt;&gt;"","2.2.3","")</f>
        <v/>
      </c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53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5"/>
      <c r="Y72" s="77"/>
      <c r="Z72" s="77"/>
    </row>
    <row r="73" spans="1:26" s="19" customFormat="1" ht="48" customHeight="1" x14ac:dyDescent="0.25">
      <c r="A73" s="17" t="str">
        <f>IF(B73&lt;&gt;"","2.2.4","")</f>
        <v/>
      </c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53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5"/>
      <c r="Y73" s="77"/>
      <c r="Z73" s="77"/>
    </row>
    <row r="74" spans="1:26" s="19" customFormat="1" ht="48" customHeight="1" x14ac:dyDescent="0.25">
      <c r="A74" s="17" t="str">
        <f>IF(B74&lt;&gt;"","2.2.5","")</f>
        <v/>
      </c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53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5"/>
      <c r="Y74" s="77"/>
      <c r="Z74" s="77"/>
    </row>
    <row r="75" spans="1:26" ht="24" customHeight="1" x14ac:dyDescent="0.25">
      <c r="A75" s="73" t="s">
        <v>25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/>
    </row>
    <row r="76" spans="1:26" s="19" customFormat="1" ht="48" customHeight="1" x14ac:dyDescent="0.25">
      <c r="A76" s="17" t="str">
        <f>IF(B76&lt;&gt;"","2.3.1","")</f>
        <v/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53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5"/>
      <c r="Y76" s="77"/>
      <c r="Z76" s="77"/>
    </row>
    <row r="77" spans="1:26" s="19" customFormat="1" ht="48" customHeight="1" x14ac:dyDescent="0.25">
      <c r="A77" s="17" t="str">
        <f>IF(B77&lt;&gt;"","2.3.2","")</f>
        <v/>
      </c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53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5"/>
      <c r="Y77" s="77"/>
      <c r="Z77" s="77"/>
    </row>
    <row r="78" spans="1:26" s="19" customFormat="1" ht="48" customHeight="1" x14ac:dyDescent="0.25">
      <c r="A78" s="17" t="str">
        <f>IF(B78&lt;&gt;"","2.3.3","")</f>
        <v/>
      </c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53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5"/>
      <c r="Y78" s="77"/>
      <c r="Z78" s="77"/>
    </row>
    <row r="79" spans="1:26" s="19" customFormat="1" ht="48" customHeight="1" x14ac:dyDescent="0.25">
      <c r="A79" s="17" t="str">
        <f>IF(B79&lt;&gt;"","2.3.4","")</f>
        <v/>
      </c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53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5"/>
      <c r="Y79" s="77"/>
      <c r="Z79" s="77"/>
    </row>
    <row r="80" spans="1:26" s="19" customFormat="1" ht="48" customHeight="1" x14ac:dyDescent="0.25">
      <c r="A80" s="17" t="str">
        <f>IF(B80&lt;&gt;"","2.3.5","")</f>
        <v/>
      </c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53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5"/>
      <c r="Y80" s="77"/>
      <c r="Z80" s="77"/>
    </row>
    <row r="81" spans="1:26" ht="9.9499999999999993" customHeight="1" x14ac:dyDescent="0.25"/>
    <row r="82" spans="1:26" ht="24" customHeight="1" x14ac:dyDescent="0.25">
      <c r="A82" s="2" t="s">
        <v>59</v>
      </c>
    </row>
    <row r="83" spans="1:26" ht="9.9499999999999993" customHeight="1" x14ac:dyDescent="0.25"/>
    <row r="84" spans="1:26" ht="60" customHeight="1" x14ac:dyDescent="0.25">
      <c r="A84" s="14" t="s">
        <v>6</v>
      </c>
      <c r="B84" s="83" t="s">
        <v>26</v>
      </c>
      <c r="C84" s="83"/>
      <c r="D84" s="83"/>
      <c r="E84" s="83"/>
      <c r="F84" s="83"/>
      <c r="G84" s="83"/>
      <c r="H84" s="83" t="s">
        <v>21</v>
      </c>
      <c r="I84" s="83"/>
      <c r="J84" s="83"/>
      <c r="K84" s="83"/>
      <c r="L84" s="83"/>
      <c r="M84" s="83"/>
      <c r="N84" s="83"/>
      <c r="O84" s="83"/>
      <c r="P84" s="83"/>
      <c r="Q84" s="69" t="s">
        <v>27</v>
      </c>
      <c r="R84" s="70"/>
      <c r="S84" s="70"/>
      <c r="T84" s="70"/>
      <c r="U84" s="70"/>
      <c r="V84" s="70"/>
      <c r="W84" s="70"/>
      <c r="X84" s="71"/>
      <c r="Y84" s="72" t="s">
        <v>22</v>
      </c>
      <c r="Z84" s="72"/>
    </row>
    <row r="85" spans="1:26" s="19" customFormat="1" ht="72" customHeight="1" x14ac:dyDescent="0.25">
      <c r="A85" s="17" t="str">
        <f>IF(B85&lt;&gt;"","3.1","")</f>
        <v/>
      </c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53"/>
      <c r="R85" s="54"/>
      <c r="S85" s="54"/>
      <c r="T85" s="54"/>
      <c r="U85" s="54"/>
      <c r="V85" s="54"/>
      <c r="W85" s="54"/>
      <c r="X85" s="55"/>
      <c r="Y85" s="77"/>
      <c r="Z85" s="77"/>
    </row>
    <row r="86" spans="1:26" s="19" customFormat="1" ht="72" customHeight="1" x14ac:dyDescent="0.25">
      <c r="A86" s="17" t="str">
        <f>IF(B86&lt;&gt;"","3.2","")</f>
        <v/>
      </c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53"/>
      <c r="R86" s="54"/>
      <c r="S86" s="54"/>
      <c r="T86" s="54"/>
      <c r="U86" s="54"/>
      <c r="V86" s="54"/>
      <c r="W86" s="54"/>
      <c r="X86" s="55"/>
      <c r="Y86" s="77"/>
      <c r="Z86" s="77"/>
    </row>
    <row r="87" spans="1:26" s="19" customFormat="1" ht="72" customHeight="1" x14ac:dyDescent="0.25">
      <c r="A87" s="17" t="str">
        <f>IF(B87&lt;&gt;"","3.3","")</f>
        <v/>
      </c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53"/>
      <c r="R87" s="54"/>
      <c r="S87" s="54"/>
      <c r="T87" s="54"/>
      <c r="U87" s="54"/>
      <c r="V87" s="54"/>
      <c r="W87" s="54"/>
      <c r="X87" s="55"/>
      <c r="Y87" s="77"/>
      <c r="Z87" s="77"/>
    </row>
    <row r="88" spans="1:26" s="19" customFormat="1" ht="72" customHeight="1" x14ac:dyDescent="0.25">
      <c r="A88" s="17" t="str">
        <f>IF(B88&lt;&gt;"","3.4","")</f>
        <v/>
      </c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53"/>
      <c r="R88" s="54"/>
      <c r="S88" s="54"/>
      <c r="T88" s="54"/>
      <c r="U88" s="54"/>
      <c r="V88" s="54"/>
      <c r="W88" s="54"/>
      <c r="X88" s="55"/>
      <c r="Y88" s="77"/>
      <c r="Z88" s="77"/>
    </row>
    <row r="89" spans="1:26" s="19" customFormat="1" ht="72" customHeight="1" x14ac:dyDescent="0.25">
      <c r="A89" s="17" t="str">
        <f>IF(B89&lt;&gt;"","3.5","")</f>
        <v/>
      </c>
      <c r="B89" s="53"/>
      <c r="C89" s="54"/>
      <c r="D89" s="54"/>
      <c r="E89" s="54"/>
      <c r="F89" s="54"/>
      <c r="G89" s="55"/>
      <c r="H89" s="53"/>
      <c r="I89" s="54"/>
      <c r="J89" s="54"/>
      <c r="K89" s="54"/>
      <c r="L89" s="54"/>
      <c r="M89" s="54"/>
      <c r="N89" s="54"/>
      <c r="O89" s="54"/>
      <c r="P89" s="55"/>
      <c r="Q89" s="53"/>
      <c r="R89" s="54"/>
      <c r="S89" s="54"/>
      <c r="T89" s="54"/>
      <c r="U89" s="54"/>
      <c r="V89" s="54"/>
      <c r="W89" s="54"/>
      <c r="X89" s="55"/>
      <c r="Y89" s="56"/>
      <c r="Z89" s="57"/>
    </row>
    <row r="90" spans="1:26" s="19" customFormat="1" ht="72" customHeight="1" x14ac:dyDescent="0.25">
      <c r="A90" s="17" t="str">
        <f>IF(B90&lt;&gt;"","3.6","")</f>
        <v/>
      </c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53"/>
      <c r="R90" s="54"/>
      <c r="S90" s="54"/>
      <c r="T90" s="54"/>
      <c r="U90" s="54"/>
      <c r="V90" s="54"/>
      <c r="W90" s="54"/>
      <c r="X90" s="55"/>
      <c r="Y90" s="77"/>
      <c r="Z90" s="77"/>
    </row>
    <row r="91" spans="1:26" ht="9.9499999999999993" customHeight="1" x14ac:dyDescent="0.25">
      <c r="A91" s="2"/>
    </row>
    <row r="92" spans="1:26" ht="24" customHeight="1" x14ac:dyDescent="0.25">
      <c r="A92" s="2" t="s">
        <v>60</v>
      </c>
    </row>
    <row r="93" spans="1:26" ht="9.9499999999999993" customHeight="1" x14ac:dyDescent="0.25">
      <c r="A93" s="2"/>
    </row>
    <row r="94" spans="1:26" ht="48" customHeight="1" x14ac:dyDescent="0.25">
      <c r="B94" s="182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4"/>
    </row>
    <row r="95" spans="1:26" ht="48" customHeight="1" x14ac:dyDescent="0.25">
      <c r="B95" s="185"/>
      <c r="C95" s="186"/>
      <c r="D95" s="186"/>
      <c r="E95" s="186"/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7"/>
    </row>
    <row r="96" spans="1:26" ht="48" customHeight="1" x14ac:dyDescent="0.25">
      <c r="B96" s="185"/>
      <c r="C96" s="186"/>
      <c r="D96" s="186"/>
      <c r="E96" s="186"/>
      <c r="F96" s="186"/>
      <c r="G96" s="186"/>
      <c r="H96" s="186"/>
      <c r="I96" s="186"/>
      <c r="J96" s="186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186"/>
      <c r="Y96" s="187"/>
    </row>
    <row r="97" spans="1:25" ht="48" customHeight="1" x14ac:dyDescent="0.25">
      <c r="B97" s="185"/>
      <c r="C97" s="186"/>
      <c r="D97" s="186"/>
      <c r="E97" s="186"/>
      <c r="F97" s="186"/>
      <c r="G97" s="186"/>
      <c r="H97" s="186"/>
      <c r="I97" s="186"/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7"/>
    </row>
    <row r="98" spans="1:25" ht="48" customHeight="1" x14ac:dyDescent="0.25">
      <c r="B98" s="188"/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90"/>
    </row>
    <row r="99" spans="1:25" ht="9.9499999999999993" customHeight="1" x14ac:dyDescent="0.25">
      <c r="A99" s="2"/>
    </row>
    <row r="100" spans="1:25" ht="24" customHeight="1" x14ac:dyDescent="0.25">
      <c r="A100" s="5" t="s">
        <v>108</v>
      </c>
    </row>
    <row r="101" spans="1:25" ht="9.9499999999999993" customHeight="1" x14ac:dyDescent="0.25"/>
    <row r="102" spans="1:25" ht="21" customHeight="1" x14ac:dyDescent="0.25">
      <c r="B102" s="165"/>
      <c r="C102" s="165"/>
      <c r="D102" s="165"/>
      <c r="E102" s="165"/>
      <c r="F102" s="165"/>
      <c r="G102" s="165"/>
      <c r="H102" s="165"/>
      <c r="J102" s="165"/>
      <c r="K102" s="165"/>
      <c r="L102" s="165"/>
      <c r="M102" s="165"/>
      <c r="N102" s="165"/>
      <c r="O102" s="165"/>
      <c r="P102" s="165"/>
      <c r="Q102" s="165"/>
      <c r="S102" s="166"/>
      <c r="T102" s="167"/>
      <c r="U102" s="167"/>
      <c r="V102" s="167"/>
      <c r="W102" s="167"/>
      <c r="X102" s="167"/>
      <c r="Y102" s="168"/>
    </row>
    <row r="103" spans="1:25" ht="21" customHeight="1" x14ac:dyDescent="0.25">
      <c r="B103" s="165"/>
      <c r="C103" s="165"/>
      <c r="D103" s="165"/>
      <c r="E103" s="165"/>
      <c r="F103" s="165"/>
      <c r="G103" s="165"/>
      <c r="H103" s="165"/>
      <c r="J103" s="165"/>
      <c r="K103" s="165"/>
      <c r="L103" s="165"/>
      <c r="M103" s="165"/>
      <c r="N103" s="165"/>
      <c r="O103" s="165"/>
      <c r="P103" s="165"/>
      <c r="Q103" s="165"/>
      <c r="S103" s="169"/>
      <c r="T103" s="170"/>
      <c r="U103" s="170"/>
      <c r="V103" s="170"/>
      <c r="W103" s="170"/>
      <c r="X103" s="170"/>
      <c r="Y103" s="171"/>
    </row>
    <row r="104" spans="1:25" ht="21" customHeight="1" x14ac:dyDescent="0.25">
      <c r="B104" s="165"/>
      <c r="C104" s="165"/>
      <c r="D104" s="165"/>
      <c r="E104" s="165"/>
      <c r="F104" s="165"/>
      <c r="G104" s="165"/>
      <c r="H104" s="165"/>
      <c r="J104" s="165"/>
      <c r="K104" s="165"/>
      <c r="L104" s="165"/>
      <c r="M104" s="165"/>
      <c r="N104" s="165"/>
      <c r="O104" s="165"/>
      <c r="P104" s="165"/>
      <c r="Q104" s="165"/>
      <c r="S104" s="169"/>
      <c r="T104" s="170"/>
      <c r="U104" s="170"/>
      <c r="V104" s="170"/>
      <c r="W104" s="170"/>
      <c r="X104" s="170"/>
      <c r="Y104" s="171"/>
    </row>
    <row r="105" spans="1:25" ht="21" customHeight="1" x14ac:dyDescent="0.25">
      <c r="B105" s="165"/>
      <c r="C105" s="165"/>
      <c r="D105" s="165"/>
      <c r="E105" s="165"/>
      <c r="F105" s="165"/>
      <c r="G105" s="165"/>
      <c r="H105" s="165"/>
      <c r="J105" s="165"/>
      <c r="K105" s="165"/>
      <c r="L105" s="165"/>
      <c r="M105" s="165"/>
      <c r="N105" s="165"/>
      <c r="O105" s="165"/>
      <c r="P105" s="165"/>
      <c r="Q105" s="165"/>
      <c r="S105" s="169"/>
      <c r="T105" s="170"/>
      <c r="U105" s="170"/>
      <c r="V105" s="170"/>
      <c r="W105" s="170"/>
      <c r="X105" s="170"/>
      <c r="Y105" s="171"/>
    </row>
    <row r="106" spans="1:25" ht="21" customHeight="1" x14ac:dyDescent="0.25">
      <c r="B106" s="165"/>
      <c r="C106" s="165"/>
      <c r="D106" s="165"/>
      <c r="E106" s="165"/>
      <c r="F106" s="165"/>
      <c r="G106" s="165"/>
      <c r="H106" s="165"/>
      <c r="J106" s="165"/>
      <c r="K106" s="165"/>
      <c r="L106" s="165"/>
      <c r="M106" s="165"/>
      <c r="N106" s="165"/>
      <c r="O106" s="165"/>
      <c r="P106" s="165"/>
      <c r="Q106" s="165"/>
      <c r="S106" s="169"/>
      <c r="T106" s="170"/>
      <c r="U106" s="170"/>
      <c r="V106" s="170"/>
      <c r="W106" s="170"/>
      <c r="X106" s="170"/>
      <c r="Y106" s="171"/>
    </row>
    <row r="107" spans="1:25" ht="21" customHeight="1" x14ac:dyDescent="0.25">
      <c r="B107" s="165"/>
      <c r="C107" s="165"/>
      <c r="D107" s="165"/>
      <c r="E107" s="165"/>
      <c r="F107" s="165"/>
      <c r="G107" s="165"/>
      <c r="H107" s="165"/>
      <c r="J107" s="165"/>
      <c r="K107" s="165"/>
      <c r="L107" s="165"/>
      <c r="M107" s="165"/>
      <c r="N107" s="165"/>
      <c r="O107" s="165"/>
      <c r="P107" s="165"/>
      <c r="Q107" s="165"/>
      <c r="S107" s="169"/>
      <c r="T107" s="170"/>
      <c r="U107" s="170"/>
      <c r="V107" s="170"/>
      <c r="W107" s="170"/>
      <c r="X107" s="170"/>
      <c r="Y107" s="171"/>
    </row>
    <row r="108" spans="1:25" ht="21" customHeight="1" x14ac:dyDescent="0.25">
      <c r="B108" s="165"/>
      <c r="C108" s="165"/>
      <c r="D108" s="165"/>
      <c r="E108" s="165"/>
      <c r="F108" s="165"/>
      <c r="G108" s="165"/>
      <c r="H108" s="165"/>
      <c r="J108" s="165"/>
      <c r="K108" s="165"/>
      <c r="L108" s="165"/>
      <c r="M108" s="165"/>
      <c r="N108" s="165"/>
      <c r="O108" s="165"/>
      <c r="P108" s="165"/>
      <c r="Q108" s="165"/>
      <c r="S108" s="169"/>
      <c r="T108" s="170"/>
      <c r="U108" s="170"/>
      <c r="V108" s="170"/>
      <c r="W108" s="170"/>
      <c r="X108" s="170"/>
      <c r="Y108" s="171"/>
    </row>
    <row r="109" spans="1:25" ht="21" customHeight="1" x14ac:dyDescent="0.25">
      <c r="B109" s="165"/>
      <c r="C109" s="165"/>
      <c r="D109" s="165"/>
      <c r="E109" s="165"/>
      <c r="F109" s="165"/>
      <c r="G109" s="165"/>
      <c r="H109" s="165"/>
      <c r="J109" s="165"/>
      <c r="K109" s="165"/>
      <c r="L109" s="165"/>
      <c r="M109" s="165"/>
      <c r="N109" s="165"/>
      <c r="O109" s="165"/>
      <c r="P109" s="165"/>
      <c r="Q109" s="165"/>
      <c r="S109" s="169"/>
      <c r="T109" s="170"/>
      <c r="U109" s="170"/>
      <c r="V109" s="170"/>
      <c r="W109" s="170"/>
      <c r="X109" s="170"/>
      <c r="Y109" s="171"/>
    </row>
    <row r="110" spans="1:25" ht="21" customHeight="1" x14ac:dyDescent="0.25">
      <c r="B110" s="165"/>
      <c r="C110" s="165"/>
      <c r="D110" s="165"/>
      <c r="E110" s="165"/>
      <c r="F110" s="165"/>
      <c r="G110" s="165"/>
      <c r="H110" s="165"/>
      <c r="J110" s="165"/>
      <c r="K110" s="165"/>
      <c r="L110" s="165"/>
      <c r="M110" s="165"/>
      <c r="N110" s="165"/>
      <c r="O110" s="165"/>
      <c r="P110" s="165"/>
      <c r="Q110" s="165"/>
      <c r="S110" s="169"/>
      <c r="T110" s="170"/>
      <c r="U110" s="170"/>
      <c r="V110" s="170"/>
      <c r="W110" s="170"/>
      <c r="X110" s="170"/>
      <c r="Y110" s="171"/>
    </row>
    <row r="111" spans="1:25" ht="21" customHeight="1" x14ac:dyDescent="0.25">
      <c r="B111" s="165"/>
      <c r="C111" s="165"/>
      <c r="D111" s="165"/>
      <c r="E111" s="165"/>
      <c r="F111" s="165"/>
      <c r="G111" s="165"/>
      <c r="H111" s="165"/>
      <c r="J111" s="165"/>
      <c r="K111" s="165"/>
      <c r="L111" s="165"/>
      <c r="M111" s="165"/>
      <c r="N111" s="165"/>
      <c r="O111" s="165"/>
      <c r="P111" s="165"/>
      <c r="Q111" s="165"/>
      <c r="S111" s="172"/>
      <c r="T111" s="173"/>
      <c r="U111" s="173"/>
      <c r="V111" s="173"/>
      <c r="W111" s="173"/>
      <c r="X111" s="173"/>
      <c r="Y111" s="174"/>
    </row>
    <row r="112" spans="1:25" ht="48" customHeight="1" x14ac:dyDescent="0.25">
      <c r="B112" s="181"/>
      <c r="C112" s="181"/>
      <c r="D112" s="181"/>
      <c r="E112" s="181"/>
      <c r="F112" s="181"/>
      <c r="G112" s="181"/>
      <c r="H112" s="181"/>
      <c r="J112" s="175"/>
      <c r="K112" s="176"/>
      <c r="L112" s="176"/>
      <c r="M112" s="176"/>
      <c r="N112" s="176"/>
      <c r="O112" s="176"/>
      <c r="P112" s="176"/>
      <c r="Q112" s="177"/>
      <c r="S112" s="175"/>
      <c r="T112" s="176"/>
      <c r="U112" s="176"/>
      <c r="V112" s="176"/>
      <c r="W112" s="176"/>
      <c r="X112" s="176"/>
      <c r="Y112" s="177"/>
    </row>
    <row r="113" spans="2:25" ht="48" customHeight="1" x14ac:dyDescent="0.25">
      <c r="B113" s="181"/>
      <c r="C113" s="181"/>
      <c r="D113" s="181"/>
      <c r="E113" s="181"/>
      <c r="F113" s="181"/>
      <c r="G113" s="181"/>
      <c r="H113" s="181"/>
      <c r="J113" s="178"/>
      <c r="K113" s="179"/>
      <c r="L113" s="179"/>
      <c r="M113" s="179"/>
      <c r="N113" s="179"/>
      <c r="O113" s="179"/>
      <c r="P113" s="179"/>
      <c r="Q113" s="180"/>
      <c r="S113" s="178"/>
      <c r="T113" s="179"/>
      <c r="U113" s="179"/>
      <c r="V113" s="179"/>
      <c r="W113" s="179"/>
      <c r="X113" s="179"/>
      <c r="Y113" s="180"/>
    </row>
    <row r="115" spans="2:25" x14ac:dyDescent="0.25">
      <c r="B115" s="165"/>
      <c r="C115" s="165"/>
      <c r="D115" s="165"/>
      <c r="E115" s="165"/>
      <c r="F115" s="165"/>
      <c r="G115" s="165"/>
      <c r="H115" s="165"/>
      <c r="J115" s="165"/>
      <c r="K115" s="165"/>
      <c r="L115" s="165"/>
      <c r="M115" s="165"/>
      <c r="N115" s="165"/>
      <c r="O115" s="165"/>
      <c r="P115" s="165"/>
      <c r="Q115" s="165"/>
      <c r="S115" s="166"/>
      <c r="T115" s="167"/>
      <c r="U115" s="167"/>
      <c r="V115" s="167"/>
      <c r="W115" s="167"/>
      <c r="X115" s="167"/>
      <c r="Y115" s="168"/>
    </row>
    <row r="116" spans="2:25" x14ac:dyDescent="0.25">
      <c r="B116" s="165"/>
      <c r="C116" s="165"/>
      <c r="D116" s="165"/>
      <c r="E116" s="165"/>
      <c r="F116" s="165"/>
      <c r="G116" s="165"/>
      <c r="H116" s="165"/>
      <c r="J116" s="165"/>
      <c r="K116" s="165"/>
      <c r="L116" s="165"/>
      <c r="M116" s="165"/>
      <c r="N116" s="165"/>
      <c r="O116" s="165"/>
      <c r="P116" s="165"/>
      <c r="Q116" s="165"/>
      <c r="S116" s="169"/>
      <c r="T116" s="170"/>
      <c r="U116" s="170"/>
      <c r="V116" s="170"/>
      <c r="W116" s="170"/>
      <c r="X116" s="170"/>
      <c r="Y116" s="171"/>
    </row>
    <row r="117" spans="2:25" x14ac:dyDescent="0.25">
      <c r="B117" s="165"/>
      <c r="C117" s="165"/>
      <c r="D117" s="165"/>
      <c r="E117" s="165"/>
      <c r="F117" s="165"/>
      <c r="G117" s="165"/>
      <c r="H117" s="165"/>
      <c r="J117" s="165"/>
      <c r="K117" s="165"/>
      <c r="L117" s="165"/>
      <c r="M117" s="165"/>
      <c r="N117" s="165"/>
      <c r="O117" s="165"/>
      <c r="P117" s="165"/>
      <c r="Q117" s="165"/>
      <c r="S117" s="169"/>
      <c r="T117" s="170"/>
      <c r="U117" s="170"/>
      <c r="V117" s="170"/>
      <c r="W117" s="170"/>
      <c r="X117" s="170"/>
      <c r="Y117" s="171"/>
    </row>
    <row r="118" spans="2:25" x14ac:dyDescent="0.25">
      <c r="B118" s="165"/>
      <c r="C118" s="165"/>
      <c r="D118" s="165"/>
      <c r="E118" s="165"/>
      <c r="F118" s="165"/>
      <c r="G118" s="165"/>
      <c r="H118" s="165"/>
      <c r="J118" s="165"/>
      <c r="K118" s="165"/>
      <c r="L118" s="165"/>
      <c r="M118" s="165"/>
      <c r="N118" s="165"/>
      <c r="O118" s="165"/>
      <c r="P118" s="165"/>
      <c r="Q118" s="165"/>
      <c r="S118" s="169"/>
      <c r="T118" s="170"/>
      <c r="U118" s="170"/>
      <c r="V118" s="170"/>
      <c r="W118" s="170"/>
      <c r="X118" s="170"/>
      <c r="Y118" s="171"/>
    </row>
    <row r="119" spans="2:25" x14ac:dyDescent="0.25">
      <c r="B119" s="165"/>
      <c r="C119" s="165"/>
      <c r="D119" s="165"/>
      <c r="E119" s="165"/>
      <c r="F119" s="165"/>
      <c r="G119" s="165"/>
      <c r="H119" s="165"/>
      <c r="J119" s="165"/>
      <c r="K119" s="165"/>
      <c r="L119" s="165"/>
      <c r="M119" s="165"/>
      <c r="N119" s="165"/>
      <c r="O119" s="165"/>
      <c r="P119" s="165"/>
      <c r="Q119" s="165"/>
      <c r="S119" s="169"/>
      <c r="T119" s="170"/>
      <c r="U119" s="170"/>
      <c r="V119" s="170"/>
      <c r="W119" s="170"/>
      <c r="X119" s="170"/>
      <c r="Y119" s="171"/>
    </row>
    <row r="120" spans="2:25" x14ac:dyDescent="0.25">
      <c r="B120" s="165"/>
      <c r="C120" s="165"/>
      <c r="D120" s="165"/>
      <c r="E120" s="165"/>
      <c r="F120" s="165"/>
      <c r="G120" s="165"/>
      <c r="H120" s="165"/>
      <c r="J120" s="165"/>
      <c r="K120" s="165"/>
      <c r="L120" s="165"/>
      <c r="M120" s="165"/>
      <c r="N120" s="165"/>
      <c r="O120" s="165"/>
      <c r="P120" s="165"/>
      <c r="Q120" s="165"/>
      <c r="S120" s="169"/>
      <c r="T120" s="170"/>
      <c r="U120" s="170"/>
      <c r="V120" s="170"/>
      <c r="W120" s="170"/>
      <c r="X120" s="170"/>
      <c r="Y120" s="171"/>
    </row>
    <row r="121" spans="2:25" x14ac:dyDescent="0.25">
      <c r="B121" s="165"/>
      <c r="C121" s="165"/>
      <c r="D121" s="165"/>
      <c r="E121" s="165"/>
      <c r="F121" s="165"/>
      <c r="G121" s="165"/>
      <c r="H121" s="165"/>
      <c r="J121" s="165"/>
      <c r="K121" s="165"/>
      <c r="L121" s="165"/>
      <c r="M121" s="165"/>
      <c r="N121" s="165"/>
      <c r="O121" s="165"/>
      <c r="P121" s="165"/>
      <c r="Q121" s="165"/>
      <c r="S121" s="169"/>
      <c r="T121" s="170"/>
      <c r="U121" s="170"/>
      <c r="V121" s="170"/>
      <c r="W121" s="170"/>
      <c r="X121" s="170"/>
      <c r="Y121" s="171"/>
    </row>
    <row r="122" spans="2:25" x14ac:dyDescent="0.25">
      <c r="B122" s="165"/>
      <c r="C122" s="165"/>
      <c r="D122" s="165"/>
      <c r="E122" s="165"/>
      <c r="F122" s="165"/>
      <c r="G122" s="165"/>
      <c r="H122" s="165"/>
      <c r="J122" s="165"/>
      <c r="K122" s="165"/>
      <c r="L122" s="165"/>
      <c r="M122" s="165"/>
      <c r="N122" s="165"/>
      <c r="O122" s="165"/>
      <c r="P122" s="165"/>
      <c r="Q122" s="165"/>
      <c r="S122" s="169"/>
      <c r="T122" s="170"/>
      <c r="U122" s="170"/>
      <c r="V122" s="170"/>
      <c r="W122" s="170"/>
      <c r="X122" s="170"/>
      <c r="Y122" s="171"/>
    </row>
    <row r="123" spans="2:25" x14ac:dyDescent="0.25">
      <c r="B123" s="165"/>
      <c r="C123" s="165"/>
      <c r="D123" s="165"/>
      <c r="E123" s="165"/>
      <c r="F123" s="165"/>
      <c r="G123" s="165"/>
      <c r="H123" s="165"/>
      <c r="J123" s="165"/>
      <c r="K123" s="165"/>
      <c r="L123" s="165"/>
      <c r="M123" s="165"/>
      <c r="N123" s="165"/>
      <c r="O123" s="165"/>
      <c r="P123" s="165"/>
      <c r="Q123" s="165"/>
      <c r="S123" s="169"/>
      <c r="T123" s="170"/>
      <c r="U123" s="170"/>
      <c r="V123" s="170"/>
      <c r="W123" s="170"/>
      <c r="X123" s="170"/>
      <c r="Y123" s="171"/>
    </row>
    <row r="124" spans="2:25" x14ac:dyDescent="0.25">
      <c r="B124" s="165"/>
      <c r="C124" s="165"/>
      <c r="D124" s="165"/>
      <c r="E124" s="165"/>
      <c r="F124" s="165"/>
      <c r="G124" s="165"/>
      <c r="H124" s="165"/>
      <c r="J124" s="165"/>
      <c r="K124" s="165"/>
      <c r="L124" s="165"/>
      <c r="M124" s="165"/>
      <c r="N124" s="165"/>
      <c r="O124" s="165"/>
      <c r="P124" s="165"/>
      <c r="Q124" s="165"/>
      <c r="S124" s="172"/>
      <c r="T124" s="173"/>
      <c r="U124" s="173"/>
      <c r="V124" s="173"/>
      <c r="W124" s="173"/>
      <c r="X124" s="173"/>
      <c r="Y124" s="174"/>
    </row>
    <row r="125" spans="2:25" ht="48" customHeight="1" x14ac:dyDescent="0.25">
      <c r="B125" s="77"/>
      <c r="C125" s="77"/>
      <c r="D125" s="77"/>
      <c r="E125" s="77"/>
      <c r="F125" s="77"/>
      <c r="G125" s="77"/>
      <c r="H125" s="77"/>
      <c r="J125" s="175"/>
      <c r="K125" s="176"/>
      <c r="L125" s="176"/>
      <c r="M125" s="176"/>
      <c r="N125" s="176"/>
      <c r="O125" s="176"/>
      <c r="P125" s="176"/>
      <c r="Q125" s="177"/>
      <c r="S125" s="153"/>
      <c r="T125" s="154"/>
      <c r="U125" s="154"/>
      <c r="V125" s="154"/>
      <c r="W125" s="154"/>
      <c r="X125" s="154"/>
      <c r="Y125" s="155"/>
    </row>
    <row r="126" spans="2:25" ht="48" customHeight="1" x14ac:dyDescent="0.25">
      <c r="B126" s="77"/>
      <c r="C126" s="77"/>
      <c r="D126" s="77"/>
      <c r="E126" s="77"/>
      <c r="F126" s="77"/>
      <c r="G126" s="77"/>
      <c r="H126" s="77"/>
      <c r="J126" s="178"/>
      <c r="K126" s="179"/>
      <c r="L126" s="179"/>
      <c r="M126" s="179"/>
      <c r="N126" s="179"/>
      <c r="O126" s="179"/>
      <c r="P126" s="179"/>
      <c r="Q126" s="180"/>
      <c r="S126" s="156"/>
      <c r="T126" s="157"/>
      <c r="U126" s="157"/>
      <c r="V126" s="157"/>
      <c r="W126" s="157"/>
      <c r="X126" s="157"/>
      <c r="Y126" s="158"/>
    </row>
    <row r="128" spans="2:25" x14ac:dyDescent="0.25">
      <c r="B128" s="166"/>
      <c r="C128" s="167"/>
      <c r="D128" s="167"/>
      <c r="E128" s="167"/>
      <c r="F128" s="167"/>
      <c r="G128" s="167"/>
      <c r="H128" s="168"/>
      <c r="J128" s="166"/>
      <c r="K128" s="167"/>
      <c r="L128" s="167"/>
      <c r="M128" s="167"/>
      <c r="N128" s="167"/>
      <c r="O128" s="167"/>
      <c r="P128" s="167"/>
      <c r="Q128" s="168"/>
      <c r="S128" s="166"/>
      <c r="T128" s="167"/>
      <c r="U128" s="167"/>
      <c r="V128" s="167"/>
      <c r="W128" s="167"/>
      <c r="X128" s="167"/>
      <c r="Y128" s="168"/>
    </row>
    <row r="129" spans="2:25" x14ac:dyDescent="0.25">
      <c r="B129" s="169"/>
      <c r="C129" s="170"/>
      <c r="D129" s="170"/>
      <c r="E129" s="170"/>
      <c r="F129" s="170"/>
      <c r="G129" s="170"/>
      <c r="H129" s="171"/>
      <c r="J129" s="169"/>
      <c r="K129" s="170"/>
      <c r="L129" s="170"/>
      <c r="M129" s="170"/>
      <c r="N129" s="170"/>
      <c r="O129" s="170"/>
      <c r="P129" s="170"/>
      <c r="Q129" s="171"/>
      <c r="S129" s="169"/>
      <c r="T129" s="170"/>
      <c r="U129" s="170"/>
      <c r="V129" s="170"/>
      <c r="W129" s="170"/>
      <c r="X129" s="170"/>
      <c r="Y129" s="171"/>
    </row>
    <row r="130" spans="2:25" x14ac:dyDescent="0.25">
      <c r="B130" s="169"/>
      <c r="C130" s="170"/>
      <c r="D130" s="170"/>
      <c r="E130" s="170"/>
      <c r="F130" s="170"/>
      <c r="G130" s="170"/>
      <c r="H130" s="171"/>
      <c r="J130" s="169"/>
      <c r="K130" s="170"/>
      <c r="L130" s="170"/>
      <c r="M130" s="170"/>
      <c r="N130" s="170"/>
      <c r="O130" s="170"/>
      <c r="P130" s="170"/>
      <c r="Q130" s="171"/>
      <c r="S130" s="169"/>
      <c r="T130" s="170"/>
      <c r="U130" s="170"/>
      <c r="V130" s="170"/>
      <c r="W130" s="170"/>
      <c r="X130" s="170"/>
      <c r="Y130" s="171"/>
    </row>
    <row r="131" spans="2:25" x14ac:dyDescent="0.25">
      <c r="B131" s="169"/>
      <c r="C131" s="170"/>
      <c r="D131" s="170"/>
      <c r="E131" s="170"/>
      <c r="F131" s="170"/>
      <c r="G131" s="170"/>
      <c r="H131" s="171"/>
      <c r="J131" s="169"/>
      <c r="K131" s="170"/>
      <c r="L131" s="170"/>
      <c r="M131" s="170"/>
      <c r="N131" s="170"/>
      <c r="O131" s="170"/>
      <c r="P131" s="170"/>
      <c r="Q131" s="171"/>
      <c r="S131" s="169"/>
      <c r="T131" s="170"/>
      <c r="U131" s="170"/>
      <c r="V131" s="170"/>
      <c r="W131" s="170"/>
      <c r="X131" s="170"/>
      <c r="Y131" s="171"/>
    </row>
    <row r="132" spans="2:25" x14ac:dyDescent="0.25">
      <c r="B132" s="169"/>
      <c r="C132" s="170"/>
      <c r="D132" s="170"/>
      <c r="E132" s="170"/>
      <c r="F132" s="170"/>
      <c r="G132" s="170"/>
      <c r="H132" s="171"/>
      <c r="J132" s="169"/>
      <c r="K132" s="170"/>
      <c r="L132" s="170"/>
      <c r="M132" s="170"/>
      <c r="N132" s="170"/>
      <c r="O132" s="170"/>
      <c r="P132" s="170"/>
      <c r="Q132" s="171"/>
      <c r="S132" s="169"/>
      <c r="T132" s="170"/>
      <c r="U132" s="170"/>
      <c r="V132" s="170"/>
      <c r="W132" s="170"/>
      <c r="X132" s="170"/>
      <c r="Y132" s="171"/>
    </row>
    <row r="133" spans="2:25" x14ac:dyDescent="0.25">
      <c r="B133" s="169"/>
      <c r="C133" s="170"/>
      <c r="D133" s="170"/>
      <c r="E133" s="170"/>
      <c r="F133" s="170"/>
      <c r="G133" s="170"/>
      <c r="H133" s="171"/>
      <c r="J133" s="169"/>
      <c r="K133" s="170"/>
      <c r="L133" s="170"/>
      <c r="M133" s="170"/>
      <c r="N133" s="170"/>
      <c r="O133" s="170"/>
      <c r="P133" s="170"/>
      <c r="Q133" s="171"/>
      <c r="S133" s="169"/>
      <c r="T133" s="170"/>
      <c r="U133" s="170"/>
      <c r="V133" s="170"/>
      <c r="W133" s="170"/>
      <c r="X133" s="170"/>
      <c r="Y133" s="171"/>
    </row>
    <row r="134" spans="2:25" x14ac:dyDescent="0.25">
      <c r="B134" s="169"/>
      <c r="C134" s="170"/>
      <c r="D134" s="170"/>
      <c r="E134" s="170"/>
      <c r="F134" s="170"/>
      <c r="G134" s="170"/>
      <c r="H134" s="171"/>
      <c r="J134" s="169"/>
      <c r="K134" s="170"/>
      <c r="L134" s="170"/>
      <c r="M134" s="170"/>
      <c r="N134" s="170"/>
      <c r="O134" s="170"/>
      <c r="P134" s="170"/>
      <c r="Q134" s="171"/>
      <c r="S134" s="169"/>
      <c r="T134" s="170"/>
      <c r="U134" s="170"/>
      <c r="V134" s="170"/>
      <c r="W134" s="170"/>
      <c r="X134" s="170"/>
      <c r="Y134" s="171"/>
    </row>
    <row r="135" spans="2:25" x14ac:dyDescent="0.25">
      <c r="B135" s="169"/>
      <c r="C135" s="170"/>
      <c r="D135" s="170"/>
      <c r="E135" s="170"/>
      <c r="F135" s="170"/>
      <c r="G135" s="170"/>
      <c r="H135" s="171"/>
      <c r="J135" s="169"/>
      <c r="K135" s="170"/>
      <c r="L135" s="170"/>
      <c r="M135" s="170"/>
      <c r="N135" s="170"/>
      <c r="O135" s="170"/>
      <c r="P135" s="170"/>
      <c r="Q135" s="171"/>
      <c r="S135" s="169"/>
      <c r="T135" s="170"/>
      <c r="U135" s="170"/>
      <c r="V135" s="170"/>
      <c r="W135" s="170"/>
      <c r="X135" s="170"/>
      <c r="Y135" s="171"/>
    </row>
    <row r="136" spans="2:25" x14ac:dyDescent="0.25">
      <c r="B136" s="169"/>
      <c r="C136" s="170"/>
      <c r="D136" s="170"/>
      <c r="E136" s="170"/>
      <c r="F136" s="170"/>
      <c r="G136" s="170"/>
      <c r="H136" s="171"/>
      <c r="J136" s="169"/>
      <c r="K136" s="170"/>
      <c r="L136" s="170"/>
      <c r="M136" s="170"/>
      <c r="N136" s="170"/>
      <c r="O136" s="170"/>
      <c r="P136" s="170"/>
      <c r="Q136" s="171"/>
      <c r="S136" s="169"/>
      <c r="T136" s="170"/>
      <c r="U136" s="170"/>
      <c r="V136" s="170"/>
      <c r="W136" s="170"/>
      <c r="X136" s="170"/>
      <c r="Y136" s="171"/>
    </row>
    <row r="137" spans="2:25" x14ac:dyDescent="0.25">
      <c r="B137" s="172"/>
      <c r="C137" s="173"/>
      <c r="D137" s="173"/>
      <c r="E137" s="173"/>
      <c r="F137" s="173"/>
      <c r="G137" s="173"/>
      <c r="H137" s="174"/>
      <c r="J137" s="172"/>
      <c r="K137" s="173"/>
      <c r="L137" s="173"/>
      <c r="M137" s="173"/>
      <c r="N137" s="173"/>
      <c r="O137" s="173"/>
      <c r="P137" s="173"/>
      <c r="Q137" s="174"/>
      <c r="S137" s="172"/>
      <c r="T137" s="173"/>
      <c r="U137" s="173"/>
      <c r="V137" s="173"/>
      <c r="W137" s="173"/>
      <c r="X137" s="173"/>
      <c r="Y137" s="174"/>
    </row>
    <row r="138" spans="2:25" ht="48" customHeight="1" x14ac:dyDescent="0.25">
      <c r="B138" s="153"/>
      <c r="C138" s="154"/>
      <c r="D138" s="154"/>
      <c r="E138" s="154"/>
      <c r="F138" s="154"/>
      <c r="G138" s="154"/>
      <c r="H138" s="155"/>
      <c r="J138" s="159"/>
      <c r="K138" s="160"/>
      <c r="L138" s="160"/>
      <c r="M138" s="160"/>
      <c r="N138" s="160"/>
      <c r="O138" s="160"/>
      <c r="P138" s="160"/>
      <c r="Q138" s="161"/>
      <c r="S138" s="153"/>
      <c r="T138" s="154"/>
      <c r="U138" s="154"/>
      <c r="V138" s="154"/>
      <c r="W138" s="154"/>
      <c r="X138" s="154"/>
      <c r="Y138" s="155"/>
    </row>
    <row r="139" spans="2:25" ht="48" customHeight="1" x14ac:dyDescent="0.25">
      <c r="B139" s="156"/>
      <c r="C139" s="157"/>
      <c r="D139" s="157"/>
      <c r="E139" s="157"/>
      <c r="F139" s="157"/>
      <c r="G139" s="157"/>
      <c r="H139" s="158"/>
      <c r="J139" s="162"/>
      <c r="K139" s="163"/>
      <c r="L139" s="163"/>
      <c r="M139" s="163"/>
      <c r="N139" s="163"/>
      <c r="O139" s="163"/>
      <c r="P139" s="163"/>
      <c r="Q139" s="164"/>
      <c r="S139" s="156"/>
      <c r="T139" s="157"/>
      <c r="U139" s="157"/>
      <c r="V139" s="157"/>
      <c r="W139" s="157"/>
      <c r="X139" s="157"/>
      <c r="Y139" s="158"/>
    </row>
    <row r="142" spans="2:25" x14ac:dyDescent="0.25">
      <c r="E142" s="13" t="s">
        <v>28</v>
      </c>
      <c r="F142" s="150"/>
      <c r="G142" s="150"/>
      <c r="H142" s="150"/>
      <c r="I142" s="150"/>
      <c r="J142" s="150"/>
      <c r="Q142" s="13" t="s">
        <v>29</v>
      </c>
      <c r="R142" s="150"/>
      <c r="S142" s="150"/>
      <c r="T142" s="150"/>
      <c r="U142" s="150"/>
      <c r="V142" s="150"/>
      <c r="W142" s="150"/>
    </row>
    <row r="143" spans="2:25" ht="23.25" x14ac:dyDescent="0.25">
      <c r="E143" s="13" t="s">
        <v>30</v>
      </c>
      <c r="F143" s="151"/>
      <c r="G143" s="151"/>
      <c r="H143" s="151"/>
      <c r="I143" s="151"/>
      <c r="J143" s="151"/>
      <c r="K143" s="2" t="s">
        <v>31</v>
      </c>
      <c r="Q143" s="13" t="s">
        <v>30</v>
      </c>
      <c r="R143" s="150"/>
      <c r="S143" s="150"/>
      <c r="T143" s="150"/>
      <c r="U143" s="150"/>
      <c r="V143" s="150"/>
      <c r="W143" s="150"/>
      <c r="X143" s="2" t="s">
        <v>31</v>
      </c>
    </row>
    <row r="144" spans="2:25" ht="23.25" x14ac:dyDescent="0.25">
      <c r="E144" s="13" t="s">
        <v>32</v>
      </c>
      <c r="F144" s="151"/>
      <c r="G144" s="151"/>
      <c r="H144" s="151"/>
      <c r="I144" s="151"/>
      <c r="J144" s="151"/>
      <c r="Q144" s="152"/>
      <c r="R144" s="152"/>
      <c r="S144" s="152"/>
      <c r="T144" s="152"/>
      <c r="U144" s="152"/>
      <c r="V144" s="152"/>
      <c r="W144" s="152"/>
      <c r="X144" s="152"/>
    </row>
    <row r="145" spans="5:23" ht="23.25" x14ac:dyDescent="0.25">
      <c r="E145" s="13" t="s">
        <v>33</v>
      </c>
      <c r="F145" s="147"/>
      <c r="G145" s="147"/>
      <c r="H145" s="147"/>
      <c r="I145" s="147"/>
      <c r="J145" s="147"/>
      <c r="Q145" s="13" t="s">
        <v>33</v>
      </c>
      <c r="R145" s="148"/>
      <c r="S145" s="148"/>
      <c r="T145" s="148"/>
      <c r="U145" s="148"/>
      <c r="V145" s="148"/>
      <c r="W145" s="148"/>
    </row>
    <row r="146" spans="5:23" ht="23.25" x14ac:dyDescent="0.25">
      <c r="E146" s="13" t="s">
        <v>34</v>
      </c>
      <c r="F146" s="149"/>
      <c r="G146" s="149"/>
      <c r="H146" s="149"/>
      <c r="I146" s="149"/>
      <c r="J146" s="149"/>
    </row>
  </sheetData>
  <protectedRanges>
    <protectedRange sqref="M7 H8 V12 X29 B64:Z68 B70:Z74 B76:Z80 B85:Z90 B94 B102 B112 J102 J112 S102 S112 B115 B125 J115 J125 S115 S125 B128 B138 J128 J138 S128 S138 R142:R143 Q144 R145 F142:F146 K29:S30 K32:S58" name="ช่วง1"/>
  </protectedRanges>
  <mergeCells count="407">
    <mergeCell ref="N41:P41"/>
    <mergeCell ref="Q41:S41"/>
    <mergeCell ref="T41:U41"/>
    <mergeCell ref="V41:W41"/>
    <mergeCell ref="S125:Y126"/>
    <mergeCell ref="B102:H111"/>
    <mergeCell ref="J102:Q111"/>
    <mergeCell ref="A31:A34"/>
    <mergeCell ref="A36:A37"/>
    <mergeCell ref="A46:A49"/>
    <mergeCell ref="A51:A52"/>
    <mergeCell ref="H90:P90"/>
    <mergeCell ref="Q90:X90"/>
    <mergeCell ref="Y90:Z90"/>
    <mergeCell ref="B94:Y98"/>
    <mergeCell ref="B79:L79"/>
    <mergeCell ref="M79:X79"/>
    <mergeCell ref="B80:L80"/>
    <mergeCell ref="M80:X80"/>
    <mergeCell ref="Y76:Z76"/>
    <mergeCell ref="Y77:Z77"/>
    <mergeCell ref="A75:Z75"/>
    <mergeCell ref="B76:L76"/>
    <mergeCell ref="A59:S59"/>
    <mergeCell ref="F145:J145"/>
    <mergeCell ref="R145:W145"/>
    <mergeCell ref="F146:J146"/>
    <mergeCell ref="B138:H139"/>
    <mergeCell ref="J138:Q139"/>
    <mergeCell ref="S138:Y139"/>
    <mergeCell ref="F142:J142"/>
    <mergeCell ref="R142:W142"/>
    <mergeCell ref="F143:J143"/>
    <mergeCell ref="R143:W143"/>
    <mergeCell ref="F144:J144"/>
    <mergeCell ref="Q144:X144"/>
    <mergeCell ref="B128:H137"/>
    <mergeCell ref="J128:Q137"/>
    <mergeCell ref="S128:Y137"/>
    <mergeCell ref="B115:H124"/>
    <mergeCell ref="J115:Q124"/>
    <mergeCell ref="S115:Y124"/>
    <mergeCell ref="B125:H126"/>
    <mergeCell ref="J125:Q126"/>
    <mergeCell ref="X59:Z59"/>
    <mergeCell ref="A60:Z60"/>
    <mergeCell ref="A63:Z63"/>
    <mergeCell ref="B65:L65"/>
    <mergeCell ref="M65:X65"/>
    <mergeCell ref="Y65:Z65"/>
    <mergeCell ref="Y86:Z86"/>
    <mergeCell ref="B87:G87"/>
    <mergeCell ref="H87:P87"/>
    <mergeCell ref="Q87:X87"/>
    <mergeCell ref="Y87:Z87"/>
    <mergeCell ref="Y78:Z78"/>
    <mergeCell ref="Y79:Z79"/>
    <mergeCell ref="Y80:Z80"/>
    <mergeCell ref="B78:L78"/>
    <mergeCell ref="M78:X78"/>
    <mergeCell ref="T59:U59"/>
    <mergeCell ref="V59:W59"/>
    <mergeCell ref="M76:X76"/>
    <mergeCell ref="B77:L77"/>
    <mergeCell ref="M77:X77"/>
    <mergeCell ref="B70:L70"/>
    <mergeCell ref="M70:X70"/>
    <mergeCell ref="Y70:Z70"/>
    <mergeCell ref="Y74:Z74"/>
    <mergeCell ref="B74:L74"/>
    <mergeCell ref="M74:X74"/>
    <mergeCell ref="B71:L71"/>
    <mergeCell ref="M71:X71"/>
    <mergeCell ref="Y71:Z71"/>
    <mergeCell ref="B72:L72"/>
    <mergeCell ref="M72:X72"/>
    <mergeCell ref="Y72:Z72"/>
    <mergeCell ref="B73:L73"/>
    <mergeCell ref="M73:X73"/>
    <mergeCell ref="Y73:Z73"/>
    <mergeCell ref="B68:L68"/>
    <mergeCell ref="Y68:Z68"/>
    <mergeCell ref="B62:L62"/>
    <mergeCell ref="M62:X62"/>
    <mergeCell ref="Y62:Z62"/>
    <mergeCell ref="B64:L64"/>
    <mergeCell ref="M64:X64"/>
    <mergeCell ref="Y64:Z64"/>
    <mergeCell ref="A69:Z69"/>
    <mergeCell ref="B66:L66"/>
    <mergeCell ref="M66:X66"/>
    <mergeCell ref="Y66:Z66"/>
    <mergeCell ref="B67:L67"/>
    <mergeCell ref="M67:X67"/>
    <mergeCell ref="Y67:Z67"/>
    <mergeCell ref="H58:J58"/>
    <mergeCell ref="K58:M58"/>
    <mergeCell ref="N58:P58"/>
    <mergeCell ref="Q58:S58"/>
    <mergeCell ref="T58:U58"/>
    <mergeCell ref="V58:W58"/>
    <mergeCell ref="T57:U57"/>
    <mergeCell ref="T56:U56"/>
    <mergeCell ref="V56:W56"/>
    <mergeCell ref="H57:J57"/>
    <mergeCell ref="K57:M57"/>
    <mergeCell ref="N57:P57"/>
    <mergeCell ref="Q57:S57"/>
    <mergeCell ref="V57:W57"/>
    <mergeCell ref="B52:G52"/>
    <mergeCell ref="H52:J52"/>
    <mergeCell ref="K52:M52"/>
    <mergeCell ref="N52:P52"/>
    <mergeCell ref="Q52:S52"/>
    <mergeCell ref="T52:U52"/>
    <mergeCell ref="V52:W52"/>
    <mergeCell ref="T54:U54"/>
    <mergeCell ref="V54:W54"/>
    <mergeCell ref="N54:P54"/>
    <mergeCell ref="Q54:S54"/>
    <mergeCell ref="B50:G50"/>
    <mergeCell ref="H50:J50"/>
    <mergeCell ref="K50:M50"/>
    <mergeCell ref="N50:P50"/>
    <mergeCell ref="Q50:S50"/>
    <mergeCell ref="T50:U50"/>
    <mergeCell ref="V50:W50"/>
    <mergeCell ref="B51:G51"/>
    <mergeCell ref="H51:J51"/>
    <mergeCell ref="K51:M51"/>
    <mergeCell ref="N51:P51"/>
    <mergeCell ref="Q51:S51"/>
    <mergeCell ref="T51:U51"/>
    <mergeCell ref="V51:W51"/>
    <mergeCell ref="B47:G47"/>
    <mergeCell ref="H47:J47"/>
    <mergeCell ref="K47:M47"/>
    <mergeCell ref="N47:P47"/>
    <mergeCell ref="Q47:S47"/>
    <mergeCell ref="T47:U47"/>
    <mergeCell ref="V47:W47"/>
    <mergeCell ref="Q49:S49"/>
    <mergeCell ref="T49:U49"/>
    <mergeCell ref="V49:W49"/>
    <mergeCell ref="B48:G48"/>
    <mergeCell ref="H48:J48"/>
    <mergeCell ref="K48:M48"/>
    <mergeCell ref="N48:P48"/>
    <mergeCell ref="Q48:S48"/>
    <mergeCell ref="T48:U48"/>
    <mergeCell ref="V48:W48"/>
    <mergeCell ref="B49:G49"/>
    <mergeCell ref="H49:J49"/>
    <mergeCell ref="K49:M49"/>
    <mergeCell ref="N49:P49"/>
    <mergeCell ref="B45:G45"/>
    <mergeCell ref="H45:J45"/>
    <mergeCell ref="K45:M45"/>
    <mergeCell ref="N45:P45"/>
    <mergeCell ref="Q45:S45"/>
    <mergeCell ref="T45:U45"/>
    <mergeCell ref="V45:W45"/>
    <mergeCell ref="B46:G46"/>
    <mergeCell ref="H46:J46"/>
    <mergeCell ref="K46:M46"/>
    <mergeCell ref="N46:P46"/>
    <mergeCell ref="Q46:S46"/>
    <mergeCell ref="T46:U46"/>
    <mergeCell ref="V46:W46"/>
    <mergeCell ref="B39:G39"/>
    <mergeCell ref="H39:J39"/>
    <mergeCell ref="K39:M39"/>
    <mergeCell ref="N39:P39"/>
    <mergeCell ref="Q39:S39"/>
    <mergeCell ref="T39:U39"/>
    <mergeCell ref="V39:W39"/>
    <mergeCell ref="B42:G42"/>
    <mergeCell ref="H42:J42"/>
    <mergeCell ref="K42:M42"/>
    <mergeCell ref="N42:P42"/>
    <mergeCell ref="Q42:S42"/>
    <mergeCell ref="T42:U42"/>
    <mergeCell ref="V42:W42"/>
    <mergeCell ref="B40:G40"/>
    <mergeCell ref="H40:J40"/>
    <mergeCell ref="K40:M40"/>
    <mergeCell ref="N40:P40"/>
    <mergeCell ref="Q40:S40"/>
    <mergeCell ref="T40:U40"/>
    <mergeCell ref="V40:W40"/>
    <mergeCell ref="B41:G41"/>
    <mergeCell ref="H41:J41"/>
    <mergeCell ref="K41:M41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3:G33"/>
    <mergeCell ref="H33:J33"/>
    <mergeCell ref="K33:M33"/>
    <mergeCell ref="N33:P33"/>
    <mergeCell ref="B32:G32"/>
    <mergeCell ref="H32:J32"/>
    <mergeCell ref="K32:M32"/>
    <mergeCell ref="N32:P32"/>
    <mergeCell ref="Q32:S32"/>
    <mergeCell ref="T32:U32"/>
    <mergeCell ref="V32:W32"/>
    <mergeCell ref="H28:J28"/>
    <mergeCell ref="K28:M28"/>
    <mergeCell ref="N28:P28"/>
    <mergeCell ref="Q28:S28"/>
    <mergeCell ref="T28:U28"/>
    <mergeCell ref="T30:U30"/>
    <mergeCell ref="V30:W30"/>
    <mergeCell ref="T31:U31"/>
    <mergeCell ref="V31:W31"/>
    <mergeCell ref="Q29:S29"/>
    <mergeCell ref="T29:U29"/>
    <mergeCell ref="V29:W29"/>
    <mergeCell ref="B23:J23"/>
    <mergeCell ref="Q23:R23"/>
    <mergeCell ref="K23:M23"/>
    <mergeCell ref="N23:P23"/>
    <mergeCell ref="N15:P15"/>
    <mergeCell ref="Q15:R15"/>
    <mergeCell ref="A25:Z25"/>
    <mergeCell ref="X28:Z28"/>
    <mergeCell ref="B31:G31"/>
    <mergeCell ref="H31:J31"/>
    <mergeCell ref="K31:M31"/>
    <mergeCell ref="N31:P31"/>
    <mergeCell ref="Q31:S31"/>
    <mergeCell ref="B30:G30"/>
    <mergeCell ref="H30:J30"/>
    <mergeCell ref="K30:M30"/>
    <mergeCell ref="N30:P30"/>
    <mergeCell ref="Q30:S30"/>
    <mergeCell ref="B28:G28"/>
    <mergeCell ref="V28:W28"/>
    <mergeCell ref="B29:G29"/>
    <mergeCell ref="H29:J29"/>
    <mergeCell ref="K29:M29"/>
    <mergeCell ref="N29:P29"/>
    <mergeCell ref="S102:Y111"/>
    <mergeCell ref="B112:H113"/>
    <mergeCell ref="J112:Q113"/>
    <mergeCell ref="S112:Y113"/>
    <mergeCell ref="B84:G84"/>
    <mergeCell ref="H84:P84"/>
    <mergeCell ref="Q84:X84"/>
    <mergeCell ref="Y84:Z84"/>
    <mergeCell ref="B85:G85"/>
    <mergeCell ref="H85:P85"/>
    <mergeCell ref="Q85:X85"/>
    <mergeCell ref="Y85:Z85"/>
    <mergeCell ref="B86:G86"/>
    <mergeCell ref="H86:P86"/>
    <mergeCell ref="Q86:X86"/>
    <mergeCell ref="B88:G88"/>
    <mergeCell ref="H88:P88"/>
    <mergeCell ref="Q88:X88"/>
    <mergeCell ref="Y88:Z88"/>
    <mergeCell ref="B89:G89"/>
    <mergeCell ref="H89:P89"/>
    <mergeCell ref="Q89:X89"/>
    <mergeCell ref="Y89:Z89"/>
    <mergeCell ref="B90:G90"/>
    <mergeCell ref="B58:G58"/>
    <mergeCell ref="B53:G53"/>
    <mergeCell ref="H53:J53"/>
    <mergeCell ref="K53:M53"/>
    <mergeCell ref="N53:P53"/>
    <mergeCell ref="Q53:S53"/>
    <mergeCell ref="T53:U53"/>
    <mergeCell ref="V53:W53"/>
    <mergeCell ref="B54:G54"/>
    <mergeCell ref="H54:J54"/>
    <mergeCell ref="K54:M54"/>
    <mergeCell ref="B55:G55"/>
    <mergeCell ref="H55:J55"/>
    <mergeCell ref="K55:M55"/>
    <mergeCell ref="N55:P55"/>
    <mergeCell ref="Q55:S55"/>
    <mergeCell ref="T55:U55"/>
    <mergeCell ref="V55:W55"/>
    <mergeCell ref="B56:G56"/>
    <mergeCell ref="H56:J56"/>
    <mergeCell ref="K56:M56"/>
    <mergeCell ref="N56:P56"/>
    <mergeCell ref="Q56:S56"/>
    <mergeCell ref="B57:G57"/>
    <mergeCell ref="B43:G43"/>
    <mergeCell ref="H43:J43"/>
    <mergeCell ref="K43:M43"/>
    <mergeCell ref="N43:P43"/>
    <mergeCell ref="Q43:S43"/>
    <mergeCell ref="T43:U43"/>
    <mergeCell ref="V43:W43"/>
    <mergeCell ref="B44:G44"/>
    <mergeCell ref="H44:J44"/>
    <mergeCell ref="K44:M44"/>
    <mergeCell ref="N44:P44"/>
    <mergeCell ref="Q44:S44"/>
    <mergeCell ref="T44:U44"/>
    <mergeCell ref="V44:W44"/>
    <mergeCell ref="B22:J22"/>
    <mergeCell ref="Q19:R19"/>
    <mergeCell ref="B16:J16"/>
    <mergeCell ref="K16:M16"/>
    <mergeCell ref="N16:P16"/>
    <mergeCell ref="Q16:R16"/>
    <mergeCell ref="B18:J18"/>
    <mergeCell ref="K18:M18"/>
    <mergeCell ref="N18:P18"/>
    <mergeCell ref="Q18:R18"/>
    <mergeCell ref="K22:M22"/>
    <mergeCell ref="N22:P22"/>
    <mergeCell ref="Q22:R22"/>
    <mergeCell ref="B17:J17"/>
    <mergeCell ref="K17:M17"/>
    <mergeCell ref="N17:P17"/>
    <mergeCell ref="Q17:R17"/>
    <mergeCell ref="K13:M13"/>
    <mergeCell ref="N13:P13"/>
    <mergeCell ref="Q13:R13"/>
    <mergeCell ref="B14:J14"/>
    <mergeCell ref="K14:M14"/>
    <mergeCell ref="N14:P14"/>
    <mergeCell ref="B21:J21"/>
    <mergeCell ref="K21:M21"/>
    <mergeCell ref="N21:P21"/>
    <mergeCell ref="Q21:R21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Q24:R24"/>
    <mergeCell ref="X29:Z58"/>
    <mergeCell ref="S12:U23"/>
    <mergeCell ref="V12:X23"/>
    <mergeCell ref="Y12:Z23"/>
    <mergeCell ref="Y24:Z24"/>
    <mergeCell ref="V24:X24"/>
    <mergeCell ref="S24:U24"/>
    <mergeCell ref="A24:P24"/>
    <mergeCell ref="Q14:R14"/>
    <mergeCell ref="B12:J12"/>
    <mergeCell ref="K12:M12"/>
    <mergeCell ref="N12:P12"/>
    <mergeCell ref="Q12:R12"/>
    <mergeCell ref="B19:J19"/>
    <mergeCell ref="K19:M19"/>
    <mergeCell ref="N19:P19"/>
    <mergeCell ref="B20:J20"/>
    <mergeCell ref="K20:M20"/>
    <mergeCell ref="N20:P20"/>
    <mergeCell ref="Q20:R20"/>
    <mergeCell ref="B15:J15"/>
    <mergeCell ref="K15:M15"/>
    <mergeCell ref="B13:J1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70:Z74 Y76:Z80 Y64:Y68 Z64:Z67 Y85:Y90 Z85:Z88 Z90" xr:uid="{7BBD57EA-E16E-4E20-BAE8-785441E81357}">
      <formula1>1</formula1>
      <formula2>3</formula2>
    </dataValidation>
    <dataValidation type="decimal" allowBlank="1" showInputMessage="1" showErrorMessage="1" error="กรุณากรอกข้อมูลเป็นตัวเลข" sqref="V12" xr:uid="{F8F746F1-CF0C-43A5-87A2-90908CD72D17}">
      <formula1>0</formula1>
      <formula2>S12</formula2>
    </dataValidation>
    <dataValidation type="whole" operator="greaterThanOrEqual" allowBlank="1" showInputMessage="1" showErrorMessage="1" error="กรุณากรอกข้อมูลเป็นตัวเลข" sqref="K29:S29 L31:P31 R31:S31 R33:S33 O33:P33 L33:M33 K31:K58 Q31:Q58 N32:N58" xr:uid="{E6061140-B95A-444A-9CBB-AAEAA696E492}">
      <formula1>0</formula1>
    </dataValidation>
    <dataValidation type="decimal" operator="greaterThanOrEqual" allowBlank="1" showInputMessage="1" showErrorMessage="1" error="กรุณากรอกข้อมูลเป็นตัวเลข" sqref="K30:S30" xr:uid="{7870D5FF-48A1-4E86-AED1-7E80CC0C5FBB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9876C78D-B777-4EBF-8238-95D7D2FD75FE}">
          <x14:formula1>
            <xm:f>LIST!$G$2:$G$10</xm:f>
          </x14:formula1>
          <xm:sqref>B85:B90 C85:G88 C90:G90</xm:sqref>
        </x14:dataValidation>
        <x14:dataValidation type="list" allowBlank="1" showInputMessage="1" showErrorMessage="1" error="กรุณาเลือกข้อมูลตามที่กำหนดให้" xr:uid="{A10FD5A7-21EF-4323-AD0E-76FAF499B3DF}">
          <x14:formula1>
            <xm:f>LIST!$A$2:$A$6</xm:f>
          </x14:formula1>
          <xm:sqref>B64:L68</xm:sqref>
        </x14:dataValidation>
        <x14:dataValidation type="list" allowBlank="1" showInputMessage="1" showErrorMessage="1" error="กรุณาเลือกข้อมูลตามที่กำหนดให้" xr:uid="{FC60D9BF-50C9-4576-A973-0FBF0D8FADE9}">
          <x14:formula1>
            <xm:f>LIST!$C$2:$C$10</xm:f>
          </x14:formula1>
          <xm:sqref>B70:L74</xm:sqref>
        </x14:dataValidation>
        <x14:dataValidation type="list" allowBlank="1" showInputMessage="1" showErrorMessage="1" error="กรุณาเลือกข้อมูลตามที่กำหนดให้" xr:uid="{303C4CC6-6286-4ACA-BB4E-D33AF427AE96}">
          <x14:formula1>
            <xm:f>LIST!$E$2:$E$9</xm:f>
          </x14:formula1>
          <xm:sqref>B76:L80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FFC000"/>
  </sheetPr>
  <dimension ref="A1:Z146"/>
  <sheetViews>
    <sheetView view="pageBreakPreview" topLeftCell="B44" zoomScaleNormal="85" zoomScaleSheetLayoutView="100" workbookViewId="0">
      <selection activeCell="Q148" sqref="Q148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9" t="s">
        <v>98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62" t="s">
        <v>99</v>
      </c>
      <c r="K2" s="262"/>
      <c r="L2" s="262"/>
      <c r="M2" s="262"/>
      <c r="N2" s="262"/>
      <c r="O2" s="262"/>
      <c r="P2" s="262"/>
      <c r="Q2" s="262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79" t="s">
        <v>86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ht="21" customHeight="1" x14ac:dyDescent="0.25">
      <c r="A4" s="79" t="s">
        <v>68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100</v>
      </c>
      <c r="L7" s="7"/>
      <c r="M7" s="80"/>
      <c r="N7" s="81"/>
      <c r="O7" s="81"/>
      <c r="P7" s="82"/>
    </row>
    <row r="8" spans="1:26" ht="21" customHeight="1" x14ac:dyDescent="0.25">
      <c r="A8" s="6" t="s">
        <v>14</v>
      </c>
      <c r="G8" s="7"/>
      <c r="H8" s="80"/>
      <c r="I8" s="81"/>
      <c r="J8" s="82"/>
    </row>
    <row r="9" spans="1:26" ht="9" customHeight="1" x14ac:dyDescent="0.25"/>
    <row r="10" spans="1:26" s="5" customFormat="1" ht="30" customHeight="1" x14ac:dyDescent="0.25">
      <c r="A10" s="83" t="s">
        <v>6</v>
      </c>
      <c r="B10" s="83" t="s">
        <v>10</v>
      </c>
      <c r="C10" s="83"/>
      <c r="D10" s="83"/>
      <c r="E10" s="83"/>
      <c r="F10" s="83"/>
      <c r="G10" s="83"/>
      <c r="H10" s="83"/>
      <c r="I10" s="83"/>
      <c r="J10" s="83"/>
      <c r="K10" s="83" t="s">
        <v>11</v>
      </c>
      <c r="L10" s="83"/>
      <c r="M10" s="83"/>
      <c r="N10" s="83"/>
      <c r="O10" s="83"/>
      <c r="P10" s="83"/>
      <c r="Q10" s="83"/>
      <c r="R10" s="83"/>
      <c r="S10" s="83" t="s">
        <v>5</v>
      </c>
      <c r="T10" s="83"/>
      <c r="U10" s="83"/>
      <c r="V10" s="83"/>
      <c r="W10" s="83"/>
      <c r="X10" s="83"/>
      <c r="Y10" s="83"/>
      <c r="Z10" s="83"/>
    </row>
    <row r="11" spans="1:26" s="5" customFormat="1" ht="30" customHeight="1" x14ac:dyDescent="0.25">
      <c r="A11" s="84"/>
      <c r="B11" s="83"/>
      <c r="C11" s="83"/>
      <c r="D11" s="83"/>
      <c r="E11" s="83"/>
      <c r="F11" s="83"/>
      <c r="G11" s="83"/>
      <c r="H11" s="83"/>
      <c r="I11" s="83"/>
      <c r="J11" s="83"/>
      <c r="K11" s="83" t="s">
        <v>2</v>
      </c>
      <c r="L11" s="83"/>
      <c r="M11" s="83"/>
      <c r="N11" s="83" t="s">
        <v>3</v>
      </c>
      <c r="O11" s="83"/>
      <c r="P11" s="83"/>
      <c r="Q11" s="83" t="s">
        <v>4</v>
      </c>
      <c r="R11" s="83"/>
      <c r="S11" s="83" t="s">
        <v>2</v>
      </c>
      <c r="T11" s="83"/>
      <c r="U11" s="83"/>
      <c r="V11" s="83" t="s">
        <v>3</v>
      </c>
      <c r="W11" s="83"/>
      <c r="X11" s="83"/>
      <c r="Y11" s="83" t="s">
        <v>4</v>
      </c>
      <c r="Z11" s="83"/>
    </row>
    <row r="12" spans="1:26" s="21" customFormat="1" ht="48" customHeight="1" x14ac:dyDescent="0.25">
      <c r="A12" s="29">
        <v>1</v>
      </c>
      <c r="B12" s="85" t="s">
        <v>101</v>
      </c>
      <c r="C12" s="86"/>
      <c r="D12" s="86"/>
      <c r="E12" s="86"/>
      <c r="F12" s="86"/>
      <c r="G12" s="86"/>
      <c r="H12" s="86"/>
      <c r="I12" s="86"/>
      <c r="J12" s="86"/>
      <c r="K12" s="253"/>
      <c r="L12" s="253"/>
      <c r="M12" s="253"/>
      <c r="N12" s="253"/>
      <c r="O12" s="253"/>
      <c r="P12" s="253"/>
      <c r="Q12" s="254" t="e">
        <f>V29/T29*100</f>
        <v>#DIV/0!</v>
      </c>
      <c r="R12" s="254"/>
      <c r="S12" s="299"/>
      <c r="T12" s="300"/>
      <c r="U12" s="301"/>
      <c r="V12" s="240"/>
      <c r="W12" s="241"/>
      <c r="X12" s="242"/>
      <c r="Y12" s="246" t="e">
        <f>V12/S12*100</f>
        <v>#DIV/0!</v>
      </c>
      <c r="Z12" s="247"/>
    </row>
    <row r="13" spans="1:26" ht="24" customHeight="1" x14ac:dyDescent="0.25">
      <c r="A13" s="30">
        <v>1.1000000000000001</v>
      </c>
      <c r="B13" s="95" t="s">
        <v>102</v>
      </c>
      <c r="C13" s="96"/>
      <c r="D13" s="96"/>
      <c r="E13" s="96"/>
      <c r="F13" s="96"/>
      <c r="G13" s="96"/>
      <c r="H13" s="96"/>
      <c r="I13" s="96"/>
      <c r="J13" s="96"/>
      <c r="K13" s="256"/>
      <c r="L13" s="256"/>
      <c r="M13" s="256"/>
      <c r="N13" s="100"/>
      <c r="O13" s="100"/>
      <c r="P13" s="100"/>
      <c r="Q13" s="101" t="e">
        <f>V30/T30*100</f>
        <v>#DIV/0!</v>
      </c>
      <c r="R13" s="101"/>
      <c r="S13" s="302"/>
      <c r="T13" s="303"/>
      <c r="U13" s="304"/>
      <c r="V13" s="243"/>
      <c r="W13" s="244"/>
      <c r="X13" s="245"/>
      <c r="Y13" s="248"/>
      <c r="Z13" s="249"/>
    </row>
    <row r="14" spans="1:26" ht="24" customHeight="1" x14ac:dyDescent="0.25">
      <c r="A14" s="30">
        <v>1.2</v>
      </c>
      <c r="B14" s="95" t="s">
        <v>63</v>
      </c>
      <c r="C14" s="96"/>
      <c r="D14" s="96"/>
      <c r="E14" s="96"/>
      <c r="F14" s="96"/>
      <c r="G14" s="96"/>
      <c r="H14" s="96"/>
      <c r="I14" s="96"/>
      <c r="J14" s="96"/>
      <c r="K14" s="256"/>
      <c r="L14" s="256"/>
      <c r="M14" s="256"/>
      <c r="N14" s="100"/>
      <c r="O14" s="100"/>
      <c r="P14" s="100"/>
      <c r="Q14" s="89" t="e">
        <f>V35/T35*100</f>
        <v>#DIV/0!</v>
      </c>
      <c r="R14" s="89"/>
      <c r="S14" s="302"/>
      <c r="T14" s="303"/>
      <c r="U14" s="304"/>
      <c r="V14" s="243"/>
      <c r="W14" s="244"/>
      <c r="X14" s="245"/>
      <c r="Y14" s="248"/>
      <c r="Z14" s="249"/>
    </row>
    <row r="15" spans="1:26" ht="24" customHeight="1" x14ac:dyDescent="0.25">
      <c r="A15" s="30">
        <v>1.3</v>
      </c>
      <c r="B15" s="95" t="s">
        <v>64</v>
      </c>
      <c r="C15" s="96"/>
      <c r="D15" s="96"/>
      <c r="E15" s="96"/>
      <c r="F15" s="96"/>
      <c r="G15" s="96"/>
      <c r="H15" s="96"/>
      <c r="I15" s="96"/>
      <c r="J15" s="96"/>
      <c r="K15" s="256"/>
      <c r="L15" s="256"/>
      <c r="M15" s="256"/>
      <c r="N15" s="100"/>
      <c r="O15" s="100"/>
      <c r="P15" s="100"/>
      <c r="Q15" s="89" t="e">
        <f>V38/T38*100</f>
        <v>#DIV/0!</v>
      </c>
      <c r="R15" s="89"/>
      <c r="S15" s="302"/>
      <c r="T15" s="303"/>
      <c r="U15" s="304"/>
      <c r="V15" s="243"/>
      <c r="W15" s="244"/>
      <c r="X15" s="245"/>
      <c r="Y15" s="248"/>
      <c r="Z15" s="249"/>
    </row>
    <row r="16" spans="1:26" ht="24" customHeight="1" x14ac:dyDescent="0.25">
      <c r="A16" s="30">
        <v>1.4</v>
      </c>
      <c r="B16" s="108" t="s">
        <v>65</v>
      </c>
      <c r="C16" s="108"/>
      <c r="D16" s="108"/>
      <c r="E16" s="108"/>
      <c r="F16" s="108"/>
      <c r="G16" s="108"/>
      <c r="H16" s="108"/>
      <c r="I16" s="108"/>
      <c r="J16" s="95"/>
      <c r="K16" s="97"/>
      <c r="L16" s="98"/>
      <c r="M16" s="99"/>
      <c r="N16" s="105"/>
      <c r="O16" s="106"/>
      <c r="P16" s="107"/>
      <c r="Q16" s="89" t="e">
        <f>V40/T40*100</f>
        <v>#DIV/0!</v>
      </c>
      <c r="R16" s="89"/>
      <c r="S16" s="302"/>
      <c r="T16" s="303"/>
      <c r="U16" s="304"/>
      <c r="V16" s="243"/>
      <c r="W16" s="244"/>
      <c r="X16" s="245"/>
      <c r="Y16" s="248"/>
      <c r="Z16" s="249"/>
    </row>
    <row r="17" spans="1:26" ht="24" customHeight="1" x14ac:dyDescent="0.25">
      <c r="A17" s="33">
        <v>1.5</v>
      </c>
      <c r="B17" s="110" t="s">
        <v>67</v>
      </c>
      <c r="C17" s="111"/>
      <c r="D17" s="111"/>
      <c r="E17" s="111"/>
      <c r="F17" s="111"/>
      <c r="G17" s="111"/>
      <c r="H17" s="111"/>
      <c r="I17" s="111"/>
      <c r="J17" s="112"/>
      <c r="K17" s="97"/>
      <c r="L17" s="98"/>
      <c r="M17" s="99"/>
      <c r="N17" s="105"/>
      <c r="O17" s="106"/>
      <c r="P17" s="107"/>
      <c r="Q17" s="89" t="e">
        <f>V42/T42*100</f>
        <v>#DIV/0!</v>
      </c>
      <c r="R17" s="89"/>
      <c r="S17" s="302"/>
      <c r="T17" s="303"/>
      <c r="U17" s="304"/>
      <c r="V17" s="243"/>
      <c r="W17" s="244"/>
      <c r="X17" s="245"/>
      <c r="Y17" s="248"/>
      <c r="Z17" s="249"/>
    </row>
    <row r="18" spans="1:26" s="21" customFormat="1" ht="24" customHeight="1" x14ac:dyDescent="0.25">
      <c r="A18" s="31">
        <v>2</v>
      </c>
      <c r="B18" s="119" t="s">
        <v>66</v>
      </c>
      <c r="C18" s="119"/>
      <c r="D18" s="119"/>
      <c r="E18" s="119"/>
      <c r="F18" s="119"/>
      <c r="G18" s="119"/>
      <c r="H18" s="119"/>
      <c r="I18" s="119"/>
      <c r="J18" s="120"/>
      <c r="K18" s="116"/>
      <c r="L18" s="117"/>
      <c r="M18" s="118"/>
      <c r="N18" s="257"/>
      <c r="O18" s="258"/>
      <c r="P18" s="259"/>
      <c r="Q18" s="255" t="e">
        <f>V44/T44*100</f>
        <v>#DIV/0!</v>
      </c>
      <c r="R18" s="255"/>
      <c r="S18" s="302"/>
      <c r="T18" s="303"/>
      <c r="U18" s="304"/>
      <c r="V18" s="243"/>
      <c r="W18" s="244"/>
      <c r="X18" s="245"/>
      <c r="Y18" s="248"/>
      <c r="Z18" s="249"/>
    </row>
    <row r="19" spans="1:26" s="5" customFormat="1" ht="24" customHeight="1" x14ac:dyDescent="0.25">
      <c r="A19" s="32">
        <v>2.1</v>
      </c>
      <c r="B19" s="108" t="s">
        <v>62</v>
      </c>
      <c r="C19" s="108"/>
      <c r="D19" s="108"/>
      <c r="E19" s="108"/>
      <c r="F19" s="108"/>
      <c r="G19" s="108"/>
      <c r="H19" s="108"/>
      <c r="I19" s="108"/>
      <c r="J19" s="95"/>
      <c r="K19" s="97"/>
      <c r="L19" s="98"/>
      <c r="M19" s="99"/>
      <c r="N19" s="105"/>
      <c r="O19" s="106"/>
      <c r="P19" s="107"/>
      <c r="Q19" s="89" t="e">
        <f>V45/T45*100</f>
        <v>#DIV/0!</v>
      </c>
      <c r="R19" s="89"/>
      <c r="S19" s="302"/>
      <c r="T19" s="303"/>
      <c r="U19" s="304"/>
      <c r="V19" s="243"/>
      <c r="W19" s="244"/>
      <c r="X19" s="245"/>
      <c r="Y19" s="248"/>
      <c r="Z19" s="249"/>
    </row>
    <row r="20" spans="1:26" ht="24" customHeight="1" x14ac:dyDescent="0.25">
      <c r="A20" s="30">
        <v>2.2000000000000002</v>
      </c>
      <c r="B20" s="108" t="s">
        <v>63</v>
      </c>
      <c r="C20" s="108"/>
      <c r="D20" s="108"/>
      <c r="E20" s="108"/>
      <c r="F20" s="108"/>
      <c r="G20" s="108"/>
      <c r="H20" s="108"/>
      <c r="I20" s="108"/>
      <c r="J20" s="95"/>
      <c r="K20" s="97"/>
      <c r="L20" s="98"/>
      <c r="M20" s="99"/>
      <c r="N20" s="105"/>
      <c r="O20" s="106"/>
      <c r="P20" s="107"/>
      <c r="Q20" s="89" t="e">
        <f>V50/T50*100</f>
        <v>#DIV/0!</v>
      </c>
      <c r="R20" s="89"/>
      <c r="S20" s="302"/>
      <c r="T20" s="303"/>
      <c r="U20" s="304"/>
      <c r="V20" s="243"/>
      <c r="W20" s="244"/>
      <c r="X20" s="245"/>
      <c r="Y20" s="248"/>
      <c r="Z20" s="249"/>
    </row>
    <row r="21" spans="1:26" ht="24" customHeight="1" x14ac:dyDescent="0.25">
      <c r="A21" s="30">
        <v>2.2999999999999998</v>
      </c>
      <c r="B21" s="108" t="s">
        <v>64</v>
      </c>
      <c r="C21" s="108"/>
      <c r="D21" s="108"/>
      <c r="E21" s="108"/>
      <c r="F21" s="108"/>
      <c r="G21" s="108"/>
      <c r="H21" s="108"/>
      <c r="I21" s="108"/>
      <c r="J21" s="95"/>
      <c r="K21" s="97"/>
      <c r="L21" s="98"/>
      <c r="M21" s="99"/>
      <c r="N21" s="105"/>
      <c r="O21" s="106"/>
      <c r="P21" s="107"/>
      <c r="Q21" s="89" t="e">
        <f>V53/T53*100</f>
        <v>#DIV/0!</v>
      </c>
      <c r="R21" s="89"/>
      <c r="S21" s="302"/>
      <c r="T21" s="303"/>
      <c r="U21" s="304"/>
      <c r="V21" s="243"/>
      <c r="W21" s="244"/>
      <c r="X21" s="245"/>
      <c r="Y21" s="248"/>
      <c r="Z21" s="249"/>
    </row>
    <row r="22" spans="1:26" ht="24" customHeight="1" x14ac:dyDescent="0.25">
      <c r="A22" s="33">
        <v>2.4</v>
      </c>
      <c r="B22" s="108" t="s">
        <v>65</v>
      </c>
      <c r="C22" s="108"/>
      <c r="D22" s="108"/>
      <c r="E22" s="108"/>
      <c r="F22" s="108"/>
      <c r="G22" s="108"/>
      <c r="H22" s="108"/>
      <c r="I22" s="108"/>
      <c r="J22" s="95"/>
      <c r="K22" s="97"/>
      <c r="L22" s="98"/>
      <c r="M22" s="99"/>
      <c r="N22" s="105"/>
      <c r="O22" s="106"/>
      <c r="P22" s="107"/>
      <c r="Q22" s="89" t="e">
        <f>V55/T55*100</f>
        <v>#DIV/0!</v>
      </c>
      <c r="R22" s="89"/>
      <c r="S22" s="302"/>
      <c r="T22" s="303"/>
      <c r="U22" s="304"/>
      <c r="V22" s="243"/>
      <c r="W22" s="244"/>
      <c r="X22" s="245"/>
      <c r="Y22" s="248"/>
      <c r="Z22" s="249"/>
    </row>
    <row r="23" spans="1:26" ht="24" customHeight="1" x14ac:dyDescent="0.25">
      <c r="A23" s="30">
        <v>2.5</v>
      </c>
      <c r="B23" s="102" t="s">
        <v>67</v>
      </c>
      <c r="C23" s="103"/>
      <c r="D23" s="103"/>
      <c r="E23" s="103"/>
      <c r="F23" s="103"/>
      <c r="G23" s="103"/>
      <c r="H23" s="103"/>
      <c r="I23" s="103"/>
      <c r="J23" s="103"/>
      <c r="K23" s="104"/>
      <c r="L23" s="104"/>
      <c r="M23" s="104"/>
      <c r="N23" s="100"/>
      <c r="O23" s="100"/>
      <c r="P23" s="100"/>
      <c r="Q23" s="89" t="e">
        <f>V57/T57*100</f>
        <v>#DIV/0!</v>
      </c>
      <c r="R23" s="89"/>
      <c r="S23" s="302"/>
      <c r="T23" s="303"/>
      <c r="U23" s="304"/>
      <c r="V23" s="243"/>
      <c r="W23" s="244"/>
      <c r="X23" s="245"/>
      <c r="Y23" s="248"/>
      <c r="Z23" s="249"/>
    </row>
    <row r="24" spans="1:26" ht="24" customHeight="1" x14ac:dyDescent="0.25">
      <c r="A24" s="90" t="s">
        <v>15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2"/>
      <c r="Q24" s="93" t="e">
        <f>V59</f>
        <v>#DIV/0!</v>
      </c>
      <c r="R24" s="93"/>
      <c r="S24" s="94">
        <f>SUM(S12)</f>
        <v>0</v>
      </c>
      <c r="T24" s="94"/>
      <c r="U24" s="94"/>
      <c r="V24" s="94">
        <f>SUM(V12)</f>
        <v>0</v>
      </c>
      <c r="W24" s="94"/>
      <c r="X24" s="94"/>
      <c r="Y24" s="125" t="e">
        <f>V24/S24*100</f>
        <v>#DIV/0!</v>
      </c>
      <c r="Z24" s="125"/>
    </row>
    <row r="25" spans="1:26" ht="9.9499999999999993" customHeight="1" x14ac:dyDescent="0.25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</row>
    <row r="26" spans="1:26" s="16" customFormat="1" ht="24" customHeight="1" x14ac:dyDescent="0.25">
      <c r="A26" s="28" t="s">
        <v>91</v>
      </c>
      <c r="B26" s="2"/>
      <c r="C26" s="2"/>
      <c r="D26" s="2"/>
      <c r="E26" s="2"/>
      <c r="F26" s="2"/>
      <c r="G26" s="2"/>
      <c r="H26" s="9"/>
      <c r="I26" s="10"/>
      <c r="J26" s="10"/>
      <c r="K26" s="10"/>
      <c r="L26" s="10"/>
      <c r="M26" s="10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9.9499999999999993" customHeight="1" x14ac:dyDescent="0.25">
      <c r="A27" s="2"/>
      <c r="H27" s="11"/>
      <c r="I27" s="11"/>
      <c r="J27" s="11"/>
      <c r="K27" s="11"/>
      <c r="L27" s="11"/>
      <c r="M27" s="11"/>
    </row>
    <row r="28" spans="1:26" ht="72" customHeight="1" x14ac:dyDescent="0.25">
      <c r="A28" s="14" t="s">
        <v>6</v>
      </c>
      <c r="B28" s="83" t="s">
        <v>12</v>
      </c>
      <c r="C28" s="83"/>
      <c r="D28" s="83"/>
      <c r="E28" s="83"/>
      <c r="F28" s="83"/>
      <c r="G28" s="83"/>
      <c r="H28" s="83" t="s">
        <v>16</v>
      </c>
      <c r="I28" s="83"/>
      <c r="J28" s="83"/>
      <c r="K28" s="83" t="s">
        <v>13</v>
      </c>
      <c r="L28" s="83"/>
      <c r="M28" s="83"/>
      <c r="N28" s="83" t="s">
        <v>17</v>
      </c>
      <c r="O28" s="83"/>
      <c r="P28" s="83"/>
      <c r="Q28" s="83" t="s">
        <v>18</v>
      </c>
      <c r="R28" s="83"/>
      <c r="S28" s="83"/>
      <c r="T28" s="126" t="s">
        <v>19</v>
      </c>
      <c r="U28" s="126"/>
      <c r="V28" s="72" t="s">
        <v>7</v>
      </c>
      <c r="W28" s="72"/>
      <c r="X28" s="83" t="s">
        <v>8</v>
      </c>
      <c r="Y28" s="83"/>
      <c r="Z28" s="83"/>
    </row>
    <row r="29" spans="1:26" s="22" customFormat="1" ht="48" customHeight="1" x14ac:dyDescent="0.25">
      <c r="A29" s="34">
        <v>1</v>
      </c>
      <c r="B29" s="265" t="s">
        <v>61</v>
      </c>
      <c r="C29" s="266"/>
      <c r="D29" s="266"/>
      <c r="E29" s="266"/>
      <c r="F29" s="266"/>
      <c r="G29" s="267"/>
      <c r="H29" s="268"/>
      <c r="I29" s="268"/>
      <c r="J29" s="268"/>
      <c r="K29" s="269"/>
      <c r="L29" s="269"/>
      <c r="M29" s="269"/>
      <c r="N29" s="269"/>
      <c r="O29" s="269"/>
      <c r="P29" s="269"/>
      <c r="Q29" s="269"/>
      <c r="R29" s="269"/>
      <c r="S29" s="257"/>
      <c r="T29" s="191">
        <f>T30+T35+T38+T40+T42</f>
        <v>30</v>
      </c>
      <c r="U29" s="191"/>
      <c r="V29" s="280" t="e">
        <f>SUM(V30,V35,V38,V40,V42)</f>
        <v>#DIV/0!</v>
      </c>
      <c r="W29" s="109"/>
      <c r="X29" s="175"/>
      <c r="Y29" s="176"/>
      <c r="Z29" s="177"/>
    </row>
    <row r="30" spans="1:26" s="23" customFormat="1" ht="24" customHeight="1" x14ac:dyDescent="0.25">
      <c r="A30" s="35">
        <v>1.1000000000000001</v>
      </c>
      <c r="B30" s="281" t="s">
        <v>102</v>
      </c>
      <c r="C30" s="281"/>
      <c r="D30" s="281"/>
      <c r="E30" s="281"/>
      <c r="F30" s="281"/>
      <c r="G30" s="282"/>
      <c r="H30" s="283"/>
      <c r="I30" s="283"/>
      <c r="J30" s="283"/>
      <c r="K30" s="284">
        <f>K34</f>
        <v>0</v>
      </c>
      <c r="L30" s="284"/>
      <c r="M30" s="284"/>
      <c r="N30" s="284">
        <f t="shared" ref="N30" si="0">N34</f>
        <v>0</v>
      </c>
      <c r="O30" s="284"/>
      <c r="P30" s="284"/>
      <c r="Q30" s="284">
        <f t="shared" ref="Q30" si="1">Q34</f>
        <v>0</v>
      </c>
      <c r="R30" s="284"/>
      <c r="S30" s="284"/>
      <c r="T30" s="59">
        <f>SUM(T31:T34)</f>
        <v>15</v>
      </c>
      <c r="U30" s="59"/>
      <c r="V30" s="263" t="e">
        <f>SUM(V31:W34)</f>
        <v>#DIV/0!</v>
      </c>
      <c r="W30" s="264"/>
      <c r="X30" s="231"/>
      <c r="Y30" s="232"/>
      <c r="Z30" s="233"/>
    </row>
    <row r="31" spans="1:26" ht="24" customHeight="1" x14ac:dyDescent="0.25">
      <c r="A31" s="141"/>
      <c r="B31" s="199" t="s">
        <v>69</v>
      </c>
      <c r="C31" s="199"/>
      <c r="D31" s="199"/>
      <c r="E31" s="199"/>
      <c r="F31" s="199"/>
      <c r="G31" s="199"/>
      <c r="H31" s="270"/>
      <c r="I31" s="270"/>
      <c r="J31" s="270"/>
      <c r="K31" s="100"/>
      <c r="L31" s="100"/>
      <c r="M31" s="100"/>
      <c r="N31" s="100"/>
      <c r="O31" s="100"/>
      <c r="P31" s="100"/>
      <c r="Q31" s="100"/>
      <c r="R31" s="100"/>
      <c r="S31" s="105"/>
      <c r="T31" s="62">
        <v>7</v>
      </c>
      <c r="U31" s="62"/>
      <c r="V31" s="124" t="e">
        <f>(T31*((K31*0)+(N31*50)+(Q31*100)))/(H31*100)</f>
        <v>#DIV/0!</v>
      </c>
      <c r="W31" s="89"/>
      <c r="X31" s="231"/>
      <c r="Y31" s="232"/>
      <c r="Z31" s="233"/>
    </row>
    <row r="32" spans="1:26" ht="24" customHeight="1" x14ac:dyDescent="0.25">
      <c r="A32" s="142"/>
      <c r="B32" s="65" t="s">
        <v>70</v>
      </c>
      <c r="C32" s="66"/>
      <c r="D32" s="66"/>
      <c r="E32" s="66"/>
      <c r="F32" s="66"/>
      <c r="G32" s="67"/>
      <c r="H32" s="270"/>
      <c r="I32" s="270"/>
      <c r="J32" s="270"/>
      <c r="K32" s="105"/>
      <c r="L32" s="106"/>
      <c r="M32" s="107"/>
      <c r="N32" s="105"/>
      <c r="O32" s="106"/>
      <c r="P32" s="107"/>
      <c r="Q32" s="105"/>
      <c r="R32" s="106"/>
      <c r="S32" s="106"/>
      <c r="T32" s="62">
        <v>3</v>
      </c>
      <c r="U32" s="62"/>
      <c r="V32" s="124" t="e">
        <f>(T32*((K32*0)+(N32*50)+(Q32*100)))/(H32*100)</f>
        <v>#DIV/0!</v>
      </c>
      <c r="W32" s="89"/>
      <c r="X32" s="231"/>
      <c r="Y32" s="232"/>
      <c r="Z32" s="233"/>
    </row>
    <row r="33" spans="1:26" ht="72" customHeight="1" x14ac:dyDescent="0.25">
      <c r="A33" s="142"/>
      <c r="B33" s="131" t="s">
        <v>103</v>
      </c>
      <c r="C33" s="131"/>
      <c r="D33" s="131"/>
      <c r="E33" s="131"/>
      <c r="F33" s="131"/>
      <c r="G33" s="131"/>
      <c r="H33" s="270"/>
      <c r="I33" s="270"/>
      <c r="J33" s="270"/>
      <c r="K33" s="100"/>
      <c r="L33" s="100"/>
      <c r="M33" s="100"/>
      <c r="N33" s="100"/>
      <c r="O33" s="100"/>
      <c r="P33" s="100"/>
      <c r="Q33" s="100"/>
      <c r="R33" s="100"/>
      <c r="S33" s="105"/>
      <c r="T33" s="62">
        <v>3</v>
      </c>
      <c r="U33" s="62"/>
      <c r="V33" s="124" t="e">
        <f>(T33*((K33*0)+(N33*50)+(Q33*100)))/(H33*100)</f>
        <v>#DIV/0!</v>
      </c>
      <c r="W33" s="89"/>
      <c r="X33" s="231"/>
      <c r="Y33" s="232"/>
      <c r="Z33" s="233"/>
    </row>
    <row r="34" spans="1:26" ht="24" customHeight="1" x14ac:dyDescent="0.25">
      <c r="A34" s="143"/>
      <c r="B34" s="65" t="s">
        <v>71</v>
      </c>
      <c r="C34" s="66"/>
      <c r="D34" s="66"/>
      <c r="E34" s="66"/>
      <c r="F34" s="66"/>
      <c r="G34" s="67"/>
      <c r="H34" s="270"/>
      <c r="I34" s="270"/>
      <c r="J34" s="270"/>
      <c r="K34" s="105"/>
      <c r="L34" s="106"/>
      <c r="M34" s="107"/>
      <c r="N34" s="105"/>
      <c r="O34" s="106"/>
      <c r="P34" s="107"/>
      <c r="Q34" s="105"/>
      <c r="R34" s="106"/>
      <c r="S34" s="106"/>
      <c r="T34" s="62">
        <v>2</v>
      </c>
      <c r="U34" s="62"/>
      <c r="V34" s="124" t="e">
        <f>(T34*((K34*0)+(N34*50)+(Q34*100)))/(H34*100)</f>
        <v>#DIV/0!</v>
      </c>
      <c r="W34" s="89"/>
      <c r="X34" s="231"/>
      <c r="Y34" s="232"/>
      <c r="Z34" s="233"/>
    </row>
    <row r="35" spans="1:26" s="23" customFormat="1" ht="24" customHeight="1" x14ac:dyDescent="0.25">
      <c r="A35" s="36">
        <v>1.2</v>
      </c>
      <c r="B35" s="296" t="s">
        <v>63</v>
      </c>
      <c r="C35" s="297"/>
      <c r="D35" s="297"/>
      <c r="E35" s="297"/>
      <c r="F35" s="297"/>
      <c r="G35" s="298"/>
      <c r="H35" s="274"/>
      <c r="I35" s="275"/>
      <c r="J35" s="276"/>
      <c r="K35" s="277">
        <f>K37</f>
        <v>0</v>
      </c>
      <c r="L35" s="278"/>
      <c r="M35" s="279"/>
      <c r="N35" s="277">
        <f t="shared" ref="N35" si="2">N37</f>
        <v>0</v>
      </c>
      <c r="O35" s="278"/>
      <c r="P35" s="279"/>
      <c r="Q35" s="277">
        <f t="shared" ref="Q35" si="3">Q37</f>
        <v>0</v>
      </c>
      <c r="R35" s="278"/>
      <c r="S35" s="279"/>
      <c r="T35" s="59">
        <f>T36+T37</f>
        <v>10</v>
      </c>
      <c r="U35" s="59"/>
      <c r="V35" s="263" t="e">
        <f>SUM(V36,V37)</f>
        <v>#DIV/0!</v>
      </c>
      <c r="W35" s="264"/>
      <c r="X35" s="231"/>
      <c r="Y35" s="232"/>
      <c r="Z35" s="233"/>
    </row>
    <row r="36" spans="1:26" ht="72" customHeight="1" x14ac:dyDescent="0.25">
      <c r="A36" s="141"/>
      <c r="B36" s="135" t="s">
        <v>72</v>
      </c>
      <c r="C36" s="136"/>
      <c r="D36" s="136"/>
      <c r="E36" s="136"/>
      <c r="F36" s="136"/>
      <c r="G36" s="137"/>
      <c r="H36" s="132"/>
      <c r="I36" s="133"/>
      <c r="J36" s="134"/>
      <c r="K36" s="105"/>
      <c r="L36" s="106"/>
      <c r="M36" s="107"/>
      <c r="N36" s="105"/>
      <c r="O36" s="106"/>
      <c r="P36" s="107"/>
      <c r="Q36" s="105"/>
      <c r="R36" s="106"/>
      <c r="S36" s="106"/>
      <c r="T36" s="62">
        <v>5</v>
      </c>
      <c r="U36" s="62"/>
      <c r="V36" s="124" t="e">
        <f>(T36*((K36*0)+(N36*50)+(Q36*100)))/(H36*100)</f>
        <v>#DIV/0!</v>
      </c>
      <c r="W36" s="89"/>
      <c r="X36" s="231"/>
      <c r="Y36" s="232"/>
      <c r="Z36" s="233"/>
    </row>
    <row r="37" spans="1:26" ht="24" customHeight="1" x14ac:dyDescent="0.25">
      <c r="A37" s="143"/>
      <c r="B37" s="65" t="s">
        <v>73</v>
      </c>
      <c r="C37" s="66"/>
      <c r="D37" s="66"/>
      <c r="E37" s="66"/>
      <c r="F37" s="66"/>
      <c r="G37" s="67"/>
      <c r="H37" s="132"/>
      <c r="I37" s="133"/>
      <c r="J37" s="134"/>
      <c r="K37" s="105"/>
      <c r="L37" s="106"/>
      <c r="M37" s="107"/>
      <c r="N37" s="105"/>
      <c r="O37" s="106"/>
      <c r="P37" s="107"/>
      <c r="Q37" s="105"/>
      <c r="R37" s="106"/>
      <c r="S37" s="106"/>
      <c r="T37" s="62">
        <v>5</v>
      </c>
      <c r="U37" s="62"/>
      <c r="V37" s="124" t="e">
        <f>(T37*((K37*0)+(N37*50)+(Q37*100)))/(H37*100)</f>
        <v>#DIV/0!</v>
      </c>
      <c r="W37" s="89"/>
      <c r="X37" s="231"/>
      <c r="Y37" s="232"/>
      <c r="Z37" s="233"/>
    </row>
    <row r="38" spans="1:26" s="23" customFormat="1" ht="48" customHeight="1" x14ac:dyDescent="0.25">
      <c r="A38" s="36">
        <v>1.3</v>
      </c>
      <c r="B38" s="271" t="s">
        <v>64</v>
      </c>
      <c r="C38" s="272"/>
      <c r="D38" s="272"/>
      <c r="E38" s="272"/>
      <c r="F38" s="272"/>
      <c r="G38" s="273"/>
      <c r="H38" s="274"/>
      <c r="I38" s="275"/>
      <c r="J38" s="276"/>
      <c r="K38" s="277">
        <f>K39</f>
        <v>0</v>
      </c>
      <c r="L38" s="278"/>
      <c r="M38" s="279"/>
      <c r="N38" s="277">
        <f t="shared" ref="N38" si="4">N39</f>
        <v>0</v>
      </c>
      <c r="O38" s="278"/>
      <c r="P38" s="279"/>
      <c r="Q38" s="277">
        <f t="shared" ref="Q38" si="5">Q39</f>
        <v>0</v>
      </c>
      <c r="R38" s="278"/>
      <c r="S38" s="279"/>
      <c r="T38" s="59">
        <f>T39</f>
        <v>3</v>
      </c>
      <c r="U38" s="59"/>
      <c r="V38" s="263" t="e">
        <f>SUM(V39)</f>
        <v>#DIV/0!</v>
      </c>
      <c r="W38" s="264"/>
      <c r="X38" s="231"/>
      <c r="Y38" s="232"/>
      <c r="Z38" s="233"/>
    </row>
    <row r="39" spans="1:26" ht="48" customHeight="1" x14ac:dyDescent="0.25">
      <c r="A39" s="37"/>
      <c r="B39" s="135" t="s">
        <v>104</v>
      </c>
      <c r="C39" s="136"/>
      <c r="D39" s="136"/>
      <c r="E39" s="136"/>
      <c r="F39" s="136"/>
      <c r="G39" s="137"/>
      <c r="H39" s="285"/>
      <c r="I39" s="286"/>
      <c r="J39" s="287"/>
      <c r="K39" s="105"/>
      <c r="L39" s="106"/>
      <c r="M39" s="107"/>
      <c r="N39" s="105"/>
      <c r="O39" s="106"/>
      <c r="P39" s="107"/>
      <c r="Q39" s="105"/>
      <c r="R39" s="106"/>
      <c r="S39" s="106"/>
      <c r="T39" s="62">
        <v>3</v>
      </c>
      <c r="U39" s="62"/>
      <c r="V39" s="124" t="e">
        <f>(T39*((K39*0)+(N39*50)+(Q39*100)))/(H39*100)</f>
        <v>#DIV/0!</v>
      </c>
      <c r="W39" s="89"/>
      <c r="X39" s="231"/>
      <c r="Y39" s="232"/>
      <c r="Z39" s="233"/>
    </row>
    <row r="40" spans="1:26" s="20" customFormat="1" ht="48" customHeight="1" x14ac:dyDescent="0.25">
      <c r="A40" s="36">
        <v>1.4</v>
      </c>
      <c r="B40" s="271" t="s">
        <v>65</v>
      </c>
      <c r="C40" s="272"/>
      <c r="D40" s="272"/>
      <c r="E40" s="272"/>
      <c r="F40" s="272"/>
      <c r="G40" s="273"/>
      <c r="H40" s="274"/>
      <c r="I40" s="275"/>
      <c r="J40" s="276"/>
      <c r="K40" s="277">
        <f>K41</f>
        <v>0</v>
      </c>
      <c r="L40" s="278"/>
      <c r="M40" s="279"/>
      <c r="N40" s="277">
        <f>N41</f>
        <v>0</v>
      </c>
      <c r="O40" s="278"/>
      <c r="P40" s="279"/>
      <c r="Q40" s="277">
        <f>Q41</f>
        <v>0</v>
      </c>
      <c r="R40" s="278"/>
      <c r="S40" s="278"/>
      <c r="T40" s="59">
        <f>T41</f>
        <v>1</v>
      </c>
      <c r="U40" s="59"/>
      <c r="V40" s="263" t="e">
        <f>SUM(V41)</f>
        <v>#DIV/0!</v>
      </c>
      <c r="W40" s="264"/>
      <c r="X40" s="231"/>
      <c r="Y40" s="232"/>
      <c r="Z40" s="233"/>
    </row>
    <row r="41" spans="1:26" ht="48" customHeight="1" x14ac:dyDescent="0.25">
      <c r="A41" s="37"/>
      <c r="B41" s="135" t="s">
        <v>105</v>
      </c>
      <c r="C41" s="136"/>
      <c r="D41" s="136"/>
      <c r="E41" s="136"/>
      <c r="F41" s="136"/>
      <c r="G41" s="137"/>
      <c r="H41" s="132"/>
      <c r="I41" s="133"/>
      <c r="J41" s="134"/>
      <c r="K41" s="105"/>
      <c r="L41" s="106"/>
      <c r="M41" s="107"/>
      <c r="N41" s="105"/>
      <c r="O41" s="106"/>
      <c r="P41" s="107"/>
      <c r="Q41" s="105"/>
      <c r="R41" s="106"/>
      <c r="S41" s="106"/>
      <c r="T41" s="62">
        <v>1</v>
      </c>
      <c r="U41" s="62"/>
      <c r="V41" s="124" t="e">
        <f>(T41*((K41*0)+(N41*50)+(Q41*100)))/(H41*100)</f>
        <v>#DIV/0!</v>
      </c>
      <c r="W41" s="89"/>
      <c r="X41" s="231"/>
      <c r="Y41" s="232"/>
      <c r="Z41" s="233"/>
    </row>
    <row r="42" spans="1:26" s="23" customFormat="1" ht="48" customHeight="1" x14ac:dyDescent="0.25">
      <c r="A42" s="36">
        <v>1.5</v>
      </c>
      <c r="B42" s="271" t="s">
        <v>67</v>
      </c>
      <c r="C42" s="272"/>
      <c r="D42" s="272"/>
      <c r="E42" s="272"/>
      <c r="F42" s="272"/>
      <c r="G42" s="273"/>
      <c r="H42" s="274"/>
      <c r="I42" s="275"/>
      <c r="J42" s="276"/>
      <c r="K42" s="277">
        <f>K43</f>
        <v>0</v>
      </c>
      <c r="L42" s="278"/>
      <c r="M42" s="279"/>
      <c r="N42" s="277">
        <f>N43</f>
        <v>0</v>
      </c>
      <c r="O42" s="278"/>
      <c r="P42" s="279"/>
      <c r="Q42" s="277">
        <f>Q43</f>
        <v>0</v>
      </c>
      <c r="R42" s="278"/>
      <c r="S42" s="278"/>
      <c r="T42" s="59">
        <f>T43</f>
        <v>1</v>
      </c>
      <c r="U42" s="59"/>
      <c r="V42" s="263" t="e">
        <f>SUM(V43)</f>
        <v>#DIV/0!</v>
      </c>
      <c r="W42" s="264"/>
      <c r="X42" s="231"/>
      <c r="Y42" s="232"/>
      <c r="Z42" s="233"/>
    </row>
    <row r="43" spans="1:26" ht="48" customHeight="1" x14ac:dyDescent="0.25">
      <c r="A43" s="37"/>
      <c r="B43" s="135" t="s">
        <v>106</v>
      </c>
      <c r="C43" s="136"/>
      <c r="D43" s="136"/>
      <c r="E43" s="136"/>
      <c r="F43" s="136"/>
      <c r="G43" s="137"/>
      <c r="H43" s="132"/>
      <c r="I43" s="133"/>
      <c r="J43" s="134"/>
      <c r="K43" s="105"/>
      <c r="L43" s="106"/>
      <c r="M43" s="107"/>
      <c r="N43" s="105"/>
      <c r="O43" s="106"/>
      <c r="P43" s="107"/>
      <c r="Q43" s="105"/>
      <c r="R43" s="106"/>
      <c r="S43" s="106"/>
      <c r="T43" s="62">
        <v>1</v>
      </c>
      <c r="U43" s="62"/>
      <c r="V43" s="124" t="e">
        <f>(T43*((K43*0)+(N43*50)+(Q43*100)))/(H43*100)</f>
        <v>#DIV/0!</v>
      </c>
      <c r="W43" s="89"/>
      <c r="X43" s="231"/>
      <c r="Y43" s="232"/>
      <c r="Z43" s="233"/>
    </row>
    <row r="44" spans="1:26" s="22" customFormat="1" ht="24" customHeight="1" x14ac:dyDescent="0.25">
      <c r="A44" s="38">
        <v>2</v>
      </c>
      <c r="B44" s="288" t="s">
        <v>66</v>
      </c>
      <c r="C44" s="289"/>
      <c r="D44" s="289"/>
      <c r="E44" s="289"/>
      <c r="F44" s="289"/>
      <c r="G44" s="85"/>
      <c r="H44" s="290"/>
      <c r="I44" s="291"/>
      <c r="J44" s="292"/>
      <c r="K44" s="257"/>
      <c r="L44" s="258"/>
      <c r="M44" s="259"/>
      <c r="N44" s="257"/>
      <c r="O44" s="258"/>
      <c r="P44" s="259"/>
      <c r="Q44" s="257"/>
      <c r="R44" s="258"/>
      <c r="S44" s="258"/>
      <c r="T44" s="191">
        <f>T45+T50+T53+T55+T57</f>
        <v>70</v>
      </c>
      <c r="U44" s="191"/>
      <c r="V44" s="280" t="e">
        <f>SUM(V45,V50,V53,V55,V57)</f>
        <v>#DIV/0!</v>
      </c>
      <c r="W44" s="109"/>
      <c r="X44" s="231"/>
      <c r="Y44" s="232"/>
      <c r="Z44" s="233"/>
    </row>
    <row r="45" spans="1:26" s="23" customFormat="1" ht="24" customHeight="1" x14ac:dyDescent="0.25">
      <c r="A45" s="36">
        <v>2.1</v>
      </c>
      <c r="B45" s="271" t="s">
        <v>62</v>
      </c>
      <c r="C45" s="272"/>
      <c r="D45" s="272"/>
      <c r="E45" s="272"/>
      <c r="F45" s="272"/>
      <c r="G45" s="273"/>
      <c r="H45" s="274"/>
      <c r="I45" s="275"/>
      <c r="J45" s="276"/>
      <c r="K45" s="277">
        <f>K49</f>
        <v>0</v>
      </c>
      <c r="L45" s="278"/>
      <c r="M45" s="279"/>
      <c r="N45" s="277">
        <f>N49</f>
        <v>0</v>
      </c>
      <c r="O45" s="278"/>
      <c r="P45" s="279"/>
      <c r="Q45" s="277">
        <f>Q49</f>
        <v>0</v>
      </c>
      <c r="R45" s="278"/>
      <c r="S45" s="278"/>
      <c r="T45" s="59">
        <f>SUM(T46:T49)</f>
        <v>35</v>
      </c>
      <c r="U45" s="59"/>
      <c r="V45" s="263" t="e">
        <f>SUM(V46:W49)</f>
        <v>#DIV/0!</v>
      </c>
      <c r="W45" s="264"/>
      <c r="X45" s="231"/>
      <c r="Y45" s="232"/>
      <c r="Z45" s="233"/>
    </row>
    <row r="46" spans="1:26" ht="24" customHeight="1" x14ac:dyDescent="0.25">
      <c r="A46" s="144"/>
      <c r="B46" s="215" t="s">
        <v>69</v>
      </c>
      <c r="C46" s="216"/>
      <c r="D46" s="216"/>
      <c r="E46" s="216"/>
      <c r="F46" s="216"/>
      <c r="G46" s="102"/>
      <c r="H46" s="132"/>
      <c r="I46" s="133"/>
      <c r="J46" s="134"/>
      <c r="K46" s="105"/>
      <c r="L46" s="106"/>
      <c r="M46" s="107"/>
      <c r="N46" s="105"/>
      <c r="O46" s="106"/>
      <c r="P46" s="107"/>
      <c r="Q46" s="105"/>
      <c r="R46" s="106"/>
      <c r="S46" s="106"/>
      <c r="T46" s="62">
        <v>15</v>
      </c>
      <c r="U46" s="62"/>
      <c r="V46" s="124" t="e">
        <f>(T46*((K46*0)+(N46*50)+(Q46*100)))/(H46*100)</f>
        <v>#DIV/0!</v>
      </c>
      <c r="W46" s="89"/>
      <c r="X46" s="231"/>
      <c r="Y46" s="232"/>
      <c r="Z46" s="233"/>
    </row>
    <row r="47" spans="1:26" ht="24" customHeight="1" x14ac:dyDescent="0.25">
      <c r="A47" s="145"/>
      <c r="B47" s="215" t="s">
        <v>70</v>
      </c>
      <c r="C47" s="216"/>
      <c r="D47" s="216"/>
      <c r="E47" s="216"/>
      <c r="F47" s="216"/>
      <c r="G47" s="102"/>
      <c r="H47" s="132"/>
      <c r="I47" s="133"/>
      <c r="J47" s="134"/>
      <c r="K47" s="105"/>
      <c r="L47" s="106"/>
      <c r="M47" s="107"/>
      <c r="N47" s="105"/>
      <c r="O47" s="106"/>
      <c r="P47" s="107"/>
      <c r="Q47" s="105"/>
      <c r="R47" s="106"/>
      <c r="S47" s="106"/>
      <c r="T47" s="62">
        <v>10</v>
      </c>
      <c r="U47" s="62"/>
      <c r="V47" s="124" t="e">
        <f>(T47*((K47*0)+(N47*50)+(Q47*100)))/(H47*100)</f>
        <v>#DIV/0!</v>
      </c>
      <c r="W47" s="89"/>
      <c r="X47" s="231"/>
      <c r="Y47" s="232"/>
      <c r="Z47" s="233"/>
    </row>
    <row r="48" spans="1:26" ht="48" customHeight="1" x14ac:dyDescent="0.25">
      <c r="A48" s="145"/>
      <c r="B48" s="215" t="s">
        <v>107</v>
      </c>
      <c r="C48" s="216"/>
      <c r="D48" s="216"/>
      <c r="E48" s="216"/>
      <c r="F48" s="216"/>
      <c r="G48" s="102"/>
      <c r="H48" s="132"/>
      <c r="I48" s="133"/>
      <c r="J48" s="134"/>
      <c r="K48" s="105"/>
      <c r="L48" s="106"/>
      <c r="M48" s="107"/>
      <c r="N48" s="105"/>
      <c r="O48" s="106"/>
      <c r="P48" s="107"/>
      <c r="Q48" s="105"/>
      <c r="R48" s="106"/>
      <c r="S48" s="106"/>
      <c r="T48" s="62">
        <v>5</v>
      </c>
      <c r="U48" s="62"/>
      <c r="V48" s="124" t="e">
        <f>(T48*((K48*0)+(N48*50)+(Q48*100)))/(H48*100)</f>
        <v>#DIV/0!</v>
      </c>
      <c r="W48" s="89"/>
      <c r="X48" s="231"/>
      <c r="Y48" s="232"/>
      <c r="Z48" s="233"/>
    </row>
    <row r="49" spans="1:26" ht="24" customHeight="1" x14ac:dyDescent="0.25">
      <c r="A49" s="146"/>
      <c r="B49" s="215" t="s">
        <v>71</v>
      </c>
      <c r="C49" s="216"/>
      <c r="D49" s="216"/>
      <c r="E49" s="216"/>
      <c r="F49" s="216"/>
      <c r="G49" s="102"/>
      <c r="H49" s="132"/>
      <c r="I49" s="133"/>
      <c r="J49" s="134"/>
      <c r="K49" s="105"/>
      <c r="L49" s="106"/>
      <c r="M49" s="107"/>
      <c r="N49" s="105"/>
      <c r="O49" s="106"/>
      <c r="P49" s="107"/>
      <c r="Q49" s="105"/>
      <c r="R49" s="106"/>
      <c r="S49" s="106"/>
      <c r="T49" s="62">
        <v>5</v>
      </c>
      <c r="U49" s="62"/>
      <c r="V49" s="124" t="e">
        <f>(T49*((K49*0)+(N49*50)+(Q49*100)))/(H49*100)</f>
        <v>#DIV/0!</v>
      </c>
      <c r="W49" s="89"/>
      <c r="X49" s="231"/>
      <c r="Y49" s="232"/>
      <c r="Z49" s="233"/>
    </row>
    <row r="50" spans="1:26" s="23" customFormat="1" ht="24" customHeight="1" x14ac:dyDescent="0.25">
      <c r="A50" s="36">
        <v>2.2000000000000002</v>
      </c>
      <c r="B50" s="271" t="s">
        <v>63</v>
      </c>
      <c r="C50" s="272"/>
      <c r="D50" s="272"/>
      <c r="E50" s="272"/>
      <c r="F50" s="272"/>
      <c r="G50" s="273"/>
      <c r="H50" s="274"/>
      <c r="I50" s="275"/>
      <c r="J50" s="276"/>
      <c r="K50" s="277">
        <f>K52</f>
        <v>0</v>
      </c>
      <c r="L50" s="278"/>
      <c r="M50" s="279"/>
      <c r="N50" s="277">
        <f>N52</f>
        <v>0</v>
      </c>
      <c r="O50" s="278"/>
      <c r="P50" s="279"/>
      <c r="Q50" s="277">
        <f>Q52</f>
        <v>0</v>
      </c>
      <c r="R50" s="278"/>
      <c r="S50" s="278"/>
      <c r="T50" s="59">
        <f>SUM(T51:T52)</f>
        <v>20</v>
      </c>
      <c r="U50" s="59"/>
      <c r="V50" s="263" t="e">
        <f>SUM(V51:W52)</f>
        <v>#DIV/0!</v>
      </c>
      <c r="W50" s="264"/>
      <c r="X50" s="231"/>
      <c r="Y50" s="232"/>
      <c r="Z50" s="233"/>
    </row>
    <row r="51" spans="1:26" s="15" customFormat="1" ht="72" customHeight="1" x14ac:dyDescent="0.25">
      <c r="A51" s="144"/>
      <c r="B51" s="215" t="s">
        <v>72</v>
      </c>
      <c r="C51" s="216"/>
      <c r="D51" s="216"/>
      <c r="E51" s="216"/>
      <c r="F51" s="216"/>
      <c r="G51" s="102"/>
      <c r="H51" s="132"/>
      <c r="I51" s="133"/>
      <c r="J51" s="134"/>
      <c r="K51" s="105"/>
      <c r="L51" s="106"/>
      <c r="M51" s="107"/>
      <c r="N51" s="105"/>
      <c r="O51" s="106"/>
      <c r="P51" s="107"/>
      <c r="Q51" s="105"/>
      <c r="R51" s="106"/>
      <c r="S51" s="106"/>
      <c r="T51" s="62">
        <v>15</v>
      </c>
      <c r="U51" s="62"/>
      <c r="V51" s="124" t="e">
        <f>(T51*((K51*0)+(N51*50)+(Q51*100)))/(H51*100)</f>
        <v>#DIV/0!</v>
      </c>
      <c r="W51" s="89"/>
      <c r="X51" s="231"/>
      <c r="Y51" s="232"/>
      <c r="Z51" s="233"/>
    </row>
    <row r="52" spans="1:26" ht="48" customHeight="1" x14ac:dyDescent="0.25">
      <c r="A52" s="146"/>
      <c r="B52" s="215" t="s">
        <v>73</v>
      </c>
      <c r="C52" s="216"/>
      <c r="D52" s="216"/>
      <c r="E52" s="216"/>
      <c r="F52" s="216"/>
      <c r="G52" s="102"/>
      <c r="H52" s="132"/>
      <c r="I52" s="133"/>
      <c r="J52" s="134"/>
      <c r="K52" s="105"/>
      <c r="L52" s="106"/>
      <c r="M52" s="107"/>
      <c r="N52" s="105"/>
      <c r="O52" s="106"/>
      <c r="P52" s="107"/>
      <c r="Q52" s="105"/>
      <c r="R52" s="106"/>
      <c r="S52" s="106"/>
      <c r="T52" s="62">
        <v>5</v>
      </c>
      <c r="U52" s="62"/>
      <c r="V52" s="124" t="e">
        <f>(T52*((K52*0)+(N52*50)+(Q52*100)))/(H52*100)</f>
        <v>#DIV/0!</v>
      </c>
      <c r="W52" s="89"/>
      <c r="X52" s="231"/>
      <c r="Y52" s="232"/>
      <c r="Z52" s="233"/>
    </row>
    <row r="53" spans="1:26" s="23" customFormat="1" ht="48" customHeight="1" x14ac:dyDescent="0.25">
      <c r="A53" s="36">
        <v>2.2999999999999998</v>
      </c>
      <c r="B53" s="271" t="s">
        <v>64</v>
      </c>
      <c r="C53" s="272"/>
      <c r="D53" s="272"/>
      <c r="E53" s="272"/>
      <c r="F53" s="272"/>
      <c r="G53" s="273"/>
      <c r="H53" s="274"/>
      <c r="I53" s="275"/>
      <c r="J53" s="276"/>
      <c r="K53" s="277">
        <f>K54</f>
        <v>0</v>
      </c>
      <c r="L53" s="278"/>
      <c r="M53" s="279"/>
      <c r="N53" s="277">
        <f>N54</f>
        <v>0</v>
      </c>
      <c r="O53" s="278"/>
      <c r="P53" s="279"/>
      <c r="Q53" s="277">
        <f>Q54</f>
        <v>0</v>
      </c>
      <c r="R53" s="278"/>
      <c r="S53" s="278"/>
      <c r="T53" s="59">
        <f>SUM(T54)</f>
        <v>10</v>
      </c>
      <c r="U53" s="59"/>
      <c r="V53" s="263" t="e">
        <f>SUM(V54)</f>
        <v>#DIV/0!</v>
      </c>
      <c r="W53" s="264"/>
      <c r="X53" s="231"/>
      <c r="Y53" s="232"/>
      <c r="Z53" s="233"/>
    </row>
    <row r="54" spans="1:26" ht="48" customHeight="1" x14ac:dyDescent="0.25">
      <c r="A54" s="39"/>
      <c r="B54" s="215" t="s">
        <v>104</v>
      </c>
      <c r="C54" s="216"/>
      <c r="D54" s="216"/>
      <c r="E54" s="216"/>
      <c r="F54" s="216"/>
      <c r="G54" s="102"/>
      <c r="H54" s="132"/>
      <c r="I54" s="133"/>
      <c r="J54" s="134"/>
      <c r="K54" s="293"/>
      <c r="L54" s="294"/>
      <c r="M54" s="295"/>
      <c r="N54" s="293"/>
      <c r="O54" s="294"/>
      <c r="P54" s="295"/>
      <c r="Q54" s="293"/>
      <c r="R54" s="294"/>
      <c r="S54" s="294"/>
      <c r="T54" s="62">
        <v>10</v>
      </c>
      <c r="U54" s="62"/>
      <c r="V54" s="124" t="e">
        <f>(T54*((K54*0)+(N54*50)+(Q54*100)))/(H54*100)</f>
        <v>#DIV/0!</v>
      </c>
      <c r="W54" s="89"/>
      <c r="X54" s="231"/>
      <c r="Y54" s="232"/>
      <c r="Z54" s="233"/>
    </row>
    <row r="55" spans="1:26" s="23" customFormat="1" ht="48" customHeight="1" x14ac:dyDescent="0.25">
      <c r="A55" s="36">
        <v>2.4</v>
      </c>
      <c r="B55" s="271" t="s">
        <v>65</v>
      </c>
      <c r="C55" s="272"/>
      <c r="D55" s="272"/>
      <c r="E55" s="272"/>
      <c r="F55" s="272"/>
      <c r="G55" s="273"/>
      <c r="H55" s="274"/>
      <c r="I55" s="275"/>
      <c r="J55" s="276"/>
      <c r="K55" s="277">
        <f>K56</f>
        <v>0</v>
      </c>
      <c r="L55" s="278"/>
      <c r="M55" s="279"/>
      <c r="N55" s="277">
        <f>N56</f>
        <v>0</v>
      </c>
      <c r="O55" s="278"/>
      <c r="P55" s="279"/>
      <c r="Q55" s="277">
        <f>Q56</f>
        <v>0</v>
      </c>
      <c r="R55" s="278"/>
      <c r="S55" s="278"/>
      <c r="T55" s="59">
        <f>T56</f>
        <v>3</v>
      </c>
      <c r="U55" s="59"/>
      <c r="V55" s="263" t="e">
        <f>SUM(V56)</f>
        <v>#DIV/0!</v>
      </c>
      <c r="W55" s="264"/>
      <c r="X55" s="231"/>
      <c r="Y55" s="232"/>
      <c r="Z55" s="233"/>
    </row>
    <row r="56" spans="1:26" ht="48" customHeight="1" x14ac:dyDescent="0.25">
      <c r="A56" s="40"/>
      <c r="B56" s="215" t="s">
        <v>105</v>
      </c>
      <c r="C56" s="216"/>
      <c r="D56" s="216"/>
      <c r="E56" s="216"/>
      <c r="F56" s="216"/>
      <c r="G56" s="102"/>
      <c r="H56" s="132"/>
      <c r="I56" s="133"/>
      <c r="J56" s="134"/>
      <c r="K56" s="105"/>
      <c r="L56" s="106"/>
      <c r="M56" s="107"/>
      <c r="N56" s="105"/>
      <c r="O56" s="106"/>
      <c r="P56" s="107"/>
      <c r="Q56" s="105"/>
      <c r="R56" s="106"/>
      <c r="S56" s="106"/>
      <c r="T56" s="62">
        <v>3</v>
      </c>
      <c r="U56" s="62"/>
      <c r="V56" s="124" t="e">
        <f>(T56*((K56*0)+(N56*50)+(Q56*100)))/(H56*100)</f>
        <v>#DIV/0!</v>
      </c>
      <c r="W56" s="89"/>
      <c r="X56" s="231"/>
      <c r="Y56" s="232"/>
      <c r="Z56" s="233"/>
    </row>
    <row r="57" spans="1:26" s="23" customFormat="1" ht="48" customHeight="1" x14ac:dyDescent="0.25">
      <c r="A57" s="36">
        <v>2.5</v>
      </c>
      <c r="B57" s="271" t="s">
        <v>67</v>
      </c>
      <c r="C57" s="272"/>
      <c r="D57" s="272"/>
      <c r="E57" s="272"/>
      <c r="F57" s="272"/>
      <c r="G57" s="273"/>
      <c r="H57" s="274"/>
      <c r="I57" s="275"/>
      <c r="J57" s="276"/>
      <c r="K57" s="277">
        <f>K58</f>
        <v>0</v>
      </c>
      <c r="L57" s="278"/>
      <c r="M57" s="279"/>
      <c r="N57" s="277">
        <f>N58</f>
        <v>0</v>
      </c>
      <c r="O57" s="278"/>
      <c r="P57" s="279"/>
      <c r="Q57" s="277">
        <f>Q58</f>
        <v>0</v>
      </c>
      <c r="R57" s="278"/>
      <c r="S57" s="278"/>
      <c r="T57" s="59">
        <f>T58</f>
        <v>2</v>
      </c>
      <c r="U57" s="59"/>
      <c r="V57" s="263" t="e">
        <f>SUM(V58)</f>
        <v>#DIV/0!</v>
      </c>
      <c r="W57" s="264"/>
      <c r="X57" s="231"/>
      <c r="Y57" s="232"/>
      <c r="Z57" s="233"/>
    </row>
    <row r="58" spans="1:26" ht="48" customHeight="1" x14ac:dyDescent="0.25">
      <c r="A58" s="37"/>
      <c r="B58" s="129" t="s">
        <v>106</v>
      </c>
      <c r="C58" s="129"/>
      <c r="D58" s="129"/>
      <c r="E58" s="129"/>
      <c r="F58" s="129"/>
      <c r="G58" s="129"/>
      <c r="H58" s="130"/>
      <c r="I58" s="130"/>
      <c r="J58" s="130"/>
      <c r="K58" s="105"/>
      <c r="L58" s="106"/>
      <c r="M58" s="107"/>
      <c r="N58" s="105"/>
      <c r="O58" s="106"/>
      <c r="P58" s="107"/>
      <c r="Q58" s="105"/>
      <c r="R58" s="106"/>
      <c r="S58" s="106"/>
      <c r="T58" s="62">
        <v>2</v>
      </c>
      <c r="U58" s="62"/>
      <c r="V58" s="124" t="e">
        <f>(T58*((K58*0)+(N58*50)+(Q58*100)))/(H58*100)</f>
        <v>#DIV/0!</v>
      </c>
      <c r="W58" s="89"/>
      <c r="X58" s="231"/>
      <c r="Y58" s="232"/>
      <c r="Z58" s="233"/>
    </row>
    <row r="59" spans="1:26" ht="24" customHeight="1" x14ac:dyDescent="0.25">
      <c r="A59" s="217" t="s">
        <v>9</v>
      </c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2"/>
      <c r="T59" s="218">
        <f>SUM(T44,T29)</f>
        <v>100</v>
      </c>
      <c r="U59" s="219"/>
      <c r="V59" s="220" t="e">
        <f>SUM(V29,V44)</f>
        <v>#DIV/0!</v>
      </c>
      <c r="W59" s="221"/>
      <c r="X59" s="222"/>
      <c r="Y59" s="223"/>
      <c r="Z59" s="224"/>
    </row>
    <row r="60" spans="1:26" ht="9.9499999999999993" customHeight="1" x14ac:dyDescent="0.25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24" customHeight="1" x14ac:dyDescent="0.25">
      <c r="A61" s="1" t="s">
        <v>58</v>
      </c>
    </row>
    <row r="62" spans="1:26" ht="60" customHeight="1" x14ac:dyDescent="0.25">
      <c r="A62" s="14" t="s">
        <v>6</v>
      </c>
      <c r="B62" s="83" t="s">
        <v>20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69" t="s">
        <v>21</v>
      </c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1"/>
      <c r="Y62" s="72" t="s">
        <v>22</v>
      </c>
      <c r="Z62" s="72"/>
    </row>
    <row r="63" spans="1:26" ht="24" customHeight="1" x14ac:dyDescent="0.25">
      <c r="A63" s="73" t="s">
        <v>23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5"/>
    </row>
    <row r="64" spans="1:26" s="19" customFormat="1" ht="48" customHeight="1" x14ac:dyDescent="0.25">
      <c r="A64" s="17" t="str">
        <f>IF(B64&lt;&gt;"","2.1.1","")</f>
        <v/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53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5"/>
      <c r="Y64" s="77"/>
      <c r="Z64" s="77"/>
    </row>
    <row r="65" spans="1:26" s="19" customFormat="1" ht="48" customHeight="1" x14ac:dyDescent="0.25">
      <c r="A65" s="17" t="str">
        <f>IF(B65&lt;&gt;"","2.1.2","")</f>
        <v/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53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5"/>
      <c r="Y65" s="77"/>
      <c r="Z65" s="77"/>
    </row>
    <row r="66" spans="1:26" s="19" customFormat="1" ht="48" customHeight="1" x14ac:dyDescent="0.25">
      <c r="A66" s="17" t="str">
        <f>IF(B66&lt;&gt;"","2.1.3","")</f>
        <v/>
      </c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53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5"/>
      <c r="Y66" s="77"/>
      <c r="Z66" s="77"/>
    </row>
    <row r="67" spans="1:26" s="19" customFormat="1" ht="48" customHeight="1" x14ac:dyDescent="0.25">
      <c r="A67" s="17" t="str">
        <f>IF(B67&lt;&gt;"","2.1.4","")</f>
        <v/>
      </c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53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5"/>
      <c r="Y67" s="77"/>
      <c r="Z67" s="77"/>
    </row>
    <row r="68" spans="1:26" s="19" customFormat="1" ht="48" customHeight="1" x14ac:dyDescent="0.25">
      <c r="A68" s="17" t="str">
        <f>IF(B68&lt;&gt;"","2.1.5","")</f>
        <v/>
      </c>
      <c r="B68" s="53"/>
      <c r="C68" s="54"/>
      <c r="D68" s="54"/>
      <c r="E68" s="54"/>
      <c r="F68" s="54"/>
      <c r="G68" s="54"/>
      <c r="H68" s="54"/>
      <c r="I68" s="54"/>
      <c r="J68" s="54"/>
      <c r="K68" s="54"/>
      <c r="L68" s="55"/>
      <c r="M68" s="25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7"/>
      <c r="Y68" s="56"/>
      <c r="Z68" s="57"/>
    </row>
    <row r="69" spans="1:26" ht="24" customHeight="1" x14ac:dyDescent="0.25">
      <c r="A69" s="73" t="s">
        <v>24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/>
    </row>
    <row r="70" spans="1:26" s="19" customFormat="1" ht="48" customHeight="1" x14ac:dyDescent="0.25">
      <c r="A70" s="17" t="str">
        <f>IF(B70&lt;&gt;"","2.2.1","")</f>
        <v/>
      </c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53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5"/>
      <c r="Y70" s="77"/>
      <c r="Z70" s="77"/>
    </row>
    <row r="71" spans="1:26" s="19" customFormat="1" ht="48" customHeight="1" x14ac:dyDescent="0.25">
      <c r="A71" s="17" t="str">
        <f>IF(B71&lt;&gt;"","2.2.2","")</f>
        <v/>
      </c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53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5"/>
      <c r="Y71" s="77"/>
      <c r="Z71" s="77"/>
    </row>
    <row r="72" spans="1:26" s="19" customFormat="1" ht="48" customHeight="1" x14ac:dyDescent="0.25">
      <c r="A72" s="17" t="str">
        <f>IF(B72&lt;&gt;"","2.2.3","")</f>
        <v/>
      </c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53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5"/>
      <c r="Y72" s="77"/>
      <c r="Z72" s="77"/>
    </row>
    <row r="73" spans="1:26" s="19" customFormat="1" ht="48" customHeight="1" x14ac:dyDescent="0.25">
      <c r="A73" s="17" t="str">
        <f>IF(B73&lt;&gt;"","2.2.4","")</f>
        <v/>
      </c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53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5"/>
      <c r="Y73" s="77"/>
      <c r="Z73" s="77"/>
    </row>
    <row r="74" spans="1:26" s="19" customFormat="1" ht="48" customHeight="1" x14ac:dyDescent="0.25">
      <c r="A74" s="17" t="str">
        <f>IF(B74&lt;&gt;"","2.2.5","")</f>
        <v/>
      </c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53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5"/>
      <c r="Y74" s="77"/>
      <c r="Z74" s="77"/>
    </row>
    <row r="75" spans="1:26" ht="24" customHeight="1" x14ac:dyDescent="0.25">
      <c r="A75" s="73" t="s">
        <v>25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/>
    </row>
    <row r="76" spans="1:26" s="19" customFormat="1" ht="48" customHeight="1" x14ac:dyDescent="0.25">
      <c r="A76" s="17" t="str">
        <f>IF(B76&lt;&gt;"","2.3.1","")</f>
        <v/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53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5"/>
      <c r="Y76" s="77"/>
      <c r="Z76" s="77"/>
    </row>
    <row r="77" spans="1:26" s="19" customFormat="1" ht="48" customHeight="1" x14ac:dyDescent="0.25">
      <c r="A77" s="17" t="str">
        <f>IF(B77&lt;&gt;"","2.3.2","")</f>
        <v/>
      </c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53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5"/>
      <c r="Y77" s="77"/>
      <c r="Z77" s="77"/>
    </row>
    <row r="78" spans="1:26" s="19" customFormat="1" ht="48" customHeight="1" x14ac:dyDescent="0.25">
      <c r="A78" s="17" t="str">
        <f>IF(B78&lt;&gt;"","2.3.3","")</f>
        <v/>
      </c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53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5"/>
      <c r="Y78" s="77"/>
      <c r="Z78" s="77"/>
    </row>
    <row r="79" spans="1:26" s="19" customFormat="1" ht="48" customHeight="1" x14ac:dyDescent="0.25">
      <c r="A79" s="17" t="str">
        <f>IF(B79&lt;&gt;"","2.3.4","")</f>
        <v/>
      </c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53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5"/>
      <c r="Y79" s="77"/>
      <c r="Z79" s="77"/>
    </row>
    <row r="80" spans="1:26" s="19" customFormat="1" ht="48" customHeight="1" x14ac:dyDescent="0.25">
      <c r="A80" s="17" t="str">
        <f>IF(B80&lt;&gt;"","2.3.5","")</f>
        <v/>
      </c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53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5"/>
      <c r="Y80" s="77"/>
      <c r="Z80" s="77"/>
    </row>
    <row r="81" spans="1:26" ht="9.9499999999999993" customHeight="1" x14ac:dyDescent="0.25"/>
    <row r="82" spans="1:26" ht="24" customHeight="1" x14ac:dyDescent="0.25">
      <c r="A82" s="2" t="s">
        <v>59</v>
      </c>
    </row>
    <row r="83" spans="1:26" ht="9.9499999999999993" customHeight="1" x14ac:dyDescent="0.25"/>
    <row r="84" spans="1:26" ht="60" customHeight="1" x14ac:dyDescent="0.25">
      <c r="A84" s="14" t="s">
        <v>6</v>
      </c>
      <c r="B84" s="83" t="s">
        <v>26</v>
      </c>
      <c r="C84" s="83"/>
      <c r="D84" s="83"/>
      <c r="E84" s="83"/>
      <c r="F84" s="83"/>
      <c r="G84" s="83"/>
      <c r="H84" s="83" t="s">
        <v>21</v>
      </c>
      <c r="I84" s="83"/>
      <c r="J84" s="83"/>
      <c r="K84" s="83"/>
      <c r="L84" s="83"/>
      <c r="M84" s="83"/>
      <c r="N84" s="83"/>
      <c r="O84" s="83"/>
      <c r="P84" s="83"/>
      <c r="Q84" s="69" t="s">
        <v>27</v>
      </c>
      <c r="R84" s="70"/>
      <c r="S84" s="70"/>
      <c r="T84" s="70"/>
      <c r="U84" s="70"/>
      <c r="V84" s="70"/>
      <c r="W84" s="70"/>
      <c r="X84" s="71"/>
      <c r="Y84" s="72" t="s">
        <v>22</v>
      </c>
      <c r="Z84" s="72"/>
    </row>
    <row r="85" spans="1:26" s="19" customFormat="1" ht="72" customHeight="1" x14ac:dyDescent="0.25">
      <c r="A85" s="17" t="str">
        <f>IF(B85&lt;&gt;"","3.1","")</f>
        <v/>
      </c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53"/>
      <c r="R85" s="54"/>
      <c r="S85" s="54"/>
      <c r="T85" s="54"/>
      <c r="U85" s="54"/>
      <c r="V85" s="54"/>
      <c r="W85" s="54"/>
      <c r="X85" s="55"/>
      <c r="Y85" s="77"/>
      <c r="Z85" s="77"/>
    </row>
    <row r="86" spans="1:26" s="19" customFormat="1" ht="72" customHeight="1" x14ac:dyDescent="0.25">
      <c r="A86" s="17" t="str">
        <f>IF(B86&lt;&gt;"","3.2","")</f>
        <v/>
      </c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53"/>
      <c r="R86" s="54"/>
      <c r="S86" s="54"/>
      <c r="T86" s="54"/>
      <c r="U86" s="54"/>
      <c r="V86" s="54"/>
      <c r="W86" s="54"/>
      <c r="X86" s="55"/>
      <c r="Y86" s="77"/>
      <c r="Z86" s="77"/>
    </row>
    <row r="87" spans="1:26" s="19" customFormat="1" ht="72" customHeight="1" x14ac:dyDescent="0.25">
      <c r="A87" s="17" t="str">
        <f>IF(B87&lt;&gt;"","3.3","")</f>
        <v/>
      </c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53"/>
      <c r="R87" s="54"/>
      <c r="S87" s="54"/>
      <c r="T87" s="54"/>
      <c r="U87" s="54"/>
      <c r="V87" s="54"/>
      <c r="W87" s="54"/>
      <c r="X87" s="55"/>
      <c r="Y87" s="77"/>
      <c r="Z87" s="77"/>
    </row>
    <row r="88" spans="1:26" s="19" customFormat="1" ht="72" customHeight="1" x14ac:dyDescent="0.25">
      <c r="A88" s="17" t="str">
        <f>IF(B88&lt;&gt;"","3.4","")</f>
        <v/>
      </c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53"/>
      <c r="R88" s="54"/>
      <c r="S88" s="54"/>
      <c r="T88" s="54"/>
      <c r="U88" s="54"/>
      <c r="V88" s="54"/>
      <c r="W88" s="54"/>
      <c r="X88" s="55"/>
      <c r="Y88" s="77"/>
      <c r="Z88" s="77"/>
    </row>
    <row r="89" spans="1:26" s="19" customFormat="1" ht="72" customHeight="1" x14ac:dyDescent="0.25">
      <c r="A89" s="17" t="str">
        <f>IF(B89&lt;&gt;"","3.5","")</f>
        <v/>
      </c>
      <c r="B89" s="53"/>
      <c r="C89" s="54"/>
      <c r="D89" s="54"/>
      <c r="E89" s="54"/>
      <c r="F89" s="54"/>
      <c r="G89" s="55"/>
      <c r="H89" s="53"/>
      <c r="I89" s="54"/>
      <c r="J89" s="54"/>
      <c r="K89" s="54"/>
      <c r="L89" s="54"/>
      <c r="M89" s="54"/>
      <c r="N89" s="54"/>
      <c r="O89" s="54"/>
      <c r="P89" s="55"/>
      <c r="Q89" s="53"/>
      <c r="R89" s="54"/>
      <c r="S89" s="54"/>
      <c r="T89" s="54"/>
      <c r="U89" s="54"/>
      <c r="V89" s="54"/>
      <c r="W89" s="54"/>
      <c r="X89" s="55"/>
      <c r="Y89" s="56"/>
      <c r="Z89" s="57"/>
    </row>
    <row r="90" spans="1:26" s="19" customFormat="1" ht="72" customHeight="1" x14ac:dyDescent="0.25">
      <c r="A90" s="17" t="str">
        <f>IF(B90&lt;&gt;"","3.6","")</f>
        <v/>
      </c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53"/>
      <c r="R90" s="54"/>
      <c r="S90" s="54"/>
      <c r="T90" s="54"/>
      <c r="U90" s="54"/>
      <c r="V90" s="54"/>
      <c r="W90" s="54"/>
      <c r="X90" s="55"/>
      <c r="Y90" s="77"/>
      <c r="Z90" s="77"/>
    </row>
    <row r="91" spans="1:26" ht="9.9499999999999993" customHeight="1" x14ac:dyDescent="0.25">
      <c r="A91" s="2"/>
    </row>
    <row r="92" spans="1:26" ht="24" customHeight="1" x14ac:dyDescent="0.25">
      <c r="A92" s="2" t="s">
        <v>60</v>
      </c>
    </row>
    <row r="93" spans="1:26" ht="9.9499999999999993" customHeight="1" x14ac:dyDescent="0.25">
      <c r="A93" s="2"/>
    </row>
    <row r="94" spans="1:26" ht="48" customHeight="1" x14ac:dyDescent="0.25">
      <c r="B94" s="182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4"/>
    </row>
    <row r="95" spans="1:26" ht="48" customHeight="1" x14ac:dyDescent="0.25">
      <c r="B95" s="185"/>
      <c r="C95" s="186"/>
      <c r="D95" s="186"/>
      <c r="E95" s="186"/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7"/>
    </row>
    <row r="96" spans="1:26" ht="48" customHeight="1" x14ac:dyDescent="0.25">
      <c r="B96" s="185"/>
      <c r="C96" s="186"/>
      <c r="D96" s="186"/>
      <c r="E96" s="186"/>
      <c r="F96" s="186"/>
      <c r="G96" s="186"/>
      <c r="H96" s="186"/>
      <c r="I96" s="186"/>
      <c r="J96" s="186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186"/>
      <c r="Y96" s="187"/>
    </row>
    <row r="97" spans="1:25" ht="48" customHeight="1" x14ac:dyDescent="0.25">
      <c r="B97" s="185"/>
      <c r="C97" s="186"/>
      <c r="D97" s="186"/>
      <c r="E97" s="186"/>
      <c r="F97" s="186"/>
      <c r="G97" s="186"/>
      <c r="H97" s="186"/>
      <c r="I97" s="186"/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7"/>
    </row>
    <row r="98" spans="1:25" ht="48" customHeight="1" x14ac:dyDescent="0.25">
      <c r="B98" s="188"/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90"/>
    </row>
    <row r="99" spans="1:25" ht="9.9499999999999993" customHeight="1" x14ac:dyDescent="0.25">
      <c r="A99" s="2"/>
    </row>
    <row r="100" spans="1:25" ht="24" customHeight="1" x14ac:dyDescent="0.25">
      <c r="A100" s="5" t="s">
        <v>108</v>
      </c>
    </row>
    <row r="101" spans="1:25" ht="9.9499999999999993" customHeight="1" x14ac:dyDescent="0.25"/>
    <row r="102" spans="1:25" ht="21" customHeight="1" x14ac:dyDescent="0.25">
      <c r="B102" s="165"/>
      <c r="C102" s="165"/>
      <c r="D102" s="165"/>
      <c r="E102" s="165"/>
      <c r="F102" s="165"/>
      <c r="G102" s="165"/>
      <c r="H102" s="165"/>
      <c r="J102" s="165"/>
      <c r="K102" s="165"/>
      <c r="L102" s="165"/>
      <c r="M102" s="165"/>
      <c r="N102" s="165"/>
      <c r="O102" s="165"/>
      <c r="P102" s="165"/>
      <c r="Q102" s="165"/>
      <c r="S102" s="166"/>
      <c r="T102" s="167"/>
      <c r="U102" s="167"/>
      <c r="V102" s="167"/>
      <c r="W102" s="167"/>
      <c r="X102" s="167"/>
      <c r="Y102" s="168"/>
    </row>
    <row r="103" spans="1:25" ht="21" customHeight="1" x14ac:dyDescent="0.25">
      <c r="B103" s="165"/>
      <c r="C103" s="165"/>
      <c r="D103" s="165"/>
      <c r="E103" s="165"/>
      <c r="F103" s="165"/>
      <c r="G103" s="165"/>
      <c r="H103" s="165"/>
      <c r="J103" s="165"/>
      <c r="K103" s="165"/>
      <c r="L103" s="165"/>
      <c r="M103" s="165"/>
      <c r="N103" s="165"/>
      <c r="O103" s="165"/>
      <c r="P103" s="165"/>
      <c r="Q103" s="165"/>
      <c r="S103" s="169"/>
      <c r="T103" s="170"/>
      <c r="U103" s="170"/>
      <c r="V103" s="170"/>
      <c r="W103" s="170"/>
      <c r="X103" s="170"/>
      <c r="Y103" s="171"/>
    </row>
    <row r="104" spans="1:25" ht="21" customHeight="1" x14ac:dyDescent="0.25">
      <c r="B104" s="165"/>
      <c r="C104" s="165"/>
      <c r="D104" s="165"/>
      <c r="E104" s="165"/>
      <c r="F104" s="165"/>
      <c r="G104" s="165"/>
      <c r="H104" s="165"/>
      <c r="J104" s="165"/>
      <c r="K104" s="165"/>
      <c r="L104" s="165"/>
      <c r="M104" s="165"/>
      <c r="N104" s="165"/>
      <c r="O104" s="165"/>
      <c r="P104" s="165"/>
      <c r="Q104" s="165"/>
      <c r="S104" s="169"/>
      <c r="T104" s="170"/>
      <c r="U104" s="170"/>
      <c r="V104" s="170"/>
      <c r="W104" s="170"/>
      <c r="X104" s="170"/>
      <c r="Y104" s="171"/>
    </row>
    <row r="105" spans="1:25" ht="21" customHeight="1" x14ac:dyDescent="0.25">
      <c r="B105" s="165"/>
      <c r="C105" s="165"/>
      <c r="D105" s="165"/>
      <c r="E105" s="165"/>
      <c r="F105" s="165"/>
      <c r="G105" s="165"/>
      <c r="H105" s="165"/>
      <c r="J105" s="165"/>
      <c r="K105" s="165"/>
      <c r="L105" s="165"/>
      <c r="M105" s="165"/>
      <c r="N105" s="165"/>
      <c r="O105" s="165"/>
      <c r="P105" s="165"/>
      <c r="Q105" s="165"/>
      <c r="S105" s="169"/>
      <c r="T105" s="170"/>
      <c r="U105" s="170"/>
      <c r="V105" s="170"/>
      <c r="W105" s="170"/>
      <c r="X105" s="170"/>
      <c r="Y105" s="171"/>
    </row>
    <row r="106" spans="1:25" ht="21" customHeight="1" x14ac:dyDescent="0.25">
      <c r="B106" s="165"/>
      <c r="C106" s="165"/>
      <c r="D106" s="165"/>
      <c r="E106" s="165"/>
      <c r="F106" s="165"/>
      <c r="G106" s="165"/>
      <c r="H106" s="165"/>
      <c r="J106" s="165"/>
      <c r="K106" s="165"/>
      <c r="L106" s="165"/>
      <c r="M106" s="165"/>
      <c r="N106" s="165"/>
      <c r="O106" s="165"/>
      <c r="P106" s="165"/>
      <c r="Q106" s="165"/>
      <c r="S106" s="169"/>
      <c r="T106" s="170"/>
      <c r="U106" s="170"/>
      <c r="V106" s="170"/>
      <c r="W106" s="170"/>
      <c r="X106" s="170"/>
      <c r="Y106" s="171"/>
    </row>
    <row r="107" spans="1:25" ht="21" customHeight="1" x14ac:dyDescent="0.25">
      <c r="B107" s="165"/>
      <c r="C107" s="165"/>
      <c r="D107" s="165"/>
      <c r="E107" s="165"/>
      <c r="F107" s="165"/>
      <c r="G107" s="165"/>
      <c r="H107" s="165"/>
      <c r="J107" s="165"/>
      <c r="K107" s="165"/>
      <c r="L107" s="165"/>
      <c r="M107" s="165"/>
      <c r="N107" s="165"/>
      <c r="O107" s="165"/>
      <c r="P107" s="165"/>
      <c r="Q107" s="165"/>
      <c r="S107" s="169"/>
      <c r="T107" s="170"/>
      <c r="U107" s="170"/>
      <c r="V107" s="170"/>
      <c r="W107" s="170"/>
      <c r="X107" s="170"/>
      <c r="Y107" s="171"/>
    </row>
    <row r="108" spans="1:25" ht="21" customHeight="1" x14ac:dyDescent="0.25">
      <c r="B108" s="165"/>
      <c r="C108" s="165"/>
      <c r="D108" s="165"/>
      <c r="E108" s="165"/>
      <c r="F108" s="165"/>
      <c r="G108" s="165"/>
      <c r="H108" s="165"/>
      <c r="J108" s="165"/>
      <c r="K108" s="165"/>
      <c r="L108" s="165"/>
      <c r="M108" s="165"/>
      <c r="N108" s="165"/>
      <c r="O108" s="165"/>
      <c r="P108" s="165"/>
      <c r="Q108" s="165"/>
      <c r="S108" s="169"/>
      <c r="T108" s="170"/>
      <c r="U108" s="170"/>
      <c r="V108" s="170"/>
      <c r="W108" s="170"/>
      <c r="X108" s="170"/>
      <c r="Y108" s="171"/>
    </row>
    <row r="109" spans="1:25" ht="21" customHeight="1" x14ac:dyDescent="0.25">
      <c r="B109" s="165"/>
      <c r="C109" s="165"/>
      <c r="D109" s="165"/>
      <c r="E109" s="165"/>
      <c r="F109" s="165"/>
      <c r="G109" s="165"/>
      <c r="H109" s="165"/>
      <c r="J109" s="165"/>
      <c r="K109" s="165"/>
      <c r="L109" s="165"/>
      <c r="M109" s="165"/>
      <c r="N109" s="165"/>
      <c r="O109" s="165"/>
      <c r="P109" s="165"/>
      <c r="Q109" s="165"/>
      <c r="S109" s="169"/>
      <c r="T109" s="170"/>
      <c r="U109" s="170"/>
      <c r="V109" s="170"/>
      <c r="W109" s="170"/>
      <c r="X109" s="170"/>
      <c r="Y109" s="171"/>
    </row>
    <row r="110" spans="1:25" ht="21" customHeight="1" x14ac:dyDescent="0.25">
      <c r="B110" s="165"/>
      <c r="C110" s="165"/>
      <c r="D110" s="165"/>
      <c r="E110" s="165"/>
      <c r="F110" s="165"/>
      <c r="G110" s="165"/>
      <c r="H110" s="165"/>
      <c r="J110" s="165"/>
      <c r="K110" s="165"/>
      <c r="L110" s="165"/>
      <c r="M110" s="165"/>
      <c r="N110" s="165"/>
      <c r="O110" s="165"/>
      <c r="P110" s="165"/>
      <c r="Q110" s="165"/>
      <c r="S110" s="169"/>
      <c r="T110" s="170"/>
      <c r="U110" s="170"/>
      <c r="V110" s="170"/>
      <c r="W110" s="170"/>
      <c r="X110" s="170"/>
      <c r="Y110" s="171"/>
    </row>
    <row r="111" spans="1:25" ht="21" customHeight="1" x14ac:dyDescent="0.25">
      <c r="B111" s="165"/>
      <c r="C111" s="165"/>
      <c r="D111" s="165"/>
      <c r="E111" s="165"/>
      <c r="F111" s="165"/>
      <c r="G111" s="165"/>
      <c r="H111" s="165"/>
      <c r="J111" s="165"/>
      <c r="K111" s="165"/>
      <c r="L111" s="165"/>
      <c r="M111" s="165"/>
      <c r="N111" s="165"/>
      <c r="O111" s="165"/>
      <c r="P111" s="165"/>
      <c r="Q111" s="165"/>
      <c r="S111" s="172"/>
      <c r="T111" s="173"/>
      <c r="U111" s="173"/>
      <c r="V111" s="173"/>
      <c r="W111" s="173"/>
      <c r="X111" s="173"/>
      <c r="Y111" s="174"/>
    </row>
    <row r="112" spans="1:25" ht="48" customHeight="1" x14ac:dyDescent="0.25">
      <c r="B112" s="181"/>
      <c r="C112" s="181"/>
      <c r="D112" s="181"/>
      <c r="E112" s="181"/>
      <c r="F112" s="181"/>
      <c r="G112" s="181"/>
      <c r="H112" s="181"/>
      <c r="J112" s="175"/>
      <c r="K112" s="176"/>
      <c r="L112" s="176"/>
      <c r="M112" s="176"/>
      <c r="N112" s="176"/>
      <c r="O112" s="176"/>
      <c r="P112" s="176"/>
      <c r="Q112" s="177"/>
      <c r="S112" s="175"/>
      <c r="T112" s="176"/>
      <c r="U112" s="176"/>
      <c r="V112" s="176"/>
      <c r="W112" s="176"/>
      <c r="X112" s="176"/>
      <c r="Y112" s="177"/>
    </row>
    <row r="113" spans="2:25" ht="48" customHeight="1" x14ac:dyDescent="0.25">
      <c r="B113" s="181"/>
      <c r="C113" s="181"/>
      <c r="D113" s="181"/>
      <c r="E113" s="181"/>
      <c r="F113" s="181"/>
      <c r="G113" s="181"/>
      <c r="H113" s="181"/>
      <c r="J113" s="178"/>
      <c r="K113" s="179"/>
      <c r="L113" s="179"/>
      <c r="M113" s="179"/>
      <c r="N113" s="179"/>
      <c r="O113" s="179"/>
      <c r="P113" s="179"/>
      <c r="Q113" s="180"/>
      <c r="S113" s="178"/>
      <c r="T113" s="179"/>
      <c r="U113" s="179"/>
      <c r="V113" s="179"/>
      <c r="W113" s="179"/>
      <c r="X113" s="179"/>
      <c r="Y113" s="180"/>
    </row>
    <row r="115" spans="2:25" x14ac:dyDescent="0.25">
      <c r="B115" s="165"/>
      <c r="C115" s="165"/>
      <c r="D115" s="165"/>
      <c r="E115" s="165"/>
      <c r="F115" s="165"/>
      <c r="G115" s="165"/>
      <c r="H115" s="165"/>
      <c r="J115" s="165"/>
      <c r="K115" s="165"/>
      <c r="L115" s="165"/>
      <c r="M115" s="165"/>
      <c r="N115" s="165"/>
      <c r="O115" s="165"/>
      <c r="P115" s="165"/>
      <c r="Q115" s="165"/>
      <c r="S115" s="166"/>
      <c r="T115" s="167"/>
      <c r="U115" s="167"/>
      <c r="V115" s="167"/>
      <c r="W115" s="167"/>
      <c r="X115" s="167"/>
      <c r="Y115" s="168"/>
    </row>
    <row r="116" spans="2:25" x14ac:dyDescent="0.25">
      <c r="B116" s="165"/>
      <c r="C116" s="165"/>
      <c r="D116" s="165"/>
      <c r="E116" s="165"/>
      <c r="F116" s="165"/>
      <c r="G116" s="165"/>
      <c r="H116" s="165"/>
      <c r="J116" s="165"/>
      <c r="K116" s="165"/>
      <c r="L116" s="165"/>
      <c r="M116" s="165"/>
      <c r="N116" s="165"/>
      <c r="O116" s="165"/>
      <c r="P116" s="165"/>
      <c r="Q116" s="165"/>
      <c r="S116" s="169"/>
      <c r="T116" s="170"/>
      <c r="U116" s="170"/>
      <c r="V116" s="170"/>
      <c r="W116" s="170"/>
      <c r="X116" s="170"/>
      <c r="Y116" s="171"/>
    </row>
    <row r="117" spans="2:25" x14ac:dyDescent="0.25">
      <c r="B117" s="165"/>
      <c r="C117" s="165"/>
      <c r="D117" s="165"/>
      <c r="E117" s="165"/>
      <c r="F117" s="165"/>
      <c r="G117" s="165"/>
      <c r="H117" s="165"/>
      <c r="J117" s="165"/>
      <c r="K117" s="165"/>
      <c r="L117" s="165"/>
      <c r="M117" s="165"/>
      <c r="N117" s="165"/>
      <c r="O117" s="165"/>
      <c r="P117" s="165"/>
      <c r="Q117" s="165"/>
      <c r="S117" s="169"/>
      <c r="T117" s="170"/>
      <c r="U117" s="170"/>
      <c r="V117" s="170"/>
      <c r="W117" s="170"/>
      <c r="X117" s="170"/>
      <c r="Y117" s="171"/>
    </row>
    <row r="118" spans="2:25" x14ac:dyDescent="0.25">
      <c r="B118" s="165"/>
      <c r="C118" s="165"/>
      <c r="D118" s="165"/>
      <c r="E118" s="165"/>
      <c r="F118" s="165"/>
      <c r="G118" s="165"/>
      <c r="H118" s="165"/>
      <c r="J118" s="165"/>
      <c r="K118" s="165"/>
      <c r="L118" s="165"/>
      <c r="M118" s="165"/>
      <c r="N118" s="165"/>
      <c r="O118" s="165"/>
      <c r="P118" s="165"/>
      <c r="Q118" s="165"/>
      <c r="S118" s="169"/>
      <c r="T118" s="170"/>
      <c r="U118" s="170"/>
      <c r="V118" s="170"/>
      <c r="W118" s="170"/>
      <c r="X118" s="170"/>
      <c r="Y118" s="171"/>
    </row>
    <row r="119" spans="2:25" x14ac:dyDescent="0.25">
      <c r="B119" s="165"/>
      <c r="C119" s="165"/>
      <c r="D119" s="165"/>
      <c r="E119" s="165"/>
      <c r="F119" s="165"/>
      <c r="G119" s="165"/>
      <c r="H119" s="165"/>
      <c r="J119" s="165"/>
      <c r="K119" s="165"/>
      <c r="L119" s="165"/>
      <c r="M119" s="165"/>
      <c r="N119" s="165"/>
      <c r="O119" s="165"/>
      <c r="P119" s="165"/>
      <c r="Q119" s="165"/>
      <c r="S119" s="169"/>
      <c r="T119" s="170"/>
      <c r="U119" s="170"/>
      <c r="V119" s="170"/>
      <c r="W119" s="170"/>
      <c r="X119" s="170"/>
      <c r="Y119" s="171"/>
    </row>
    <row r="120" spans="2:25" x14ac:dyDescent="0.25">
      <c r="B120" s="165"/>
      <c r="C120" s="165"/>
      <c r="D120" s="165"/>
      <c r="E120" s="165"/>
      <c r="F120" s="165"/>
      <c r="G120" s="165"/>
      <c r="H120" s="165"/>
      <c r="J120" s="165"/>
      <c r="K120" s="165"/>
      <c r="L120" s="165"/>
      <c r="M120" s="165"/>
      <c r="N120" s="165"/>
      <c r="O120" s="165"/>
      <c r="P120" s="165"/>
      <c r="Q120" s="165"/>
      <c r="S120" s="169"/>
      <c r="T120" s="170"/>
      <c r="U120" s="170"/>
      <c r="V120" s="170"/>
      <c r="W120" s="170"/>
      <c r="X120" s="170"/>
      <c r="Y120" s="171"/>
    </row>
    <row r="121" spans="2:25" x14ac:dyDescent="0.25">
      <c r="B121" s="165"/>
      <c r="C121" s="165"/>
      <c r="D121" s="165"/>
      <c r="E121" s="165"/>
      <c r="F121" s="165"/>
      <c r="G121" s="165"/>
      <c r="H121" s="165"/>
      <c r="J121" s="165"/>
      <c r="K121" s="165"/>
      <c r="L121" s="165"/>
      <c r="M121" s="165"/>
      <c r="N121" s="165"/>
      <c r="O121" s="165"/>
      <c r="P121" s="165"/>
      <c r="Q121" s="165"/>
      <c r="S121" s="169"/>
      <c r="T121" s="170"/>
      <c r="U121" s="170"/>
      <c r="V121" s="170"/>
      <c r="W121" s="170"/>
      <c r="X121" s="170"/>
      <c r="Y121" s="171"/>
    </row>
    <row r="122" spans="2:25" x14ac:dyDescent="0.25">
      <c r="B122" s="165"/>
      <c r="C122" s="165"/>
      <c r="D122" s="165"/>
      <c r="E122" s="165"/>
      <c r="F122" s="165"/>
      <c r="G122" s="165"/>
      <c r="H122" s="165"/>
      <c r="J122" s="165"/>
      <c r="K122" s="165"/>
      <c r="L122" s="165"/>
      <c r="M122" s="165"/>
      <c r="N122" s="165"/>
      <c r="O122" s="165"/>
      <c r="P122" s="165"/>
      <c r="Q122" s="165"/>
      <c r="S122" s="169"/>
      <c r="T122" s="170"/>
      <c r="U122" s="170"/>
      <c r="V122" s="170"/>
      <c r="W122" s="170"/>
      <c r="X122" s="170"/>
      <c r="Y122" s="171"/>
    </row>
    <row r="123" spans="2:25" x14ac:dyDescent="0.25">
      <c r="B123" s="165"/>
      <c r="C123" s="165"/>
      <c r="D123" s="165"/>
      <c r="E123" s="165"/>
      <c r="F123" s="165"/>
      <c r="G123" s="165"/>
      <c r="H123" s="165"/>
      <c r="J123" s="165"/>
      <c r="K123" s="165"/>
      <c r="L123" s="165"/>
      <c r="M123" s="165"/>
      <c r="N123" s="165"/>
      <c r="O123" s="165"/>
      <c r="P123" s="165"/>
      <c r="Q123" s="165"/>
      <c r="S123" s="169"/>
      <c r="T123" s="170"/>
      <c r="U123" s="170"/>
      <c r="V123" s="170"/>
      <c r="W123" s="170"/>
      <c r="X123" s="170"/>
      <c r="Y123" s="171"/>
    </row>
    <row r="124" spans="2:25" x14ac:dyDescent="0.25">
      <c r="B124" s="165"/>
      <c r="C124" s="165"/>
      <c r="D124" s="165"/>
      <c r="E124" s="165"/>
      <c r="F124" s="165"/>
      <c r="G124" s="165"/>
      <c r="H124" s="165"/>
      <c r="J124" s="165"/>
      <c r="K124" s="165"/>
      <c r="L124" s="165"/>
      <c r="M124" s="165"/>
      <c r="N124" s="165"/>
      <c r="O124" s="165"/>
      <c r="P124" s="165"/>
      <c r="Q124" s="165"/>
      <c r="S124" s="172"/>
      <c r="T124" s="173"/>
      <c r="U124" s="173"/>
      <c r="V124" s="173"/>
      <c r="W124" s="173"/>
      <c r="X124" s="173"/>
      <c r="Y124" s="174"/>
    </row>
    <row r="125" spans="2:25" ht="48" customHeight="1" x14ac:dyDescent="0.25">
      <c r="B125" s="77"/>
      <c r="C125" s="77"/>
      <c r="D125" s="77"/>
      <c r="E125" s="77"/>
      <c r="F125" s="77"/>
      <c r="G125" s="77"/>
      <c r="H125" s="77"/>
      <c r="J125" s="175"/>
      <c r="K125" s="176"/>
      <c r="L125" s="176"/>
      <c r="M125" s="176"/>
      <c r="N125" s="176"/>
      <c r="O125" s="176"/>
      <c r="P125" s="176"/>
      <c r="Q125" s="177"/>
      <c r="S125" s="153"/>
      <c r="T125" s="154"/>
      <c r="U125" s="154"/>
      <c r="V125" s="154"/>
      <c r="W125" s="154"/>
      <c r="X125" s="154"/>
      <c r="Y125" s="155"/>
    </row>
    <row r="126" spans="2:25" ht="48" customHeight="1" x14ac:dyDescent="0.25">
      <c r="B126" s="77"/>
      <c r="C126" s="77"/>
      <c r="D126" s="77"/>
      <c r="E126" s="77"/>
      <c r="F126" s="77"/>
      <c r="G126" s="77"/>
      <c r="H126" s="77"/>
      <c r="J126" s="178"/>
      <c r="K126" s="179"/>
      <c r="L126" s="179"/>
      <c r="M126" s="179"/>
      <c r="N126" s="179"/>
      <c r="O126" s="179"/>
      <c r="P126" s="179"/>
      <c r="Q126" s="180"/>
      <c r="S126" s="156"/>
      <c r="T126" s="157"/>
      <c r="U126" s="157"/>
      <c r="V126" s="157"/>
      <c r="W126" s="157"/>
      <c r="X126" s="157"/>
      <c r="Y126" s="158"/>
    </row>
    <row r="128" spans="2:25" x14ac:dyDescent="0.25">
      <c r="B128" s="166"/>
      <c r="C128" s="167"/>
      <c r="D128" s="167"/>
      <c r="E128" s="167"/>
      <c r="F128" s="167"/>
      <c r="G128" s="167"/>
      <c r="H128" s="168"/>
      <c r="J128" s="166"/>
      <c r="K128" s="167"/>
      <c r="L128" s="167"/>
      <c r="M128" s="167"/>
      <c r="N128" s="167"/>
      <c r="O128" s="167"/>
      <c r="P128" s="167"/>
      <c r="Q128" s="168"/>
      <c r="S128" s="166"/>
      <c r="T128" s="167"/>
      <c r="U128" s="167"/>
      <c r="V128" s="167"/>
      <c r="W128" s="167"/>
      <c r="X128" s="167"/>
      <c r="Y128" s="168"/>
    </row>
    <row r="129" spans="2:25" x14ac:dyDescent="0.25">
      <c r="B129" s="169"/>
      <c r="C129" s="170"/>
      <c r="D129" s="170"/>
      <c r="E129" s="170"/>
      <c r="F129" s="170"/>
      <c r="G129" s="170"/>
      <c r="H129" s="171"/>
      <c r="J129" s="169"/>
      <c r="K129" s="170"/>
      <c r="L129" s="170"/>
      <c r="M129" s="170"/>
      <c r="N129" s="170"/>
      <c r="O129" s="170"/>
      <c r="P129" s="170"/>
      <c r="Q129" s="171"/>
      <c r="S129" s="169"/>
      <c r="T129" s="170"/>
      <c r="U129" s="170"/>
      <c r="V129" s="170"/>
      <c r="W129" s="170"/>
      <c r="X129" s="170"/>
      <c r="Y129" s="171"/>
    </row>
    <row r="130" spans="2:25" x14ac:dyDescent="0.25">
      <c r="B130" s="169"/>
      <c r="C130" s="170"/>
      <c r="D130" s="170"/>
      <c r="E130" s="170"/>
      <c r="F130" s="170"/>
      <c r="G130" s="170"/>
      <c r="H130" s="171"/>
      <c r="J130" s="169"/>
      <c r="K130" s="170"/>
      <c r="L130" s="170"/>
      <c r="M130" s="170"/>
      <c r="N130" s="170"/>
      <c r="O130" s="170"/>
      <c r="P130" s="170"/>
      <c r="Q130" s="171"/>
      <c r="S130" s="169"/>
      <c r="T130" s="170"/>
      <c r="U130" s="170"/>
      <c r="V130" s="170"/>
      <c r="W130" s="170"/>
      <c r="X130" s="170"/>
      <c r="Y130" s="171"/>
    </row>
    <row r="131" spans="2:25" x14ac:dyDescent="0.25">
      <c r="B131" s="169"/>
      <c r="C131" s="170"/>
      <c r="D131" s="170"/>
      <c r="E131" s="170"/>
      <c r="F131" s="170"/>
      <c r="G131" s="170"/>
      <c r="H131" s="171"/>
      <c r="J131" s="169"/>
      <c r="K131" s="170"/>
      <c r="L131" s="170"/>
      <c r="M131" s="170"/>
      <c r="N131" s="170"/>
      <c r="O131" s="170"/>
      <c r="P131" s="170"/>
      <c r="Q131" s="171"/>
      <c r="S131" s="169"/>
      <c r="T131" s="170"/>
      <c r="U131" s="170"/>
      <c r="V131" s="170"/>
      <c r="W131" s="170"/>
      <c r="X131" s="170"/>
      <c r="Y131" s="171"/>
    </row>
    <row r="132" spans="2:25" x14ac:dyDescent="0.25">
      <c r="B132" s="169"/>
      <c r="C132" s="170"/>
      <c r="D132" s="170"/>
      <c r="E132" s="170"/>
      <c r="F132" s="170"/>
      <c r="G132" s="170"/>
      <c r="H132" s="171"/>
      <c r="J132" s="169"/>
      <c r="K132" s="170"/>
      <c r="L132" s="170"/>
      <c r="M132" s="170"/>
      <c r="N132" s="170"/>
      <c r="O132" s="170"/>
      <c r="P132" s="170"/>
      <c r="Q132" s="171"/>
      <c r="S132" s="169"/>
      <c r="T132" s="170"/>
      <c r="U132" s="170"/>
      <c r="V132" s="170"/>
      <c r="W132" s="170"/>
      <c r="X132" s="170"/>
      <c r="Y132" s="171"/>
    </row>
    <row r="133" spans="2:25" x14ac:dyDescent="0.25">
      <c r="B133" s="169"/>
      <c r="C133" s="170"/>
      <c r="D133" s="170"/>
      <c r="E133" s="170"/>
      <c r="F133" s="170"/>
      <c r="G133" s="170"/>
      <c r="H133" s="171"/>
      <c r="J133" s="169"/>
      <c r="K133" s="170"/>
      <c r="L133" s="170"/>
      <c r="M133" s="170"/>
      <c r="N133" s="170"/>
      <c r="O133" s="170"/>
      <c r="P133" s="170"/>
      <c r="Q133" s="171"/>
      <c r="S133" s="169"/>
      <c r="T133" s="170"/>
      <c r="U133" s="170"/>
      <c r="V133" s="170"/>
      <c r="W133" s="170"/>
      <c r="X133" s="170"/>
      <c r="Y133" s="171"/>
    </row>
    <row r="134" spans="2:25" x14ac:dyDescent="0.25">
      <c r="B134" s="169"/>
      <c r="C134" s="170"/>
      <c r="D134" s="170"/>
      <c r="E134" s="170"/>
      <c r="F134" s="170"/>
      <c r="G134" s="170"/>
      <c r="H134" s="171"/>
      <c r="J134" s="169"/>
      <c r="K134" s="170"/>
      <c r="L134" s="170"/>
      <c r="M134" s="170"/>
      <c r="N134" s="170"/>
      <c r="O134" s="170"/>
      <c r="P134" s="170"/>
      <c r="Q134" s="171"/>
      <c r="S134" s="169"/>
      <c r="T134" s="170"/>
      <c r="U134" s="170"/>
      <c r="V134" s="170"/>
      <c r="W134" s="170"/>
      <c r="X134" s="170"/>
      <c r="Y134" s="171"/>
    </row>
    <row r="135" spans="2:25" x14ac:dyDescent="0.25">
      <c r="B135" s="169"/>
      <c r="C135" s="170"/>
      <c r="D135" s="170"/>
      <c r="E135" s="170"/>
      <c r="F135" s="170"/>
      <c r="G135" s="170"/>
      <c r="H135" s="171"/>
      <c r="J135" s="169"/>
      <c r="K135" s="170"/>
      <c r="L135" s="170"/>
      <c r="M135" s="170"/>
      <c r="N135" s="170"/>
      <c r="O135" s="170"/>
      <c r="P135" s="170"/>
      <c r="Q135" s="171"/>
      <c r="S135" s="169"/>
      <c r="T135" s="170"/>
      <c r="U135" s="170"/>
      <c r="V135" s="170"/>
      <c r="W135" s="170"/>
      <c r="X135" s="170"/>
      <c r="Y135" s="171"/>
    </row>
    <row r="136" spans="2:25" x14ac:dyDescent="0.25">
      <c r="B136" s="169"/>
      <c r="C136" s="170"/>
      <c r="D136" s="170"/>
      <c r="E136" s="170"/>
      <c r="F136" s="170"/>
      <c r="G136" s="170"/>
      <c r="H136" s="171"/>
      <c r="J136" s="169"/>
      <c r="K136" s="170"/>
      <c r="L136" s="170"/>
      <c r="M136" s="170"/>
      <c r="N136" s="170"/>
      <c r="O136" s="170"/>
      <c r="P136" s="170"/>
      <c r="Q136" s="171"/>
      <c r="S136" s="169"/>
      <c r="T136" s="170"/>
      <c r="U136" s="170"/>
      <c r="V136" s="170"/>
      <c r="W136" s="170"/>
      <c r="X136" s="170"/>
      <c r="Y136" s="171"/>
    </row>
    <row r="137" spans="2:25" x14ac:dyDescent="0.25">
      <c r="B137" s="172"/>
      <c r="C137" s="173"/>
      <c r="D137" s="173"/>
      <c r="E137" s="173"/>
      <c r="F137" s="173"/>
      <c r="G137" s="173"/>
      <c r="H137" s="174"/>
      <c r="J137" s="172"/>
      <c r="K137" s="173"/>
      <c r="L137" s="173"/>
      <c r="M137" s="173"/>
      <c r="N137" s="173"/>
      <c r="O137" s="173"/>
      <c r="P137" s="173"/>
      <c r="Q137" s="174"/>
      <c r="S137" s="172"/>
      <c r="T137" s="173"/>
      <c r="U137" s="173"/>
      <c r="V137" s="173"/>
      <c r="W137" s="173"/>
      <c r="X137" s="173"/>
      <c r="Y137" s="174"/>
    </row>
    <row r="138" spans="2:25" ht="48" customHeight="1" x14ac:dyDescent="0.25">
      <c r="B138" s="153"/>
      <c r="C138" s="154"/>
      <c r="D138" s="154"/>
      <c r="E138" s="154"/>
      <c r="F138" s="154"/>
      <c r="G138" s="154"/>
      <c r="H138" s="155"/>
      <c r="J138" s="159"/>
      <c r="K138" s="160"/>
      <c r="L138" s="160"/>
      <c r="M138" s="160"/>
      <c r="N138" s="160"/>
      <c r="O138" s="160"/>
      <c r="P138" s="160"/>
      <c r="Q138" s="161"/>
      <c r="S138" s="153"/>
      <c r="T138" s="154"/>
      <c r="U138" s="154"/>
      <c r="V138" s="154"/>
      <c r="W138" s="154"/>
      <c r="X138" s="154"/>
      <c r="Y138" s="155"/>
    </row>
    <row r="139" spans="2:25" ht="48" customHeight="1" x14ac:dyDescent="0.25">
      <c r="B139" s="156"/>
      <c r="C139" s="157"/>
      <c r="D139" s="157"/>
      <c r="E139" s="157"/>
      <c r="F139" s="157"/>
      <c r="G139" s="157"/>
      <c r="H139" s="158"/>
      <c r="J139" s="162"/>
      <c r="K139" s="163"/>
      <c r="L139" s="163"/>
      <c r="M139" s="163"/>
      <c r="N139" s="163"/>
      <c r="O139" s="163"/>
      <c r="P139" s="163"/>
      <c r="Q139" s="164"/>
      <c r="S139" s="156"/>
      <c r="T139" s="157"/>
      <c r="U139" s="157"/>
      <c r="V139" s="157"/>
      <c r="W139" s="157"/>
      <c r="X139" s="157"/>
      <c r="Y139" s="158"/>
    </row>
    <row r="142" spans="2:25" x14ac:dyDescent="0.25">
      <c r="E142" s="13" t="s">
        <v>28</v>
      </c>
      <c r="F142" s="150"/>
      <c r="G142" s="150"/>
      <c r="H142" s="150"/>
      <c r="I142" s="150"/>
      <c r="J142" s="150"/>
      <c r="Q142" s="13" t="s">
        <v>29</v>
      </c>
      <c r="R142" s="150"/>
      <c r="S142" s="150"/>
      <c r="T142" s="150"/>
      <c r="U142" s="150"/>
      <c r="V142" s="150"/>
      <c r="W142" s="150"/>
    </row>
    <row r="143" spans="2:25" ht="23.25" x14ac:dyDescent="0.25">
      <c r="E143" s="13" t="s">
        <v>30</v>
      </c>
      <c r="F143" s="151"/>
      <c r="G143" s="151"/>
      <c r="H143" s="151"/>
      <c r="I143" s="151"/>
      <c r="J143" s="151"/>
      <c r="K143" s="2" t="s">
        <v>31</v>
      </c>
      <c r="Q143" s="13" t="s">
        <v>30</v>
      </c>
      <c r="R143" s="150"/>
      <c r="S143" s="150"/>
      <c r="T143" s="150"/>
      <c r="U143" s="150"/>
      <c r="V143" s="150"/>
      <c r="W143" s="150"/>
      <c r="X143" s="2" t="s">
        <v>31</v>
      </c>
    </row>
    <row r="144" spans="2:25" ht="23.25" x14ac:dyDescent="0.25">
      <c r="E144" s="13" t="s">
        <v>32</v>
      </c>
      <c r="F144" s="151"/>
      <c r="G144" s="151"/>
      <c r="H144" s="151"/>
      <c r="I144" s="151"/>
      <c r="J144" s="151"/>
      <c r="Q144" s="152"/>
      <c r="R144" s="152"/>
      <c r="S144" s="152"/>
      <c r="T144" s="152"/>
      <c r="U144" s="152"/>
      <c r="V144" s="152"/>
      <c r="W144" s="152"/>
      <c r="X144" s="152"/>
    </row>
    <row r="145" spans="5:23" ht="23.25" x14ac:dyDescent="0.25">
      <c r="E145" s="13" t="s">
        <v>33</v>
      </c>
      <c r="F145" s="147"/>
      <c r="G145" s="147"/>
      <c r="H145" s="147"/>
      <c r="I145" s="147"/>
      <c r="J145" s="147"/>
      <c r="Q145" s="13" t="s">
        <v>33</v>
      </c>
      <c r="R145" s="148"/>
      <c r="S145" s="148"/>
      <c r="T145" s="148"/>
      <c r="U145" s="148"/>
      <c r="V145" s="148"/>
      <c r="W145" s="148"/>
    </row>
    <row r="146" spans="5:23" ht="23.25" x14ac:dyDescent="0.25">
      <c r="E146" s="13" t="s">
        <v>34</v>
      </c>
      <c r="F146" s="149"/>
      <c r="G146" s="149"/>
      <c r="H146" s="149"/>
      <c r="I146" s="149"/>
      <c r="J146" s="149"/>
    </row>
  </sheetData>
  <protectedRanges>
    <protectedRange sqref="M7 H8 V12 X29 B64:Z68 B70:Z74 B76:Z80 B85:Z90 B94 B102 B112 J102 J112 S102 S112 B115 B125 J115 J125 S115 S125 B128 B138 J128 J138 S128 S138 R142:R143 Q144 R145 F142:F146 K29:S30 K32:S58" name="ช่วง1"/>
  </protectedRanges>
  <mergeCells count="407">
    <mergeCell ref="T40:U40"/>
    <mergeCell ref="V40:W40"/>
    <mergeCell ref="B41:G41"/>
    <mergeCell ref="H41:J41"/>
    <mergeCell ref="K41:M41"/>
    <mergeCell ref="N41:P41"/>
    <mergeCell ref="Q41:S41"/>
    <mergeCell ref="T41:U41"/>
    <mergeCell ref="V41:W41"/>
    <mergeCell ref="A36:A37"/>
    <mergeCell ref="A31:A34"/>
    <mergeCell ref="F144:J144"/>
    <mergeCell ref="F145:J145"/>
    <mergeCell ref="R145:W145"/>
    <mergeCell ref="F146:J146"/>
    <mergeCell ref="F142:J142"/>
    <mergeCell ref="R142:W142"/>
    <mergeCell ref="F143:J143"/>
    <mergeCell ref="R143:W143"/>
    <mergeCell ref="Q144:X144"/>
    <mergeCell ref="T59:U59"/>
    <mergeCell ref="V59:W59"/>
    <mergeCell ref="B67:L67"/>
    <mergeCell ref="M67:X67"/>
    <mergeCell ref="X29:Z58"/>
    <mergeCell ref="A59:S59"/>
    <mergeCell ref="X59:Z59"/>
    <mergeCell ref="A60:Z60"/>
    <mergeCell ref="B62:L62"/>
    <mergeCell ref="M62:X62"/>
    <mergeCell ref="Y62:Z62"/>
    <mergeCell ref="A63:Z63"/>
    <mergeCell ref="B31:G31"/>
    <mergeCell ref="B29:G29"/>
    <mergeCell ref="B30:G30"/>
    <mergeCell ref="A51:A52"/>
    <mergeCell ref="A46:A49"/>
    <mergeCell ref="B58:G58"/>
    <mergeCell ref="H58:J58"/>
    <mergeCell ref="K58:M58"/>
    <mergeCell ref="N58:P58"/>
    <mergeCell ref="Q58:S58"/>
    <mergeCell ref="B51:G51"/>
    <mergeCell ref="H51:J51"/>
    <mergeCell ref="K51:M51"/>
    <mergeCell ref="N51:P51"/>
    <mergeCell ref="Q51:S51"/>
    <mergeCell ref="B42:G42"/>
    <mergeCell ref="H42:J42"/>
    <mergeCell ref="K42:M42"/>
    <mergeCell ref="N42:P42"/>
    <mergeCell ref="Q42:S42"/>
    <mergeCell ref="B38:G38"/>
    <mergeCell ref="H38:J38"/>
    <mergeCell ref="K38:M38"/>
    <mergeCell ref="N38:P38"/>
    <mergeCell ref="Q38:S38"/>
    <mergeCell ref="T55:U55"/>
    <mergeCell ref="B138:H139"/>
    <mergeCell ref="J138:Q139"/>
    <mergeCell ref="S138:Y139"/>
    <mergeCell ref="Y80:Z80"/>
    <mergeCell ref="B80:L80"/>
    <mergeCell ref="M80:X80"/>
    <mergeCell ref="J115:Q124"/>
    <mergeCell ref="S115:Y124"/>
    <mergeCell ref="B125:H126"/>
    <mergeCell ref="J125:Q126"/>
    <mergeCell ref="S125:Y126"/>
    <mergeCell ref="B128:H137"/>
    <mergeCell ref="J128:Q137"/>
    <mergeCell ref="S128:Y137"/>
    <mergeCell ref="Y88:Z88"/>
    <mergeCell ref="B89:G89"/>
    <mergeCell ref="B102:H111"/>
    <mergeCell ref="J102:Q111"/>
    <mergeCell ref="S102:Y111"/>
    <mergeCell ref="T58:U58"/>
    <mergeCell ref="V58:W58"/>
    <mergeCell ref="B57:G57"/>
    <mergeCell ref="H57:J57"/>
    <mergeCell ref="K57:M57"/>
    <mergeCell ref="N57:P57"/>
    <mergeCell ref="Q57:S57"/>
    <mergeCell ref="B112:H113"/>
    <mergeCell ref="A75:Z75"/>
    <mergeCell ref="Y78:Z78"/>
    <mergeCell ref="Y79:Z79"/>
    <mergeCell ref="B78:L78"/>
    <mergeCell ref="M78:X78"/>
    <mergeCell ref="B79:L79"/>
    <mergeCell ref="M79:X79"/>
    <mergeCell ref="B72:L72"/>
    <mergeCell ref="M72:X72"/>
    <mergeCell ref="Y72:Z72"/>
    <mergeCell ref="Y76:Z76"/>
    <mergeCell ref="B76:L76"/>
    <mergeCell ref="M76:X76"/>
    <mergeCell ref="B77:L77"/>
    <mergeCell ref="M77:X77"/>
    <mergeCell ref="Y77:Z77"/>
    <mergeCell ref="B73:L73"/>
    <mergeCell ref="M73:X73"/>
    <mergeCell ref="Y73:Z73"/>
    <mergeCell ref="B74:L74"/>
    <mergeCell ref="M74:X74"/>
    <mergeCell ref="Y74:Z74"/>
    <mergeCell ref="J112:Q113"/>
    <mergeCell ref="B71:L71"/>
    <mergeCell ref="M71:X71"/>
    <mergeCell ref="Y71:Z71"/>
    <mergeCell ref="B68:L68"/>
    <mergeCell ref="Y68:Z68"/>
    <mergeCell ref="B70:L70"/>
    <mergeCell ref="Y70:Z70"/>
    <mergeCell ref="S112:Y113"/>
    <mergeCell ref="B85:G85"/>
    <mergeCell ref="H85:P85"/>
    <mergeCell ref="Q85:X85"/>
    <mergeCell ref="Y85:Z85"/>
    <mergeCell ref="B94:Y98"/>
    <mergeCell ref="B86:G86"/>
    <mergeCell ref="H86:P86"/>
    <mergeCell ref="Q86:X86"/>
    <mergeCell ref="Y86:Z86"/>
    <mergeCell ref="B87:G87"/>
    <mergeCell ref="H87:P87"/>
    <mergeCell ref="Q87:X87"/>
    <mergeCell ref="Y87:Z87"/>
    <mergeCell ref="B64:L64"/>
    <mergeCell ref="M64:X64"/>
    <mergeCell ref="Y64:Z64"/>
    <mergeCell ref="B66:L66"/>
    <mergeCell ref="M66:X66"/>
    <mergeCell ref="Y66:Z66"/>
    <mergeCell ref="A69:Z69"/>
    <mergeCell ref="M70:X70"/>
    <mergeCell ref="Y67:Z67"/>
    <mergeCell ref="B65:L65"/>
    <mergeCell ref="M65:X65"/>
    <mergeCell ref="Y65:Z65"/>
    <mergeCell ref="V55:W55"/>
    <mergeCell ref="T57:U57"/>
    <mergeCell ref="V57:W57"/>
    <mergeCell ref="N55:P55"/>
    <mergeCell ref="Q55:S55"/>
    <mergeCell ref="B52:G52"/>
    <mergeCell ref="H52:J52"/>
    <mergeCell ref="K52:M52"/>
    <mergeCell ref="N52:P52"/>
    <mergeCell ref="Q52:S52"/>
    <mergeCell ref="T52:U52"/>
    <mergeCell ref="V52:W52"/>
    <mergeCell ref="B53:G53"/>
    <mergeCell ref="H53:J53"/>
    <mergeCell ref="K53:M53"/>
    <mergeCell ref="N53:P53"/>
    <mergeCell ref="Q53:S53"/>
    <mergeCell ref="T53:U53"/>
    <mergeCell ref="V53:W53"/>
    <mergeCell ref="T54:U54"/>
    <mergeCell ref="V54:W54"/>
    <mergeCell ref="B55:G55"/>
    <mergeCell ref="H55:J55"/>
    <mergeCell ref="K55:M55"/>
    <mergeCell ref="T48:U48"/>
    <mergeCell ref="V48:W48"/>
    <mergeCell ref="B46:G46"/>
    <mergeCell ref="H46:J46"/>
    <mergeCell ref="K46:M46"/>
    <mergeCell ref="N46:P46"/>
    <mergeCell ref="Q46:S46"/>
    <mergeCell ref="T46:U46"/>
    <mergeCell ref="T51:U51"/>
    <mergeCell ref="V51:W51"/>
    <mergeCell ref="B49:G49"/>
    <mergeCell ref="H49:J49"/>
    <mergeCell ref="K49:M49"/>
    <mergeCell ref="N49:P49"/>
    <mergeCell ref="Q49:S49"/>
    <mergeCell ref="T49:U49"/>
    <mergeCell ref="V49:W49"/>
    <mergeCell ref="B50:G50"/>
    <mergeCell ref="H50:J50"/>
    <mergeCell ref="K50:M50"/>
    <mergeCell ref="N50:P50"/>
    <mergeCell ref="Q50:S50"/>
    <mergeCell ref="T50:U50"/>
    <mergeCell ref="V50:W50"/>
    <mergeCell ref="T42:U42"/>
    <mergeCell ref="V42:W42"/>
    <mergeCell ref="B43:G43"/>
    <mergeCell ref="H43:J43"/>
    <mergeCell ref="K43:M43"/>
    <mergeCell ref="N43:P43"/>
    <mergeCell ref="Q43:S43"/>
    <mergeCell ref="T43:U43"/>
    <mergeCell ref="V43:W43"/>
    <mergeCell ref="T38:U38"/>
    <mergeCell ref="V38:W38"/>
    <mergeCell ref="B39:G39"/>
    <mergeCell ref="H39:J39"/>
    <mergeCell ref="K39:M39"/>
    <mergeCell ref="N39:P39"/>
    <mergeCell ref="Q39:S39"/>
    <mergeCell ref="T39:U39"/>
    <mergeCell ref="V39:W39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H29:J29"/>
    <mergeCell ref="K29:M29"/>
    <mergeCell ref="N29:P29"/>
    <mergeCell ref="Q29:S29"/>
    <mergeCell ref="T29:U29"/>
    <mergeCell ref="T31:U31"/>
    <mergeCell ref="V31:W31"/>
    <mergeCell ref="T32:U32"/>
    <mergeCell ref="V32:W32"/>
    <mergeCell ref="V30:W30"/>
    <mergeCell ref="H31:J31"/>
    <mergeCell ref="K31:M31"/>
    <mergeCell ref="N31:P31"/>
    <mergeCell ref="Q31:S31"/>
    <mergeCell ref="V29:W29"/>
    <mergeCell ref="H30:J30"/>
    <mergeCell ref="K30:M30"/>
    <mergeCell ref="N30:P30"/>
    <mergeCell ref="Q30:S30"/>
    <mergeCell ref="T30:U30"/>
    <mergeCell ref="B115:H124"/>
    <mergeCell ref="K22:M22"/>
    <mergeCell ref="N22:P22"/>
    <mergeCell ref="Q22:R22"/>
    <mergeCell ref="B23:J23"/>
    <mergeCell ref="Q23:R23"/>
    <mergeCell ref="K23:M23"/>
    <mergeCell ref="N23:P23"/>
    <mergeCell ref="B32:G32"/>
    <mergeCell ref="H32:J32"/>
    <mergeCell ref="K32:M32"/>
    <mergeCell ref="N32:P32"/>
    <mergeCell ref="Q32:S32"/>
    <mergeCell ref="B33:G33"/>
    <mergeCell ref="H33:J33"/>
    <mergeCell ref="K33:M33"/>
    <mergeCell ref="N33:P33"/>
    <mergeCell ref="Q33:S33"/>
    <mergeCell ref="B54:G54"/>
    <mergeCell ref="H54:J54"/>
    <mergeCell ref="K54:M54"/>
    <mergeCell ref="N54:P54"/>
    <mergeCell ref="Q54:S54"/>
    <mergeCell ref="B34:G34"/>
    <mergeCell ref="T56:U56"/>
    <mergeCell ref="V56:W56"/>
    <mergeCell ref="B44:G44"/>
    <mergeCell ref="H44:J44"/>
    <mergeCell ref="K44:M44"/>
    <mergeCell ref="N44:P44"/>
    <mergeCell ref="Q44:S44"/>
    <mergeCell ref="T44:U44"/>
    <mergeCell ref="V44:W44"/>
    <mergeCell ref="B45:G45"/>
    <mergeCell ref="H45:J45"/>
    <mergeCell ref="K45:M45"/>
    <mergeCell ref="N45:P45"/>
    <mergeCell ref="Q45:S45"/>
    <mergeCell ref="T45:U45"/>
    <mergeCell ref="V45:W45"/>
    <mergeCell ref="V46:W46"/>
    <mergeCell ref="B47:G47"/>
    <mergeCell ref="H47:J47"/>
    <mergeCell ref="K47:M47"/>
    <mergeCell ref="N47:P47"/>
    <mergeCell ref="Q47:S47"/>
    <mergeCell ref="T47:U47"/>
    <mergeCell ref="V47:W47"/>
    <mergeCell ref="H34:J34"/>
    <mergeCell ref="K34:M34"/>
    <mergeCell ref="N34:P34"/>
    <mergeCell ref="B56:G56"/>
    <mergeCell ref="H56:J56"/>
    <mergeCell ref="K56:M56"/>
    <mergeCell ref="N56:P56"/>
    <mergeCell ref="Q56:S56"/>
    <mergeCell ref="B36:G36"/>
    <mergeCell ref="H36:J36"/>
    <mergeCell ref="K36:M36"/>
    <mergeCell ref="N36:P36"/>
    <mergeCell ref="Q36:S36"/>
    <mergeCell ref="B48:G48"/>
    <mergeCell ref="H48:J48"/>
    <mergeCell ref="K48:M48"/>
    <mergeCell ref="N48:P48"/>
    <mergeCell ref="Q48:S48"/>
    <mergeCell ref="B40:G40"/>
    <mergeCell ref="H40:J40"/>
    <mergeCell ref="K40:M40"/>
    <mergeCell ref="N40:P40"/>
    <mergeCell ref="Q40:S40"/>
    <mergeCell ref="B22:J22"/>
    <mergeCell ref="Q19:R19"/>
    <mergeCell ref="B16:J16"/>
    <mergeCell ref="K16:M16"/>
    <mergeCell ref="N16:P16"/>
    <mergeCell ref="Q16:R16"/>
    <mergeCell ref="B18:J18"/>
    <mergeCell ref="K18:M18"/>
    <mergeCell ref="N18:P18"/>
    <mergeCell ref="Q18:R18"/>
    <mergeCell ref="B17:J17"/>
    <mergeCell ref="K17:M17"/>
    <mergeCell ref="N17:P17"/>
    <mergeCell ref="Q17:R17"/>
    <mergeCell ref="B20:J20"/>
    <mergeCell ref="K20:M20"/>
    <mergeCell ref="N20:P20"/>
    <mergeCell ref="Q20:R20"/>
    <mergeCell ref="B15:J15"/>
    <mergeCell ref="K15:M15"/>
    <mergeCell ref="N15:P15"/>
    <mergeCell ref="Q15:R15"/>
    <mergeCell ref="B21:J21"/>
    <mergeCell ref="K21:M21"/>
    <mergeCell ref="N21:P21"/>
    <mergeCell ref="Q21:R21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Q24:R24"/>
    <mergeCell ref="S12:U23"/>
    <mergeCell ref="V12:X23"/>
    <mergeCell ref="Y12:Z23"/>
    <mergeCell ref="S24:U24"/>
    <mergeCell ref="V24:X24"/>
    <mergeCell ref="Y24:Z24"/>
    <mergeCell ref="Q14:R14"/>
    <mergeCell ref="A25:Z25"/>
    <mergeCell ref="A24:P24"/>
    <mergeCell ref="B13:J13"/>
    <mergeCell ref="K13:M13"/>
    <mergeCell ref="N13:P13"/>
    <mergeCell ref="Q13:R13"/>
    <mergeCell ref="B14:J14"/>
    <mergeCell ref="K14:M14"/>
    <mergeCell ref="N14:P14"/>
    <mergeCell ref="B12:J12"/>
    <mergeCell ref="K12:M12"/>
    <mergeCell ref="N12:P12"/>
    <mergeCell ref="Q12:R12"/>
    <mergeCell ref="B19:J19"/>
    <mergeCell ref="K19:M19"/>
    <mergeCell ref="N19:P19"/>
    <mergeCell ref="B28:G28"/>
    <mergeCell ref="H28:J28"/>
    <mergeCell ref="K28:M28"/>
    <mergeCell ref="N28:P28"/>
    <mergeCell ref="Q28:S28"/>
    <mergeCell ref="T28:U28"/>
    <mergeCell ref="V28:W28"/>
    <mergeCell ref="X28:Z28"/>
    <mergeCell ref="B84:G84"/>
    <mergeCell ref="H84:P84"/>
    <mergeCell ref="Q84:X84"/>
    <mergeCell ref="Y84:Z84"/>
    <mergeCell ref="T33:U33"/>
    <mergeCell ref="V33:W33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88:G88"/>
    <mergeCell ref="H88:P88"/>
    <mergeCell ref="Q88:X88"/>
    <mergeCell ref="H89:P89"/>
    <mergeCell ref="Q89:X89"/>
    <mergeCell ref="Y89:Z89"/>
    <mergeCell ref="B90:G90"/>
    <mergeCell ref="H90:P90"/>
    <mergeCell ref="Q90:X90"/>
    <mergeCell ref="Y90:Z90"/>
  </mergeCells>
  <dataValidations count="4">
    <dataValidation type="decimal" operator="greaterThanOrEqual" allowBlank="1" showInputMessage="1" showErrorMessage="1" error="กรุณากรอกข้อมูลเป็นตัวเลข" sqref="K30:S30" xr:uid="{92D3670C-B151-463B-94C7-19C247FBEFE7}">
      <formula1>0</formula1>
    </dataValidation>
    <dataValidation type="whole" operator="greaterThanOrEqual" allowBlank="1" showInputMessage="1" showErrorMessage="1" error="กรุณากรอกข้อมูลเป็นตัวเลข" sqref="K29:S29 L31:P31 R31:S31 R33:S33 O33:P33 L33:M33 K31:K58 Q31:Q58 N32:N58" xr:uid="{210AF501-BC08-4D6F-92D0-BC76E42B076C}">
      <formula1>0</formula1>
    </dataValidation>
    <dataValidation type="decimal" allowBlank="1" showInputMessage="1" showErrorMessage="1" error="กรุณากรอกข้อมูลเป็นตัวเลข" sqref="V12" xr:uid="{4B27AC34-3655-4689-A6FD-23CD20246BBD}">
      <formula1>0</formula1>
      <formula2>S12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70:Z74 Y76:Z80 Y64:Y68 Z64:Z67 Y85:Y90 Z85:Z88 Z90" xr:uid="{3050CA6A-B4D7-4DF7-8666-04E2BE527799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47CA6614-AAD0-4125-853E-019C5315F362}">
          <x14:formula1>
            <xm:f>LIST!$E$2:$E$9</xm:f>
          </x14:formula1>
          <xm:sqref>B76:L80</xm:sqref>
        </x14:dataValidation>
        <x14:dataValidation type="list" allowBlank="1" showInputMessage="1" showErrorMessage="1" error="กรุณาเลือกข้อมูลตามที่กำหนดให้" xr:uid="{C9FD02A5-662E-4991-974D-A65697EC3EF4}">
          <x14:formula1>
            <xm:f>LIST!$C$2:$C$10</xm:f>
          </x14:formula1>
          <xm:sqref>B70:L74</xm:sqref>
        </x14:dataValidation>
        <x14:dataValidation type="list" allowBlank="1" showInputMessage="1" showErrorMessage="1" error="กรุณาเลือกข้อมูลตามที่กำหนดให้" xr:uid="{CF2E7A87-5CC6-4ECB-BDB7-40006BC76ED1}">
          <x14:formula1>
            <xm:f>LIST!$A$2:$A$6</xm:f>
          </x14:formula1>
          <xm:sqref>B64:L68</xm:sqref>
        </x14:dataValidation>
        <x14:dataValidation type="list" allowBlank="1" showInputMessage="1" showErrorMessage="1" error="กรุณาเลือกข้อมูลตามที่กำหนดให้" xr:uid="{05093BCA-01F7-4FAD-ABE2-1B92D86E654A}">
          <x14:formula1>
            <xm:f>LIST!$G$2:$G$10</xm:f>
          </x14:formula1>
          <xm:sqref>B85:B90 C85:G88 C90:G90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tabColor rgb="FFFFC000"/>
  </sheetPr>
  <dimension ref="A1:Z146"/>
  <sheetViews>
    <sheetView view="pageBreakPreview" topLeftCell="A28" zoomScale="70" zoomScaleNormal="85" zoomScaleSheetLayoutView="70" workbookViewId="0">
      <selection sqref="A1:Z4"/>
    </sheetView>
  </sheetViews>
  <sheetFormatPr defaultColWidth="8.7109375" defaultRowHeight="21" x14ac:dyDescent="0.25"/>
  <cols>
    <col min="1" max="1" width="8.7109375" style="4"/>
    <col min="2" max="6" width="8.7109375" style="2"/>
    <col min="7" max="7" width="12.85546875" style="2" customWidth="1"/>
    <col min="8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9" t="s">
        <v>98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79" t="s">
        <v>99</v>
      </c>
      <c r="K2" s="79"/>
      <c r="L2" s="79"/>
      <c r="M2" s="79"/>
      <c r="N2" s="79"/>
      <c r="O2" s="79"/>
      <c r="P2" s="79"/>
      <c r="Q2" s="79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79" t="s">
        <v>87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ht="21" customHeight="1" x14ac:dyDescent="0.25">
      <c r="A4" s="79" t="s">
        <v>68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100</v>
      </c>
      <c r="L7" s="7"/>
      <c r="M7" s="80"/>
      <c r="N7" s="81"/>
      <c r="O7" s="81"/>
      <c r="P7" s="82"/>
    </row>
    <row r="8" spans="1:26" ht="21" customHeight="1" x14ac:dyDescent="0.25">
      <c r="A8" s="6" t="s">
        <v>14</v>
      </c>
      <c r="G8" s="7"/>
      <c r="H8" s="80"/>
      <c r="I8" s="81"/>
      <c r="J8" s="82"/>
    </row>
    <row r="9" spans="1:26" ht="9" customHeight="1" x14ac:dyDescent="0.25"/>
    <row r="10" spans="1:26" s="5" customFormat="1" ht="30" customHeight="1" x14ac:dyDescent="0.25">
      <c r="A10" s="83" t="s">
        <v>6</v>
      </c>
      <c r="B10" s="83" t="s">
        <v>10</v>
      </c>
      <c r="C10" s="83"/>
      <c r="D10" s="83"/>
      <c r="E10" s="83"/>
      <c r="F10" s="83"/>
      <c r="G10" s="83"/>
      <c r="H10" s="83"/>
      <c r="I10" s="83"/>
      <c r="J10" s="83"/>
      <c r="K10" s="83" t="s">
        <v>11</v>
      </c>
      <c r="L10" s="83"/>
      <c r="M10" s="83"/>
      <c r="N10" s="83"/>
      <c r="O10" s="83"/>
      <c r="P10" s="83"/>
      <c r="Q10" s="83"/>
      <c r="R10" s="83"/>
      <c r="S10" s="83" t="s">
        <v>5</v>
      </c>
      <c r="T10" s="83"/>
      <c r="U10" s="83"/>
      <c r="V10" s="83"/>
      <c r="W10" s="83"/>
      <c r="X10" s="83"/>
      <c r="Y10" s="83"/>
      <c r="Z10" s="83"/>
    </row>
    <row r="11" spans="1:26" s="5" customFormat="1" ht="30" customHeight="1" x14ac:dyDescent="0.25">
      <c r="A11" s="84"/>
      <c r="B11" s="83"/>
      <c r="C11" s="83"/>
      <c r="D11" s="83"/>
      <c r="E11" s="83"/>
      <c r="F11" s="83"/>
      <c r="G11" s="83"/>
      <c r="H11" s="83"/>
      <c r="I11" s="83"/>
      <c r="J11" s="83"/>
      <c r="K11" s="83" t="s">
        <v>2</v>
      </c>
      <c r="L11" s="83"/>
      <c r="M11" s="83"/>
      <c r="N11" s="83" t="s">
        <v>3</v>
      </c>
      <c r="O11" s="83"/>
      <c r="P11" s="83"/>
      <c r="Q11" s="83" t="s">
        <v>4</v>
      </c>
      <c r="R11" s="83"/>
      <c r="S11" s="83" t="s">
        <v>2</v>
      </c>
      <c r="T11" s="83"/>
      <c r="U11" s="83"/>
      <c r="V11" s="83" t="s">
        <v>3</v>
      </c>
      <c r="W11" s="83"/>
      <c r="X11" s="83"/>
      <c r="Y11" s="83" t="s">
        <v>4</v>
      </c>
      <c r="Z11" s="83"/>
    </row>
    <row r="12" spans="1:26" s="21" customFormat="1" ht="48" customHeight="1" x14ac:dyDescent="0.25">
      <c r="A12" s="29">
        <v>1</v>
      </c>
      <c r="B12" s="85" t="s">
        <v>101</v>
      </c>
      <c r="C12" s="86"/>
      <c r="D12" s="86"/>
      <c r="E12" s="86"/>
      <c r="F12" s="86"/>
      <c r="G12" s="86"/>
      <c r="H12" s="86"/>
      <c r="I12" s="86"/>
      <c r="J12" s="86"/>
      <c r="K12" s="87">
        <v>250</v>
      </c>
      <c r="L12" s="87"/>
      <c r="M12" s="87"/>
      <c r="N12" s="87"/>
      <c r="O12" s="87"/>
      <c r="P12" s="87"/>
      <c r="Q12" s="88">
        <f>V29/T29*100</f>
        <v>0</v>
      </c>
      <c r="R12" s="88"/>
      <c r="S12" s="234">
        <v>2163600</v>
      </c>
      <c r="T12" s="235"/>
      <c r="U12" s="236"/>
      <c r="V12" s="240"/>
      <c r="W12" s="241"/>
      <c r="X12" s="242"/>
      <c r="Y12" s="246">
        <f>V12/S12*100</f>
        <v>0</v>
      </c>
      <c r="Z12" s="247"/>
    </row>
    <row r="13" spans="1:26" ht="24" customHeight="1" x14ac:dyDescent="0.25">
      <c r="A13" s="30">
        <v>1.1000000000000001</v>
      </c>
      <c r="B13" s="95" t="s">
        <v>102</v>
      </c>
      <c r="C13" s="96"/>
      <c r="D13" s="96"/>
      <c r="E13" s="96"/>
      <c r="F13" s="96"/>
      <c r="G13" s="96"/>
      <c r="H13" s="96"/>
      <c r="I13" s="96"/>
      <c r="J13" s="96"/>
      <c r="K13" s="256">
        <v>250</v>
      </c>
      <c r="L13" s="256"/>
      <c r="M13" s="256"/>
      <c r="N13" s="100">
        <f>Q34</f>
        <v>0</v>
      </c>
      <c r="O13" s="100"/>
      <c r="P13" s="100"/>
      <c r="Q13" s="101">
        <f>V30/T30*100</f>
        <v>0</v>
      </c>
      <c r="R13" s="101"/>
      <c r="S13" s="237"/>
      <c r="T13" s="238"/>
      <c r="U13" s="239"/>
      <c r="V13" s="243"/>
      <c r="W13" s="244"/>
      <c r="X13" s="245"/>
      <c r="Y13" s="248"/>
      <c r="Z13" s="249"/>
    </row>
    <row r="14" spans="1:26" ht="24" customHeight="1" x14ac:dyDescent="0.25">
      <c r="A14" s="30">
        <v>1.2</v>
      </c>
      <c r="B14" s="95" t="s">
        <v>63</v>
      </c>
      <c r="C14" s="96"/>
      <c r="D14" s="96"/>
      <c r="E14" s="96"/>
      <c r="F14" s="96"/>
      <c r="G14" s="96"/>
      <c r="H14" s="96"/>
      <c r="I14" s="96"/>
      <c r="J14" s="96"/>
      <c r="K14" s="256">
        <v>19</v>
      </c>
      <c r="L14" s="256"/>
      <c r="M14" s="256"/>
      <c r="N14" s="100">
        <f>Q36</f>
        <v>0</v>
      </c>
      <c r="O14" s="100"/>
      <c r="P14" s="100"/>
      <c r="Q14" s="89">
        <f>V35/T35*100</f>
        <v>0</v>
      </c>
      <c r="R14" s="89"/>
      <c r="S14" s="237"/>
      <c r="T14" s="238"/>
      <c r="U14" s="239"/>
      <c r="V14" s="243"/>
      <c r="W14" s="244"/>
      <c r="X14" s="245"/>
      <c r="Y14" s="248"/>
      <c r="Z14" s="249"/>
    </row>
    <row r="15" spans="1:26" ht="24" customHeight="1" x14ac:dyDescent="0.25">
      <c r="A15" s="30">
        <v>1.3</v>
      </c>
      <c r="B15" s="95" t="s">
        <v>64</v>
      </c>
      <c r="C15" s="96"/>
      <c r="D15" s="96"/>
      <c r="E15" s="96"/>
      <c r="F15" s="96"/>
      <c r="G15" s="96"/>
      <c r="H15" s="96"/>
      <c r="I15" s="96"/>
      <c r="J15" s="96"/>
      <c r="K15" s="256">
        <v>250</v>
      </c>
      <c r="L15" s="256"/>
      <c r="M15" s="256"/>
      <c r="N15" s="100">
        <f>Q39</f>
        <v>0</v>
      </c>
      <c r="O15" s="100"/>
      <c r="P15" s="100"/>
      <c r="Q15" s="89">
        <f>V38/T38*100</f>
        <v>0</v>
      </c>
      <c r="R15" s="89"/>
      <c r="S15" s="237"/>
      <c r="T15" s="238"/>
      <c r="U15" s="239"/>
      <c r="V15" s="243"/>
      <c r="W15" s="244"/>
      <c r="X15" s="245"/>
      <c r="Y15" s="248"/>
      <c r="Z15" s="249"/>
    </row>
    <row r="16" spans="1:26" ht="24" customHeight="1" x14ac:dyDescent="0.25">
      <c r="A16" s="30">
        <v>1.4</v>
      </c>
      <c r="B16" s="108" t="s">
        <v>65</v>
      </c>
      <c r="C16" s="108"/>
      <c r="D16" s="108"/>
      <c r="E16" s="108"/>
      <c r="F16" s="108"/>
      <c r="G16" s="108"/>
      <c r="H16" s="108"/>
      <c r="I16" s="108"/>
      <c r="J16" s="95"/>
      <c r="K16" s="97">
        <v>200</v>
      </c>
      <c r="L16" s="98"/>
      <c r="M16" s="99"/>
      <c r="N16" s="105">
        <f>Q41</f>
        <v>0</v>
      </c>
      <c r="O16" s="106"/>
      <c r="P16" s="107"/>
      <c r="Q16" s="89">
        <f>V40/T40*100</f>
        <v>0</v>
      </c>
      <c r="R16" s="89"/>
      <c r="S16" s="237"/>
      <c r="T16" s="238"/>
      <c r="U16" s="239"/>
      <c r="V16" s="243"/>
      <c r="W16" s="244"/>
      <c r="X16" s="245"/>
      <c r="Y16" s="248"/>
      <c r="Z16" s="249"/>
    </row>
    <row r="17" spans="1:26" ht="24" customHeight="1" x14ac:dyDescent="0.25">
      <c r="A17" s="33">
        <v>1.5</v>
      </c>
      <c r="B17" s="110" t="s">
        <v>67</v>
      </c>
      <c r="C17" s="111"/>
      <c r="D17" s="111"/>
      <c r="E17" s="111"/>
      <c r="F17" s="111"/>
      <c r="G17" s="111"/>
      <c r="H17" s="111"/>
      <c r="I17" s="111"/>
      <c r="J17" s="112"/>
      <c r="K17" s="97">
        <v>500</v>
      </c>
      <c r="L17" s="98"/>
      <c r="M17" s="99"/>
      <c r="N17" s="105">
        <f>Q43</f>
        <v>0</v>
      </c>
      <c r="O17" s="106"/>
      <c r="P17" s="107"/>
      <c r="Q17" s="89">
        <f>V42/T42*100</f>
        <v>0</v>
      </c>
      <c r="R17" s="89"/>
      <c r="S17" s="237"/>
      <c r="T17" s="238"/>
      <c r="U17" s="239"/>
      <c r="V17" s="243"/>
      <c r="W17" s="244"/>
      <c r="X17" s="245"/>
      <c r="Y17" s="248"/>
      <c r="Z17" s="249"/>
    </row>
    <row r="18" spans="1:26" s="21" customFormat="1" ht="24" customHeight="1" x14ac:dyDescent="0.25">
      <c r="A18" s="31">
        <v>2</v>
      </c>
      <c r="B18" s="119" t="s">
        <v>66</v>
      </c>
      <c r="C18" s="119"/>
      <c r="D18" s="119"/>
      <c r="E18" s="119"/>
      <c r="F18" s="119"/>
      <c r="G18" s="119"/>
      <c r="H18" s="119"/>
      <c r="I18" s="119"/>
      <c r="J18" s="120"/>
      <c r="K18" s="116">
        <v>450</v>
      </c>
      <c r="L18" s="117"/>
      <c r="M18" s="118"/>
      <c r="N18" s="113"/>
      <c r="O18" s="114"/>
      <c r="P18" s="115"/>
      <c r="Q18" s="109">
        <f>V44/T44*100</f>
        <v>0</v>
      </c>
      <c r="R18" s="109"/>
      <c r="S18" s="237"/>
      <c r="T18" s="238"/>
      <c r="U18" s="239"/>
      <c r="V18" s="243"/>
      <c r="W18" s="244"/>
      <c r="X18" s="245"/>
      <c r="Y18" s="248"/>
      <c r="Z18" s="249"/>
    </row>
    <row r="19" spans="1:26" s="5" customFormat="1" ht="24" customHeight="1" x14ac:dyDescent="0.25">
      <c r="A19" s="32">
        <v>2.1</v>
      </c>
      <c r="B19" s="108" t="s">
        <v>62</v>
      </c>
      <c r="C19" s="108"/>
      <c r="D19" s="108"/>
      <c r="E19" s="108"/>
      <c r="F19" s="108"/>
      <c r="G19" s="108"/>
      <c r="H19" s="108"/>
      <c r="I19" s="108"/>
      <c r="J19" s="95"/>
      <c r="K19" s="97">
        <v>450</v>
      </c>
      <c r="L19" s="98"/>
      <c r="M19" s="99"/>
      <c r="N19" s="105">
        <f>Q49</f>
        <v>0</v>
      </c>
      <c r="O19" s="106"/>
      <c r="P19" s="107"/>
      <c r="Q19" s="89">
        <f>V45/T45*100</f>
        <v>0</v>
      </c>
      <c r="R19" s="89"/>
      <c r="S19" s="237"/>
      <c r="T19" s="238"/>
      <c r="U19" s="239"/>
      <c r="V19" s="243"/>
      <c r="W19" s="244"/>
      <c r="X19" s="245"/>
      <c r="Y19" s="248"/>
      <c r="Z19" s="249"/>
    </row>
    <row r="20" spans="1:26" ht="24" customHeight="1" x14ac:dyDescent="0.25">
      <c r="A20" s="30">
        <v>2.2000000000000002</v>
      </c>
      <c r="B20" s="108" t="s">
        <v>63</v>
      </c>
      <c r="C20" s="108"/>
      <c r="D20" s="108"/>
      <c r="E20" s="108"/>
      <c r="F20" s="108"/>
      <c r="G20" s="108"/>
      <c r="H20" s="108"/>
      <c r="I20" s="108"/>
      <c r="J20" s="95"/>
      <c r="K20" s="97">
        <v>22</v>
      </c>
      <c r="L20" s="98"/>
      <c r="M20" s="99"/>
      <c r="N20" s="105">
        <f>Q51</f>
        <v>0</v>
      </c>
      <c r="O20" s="106"/>
      <c r="P20" s="107"/>
      <c r="Q20" s="89">
        <f>V50/T50*100</f>
        <v>0</v>
      </c>
      <c r="R20" s="89"/>
      <c r="S20" s="237"/>
      <c r="T20" s="238"/>
      <c r="U20" s="239"/>
      <c r="V20" s="243"/>
      <c r="W20" s="244"/>
      <c r="X20" s="245"/>
      <c r="Y20" s="248"/>
      <c r="Z20" s="249"/>
    </row>
    <row r="21" spans="1:26" ht="24" customHeight="1" x14ac:dyDescent="0.25">
      <c r="A21" s="30">
        <v>2.2999999999999998</v>
      </c>
      <c r="B21" s="108" t="s">
        <v>64</v>
      </c>
      <c r="C21" s="108"/>
      <c r="D21" s="108"/>
      <c r="E21" s="108"/>
      <c r="F21" s="108"/>
      <c r="G21" s="108"/>
      <c r="H21" s="108"/>
      <c r="I21" s="108"/>
      <c r="J21" s="95"/>
      <c r="K21" s="97">
        <v>450</v>
      </c>
      <c r="L21" s="98"/>
      <c r="M21" s="99"/>
      <c r="N21" s="105">
        <f>Q54</f>
        <v>0</v>
      </c>
      <c r="O21" s="106"/>
      <c r="P21" s="107"/>
      <c r="Q21" s="89">
        <f>V53/T53*100</f>
        <v>0</v>
      </c>
      <c r="R21" s="89"/>
      <c r="S21" s="237"/>
      <c r="T21" s="238"/>
      <c r="U21" s="239"/>
      <c r="V21" s="243"/>
      <c r="W21" s="244"/>
      <c r="X21" s="245"/>
      <c r="Y21" s="248"/>
      <c r="Z21" s="249"/>
    </row>
    <row r="22" spans="1:26" ht="24" customHeight="1" x14ac:dyDescent="0.25">
      <c r="A22" s="33">
        <v>2.4</v>
      </c>
      <c r="B22" s="108" t="s">
        <v>65</v>
      </c>
      <c r="C22" s="108"/>
      <c r="D22" s="108"/>
      <c r="E22" s="108"/>
      <c r="F22" s="108"/>
      <c r="G22" s="108"/>
      <c r="H22" s="108"/>
      <c r="I22" s="108"/>
      <c r="J22" s="95"/>
      <c r="K22" s="97">
        <v>550</v>
      </c>
      <c r="L22" s="98"/>
      <c r="M22" s="99"/>
      <c r="N22" s="105">
        <f>Q56</f>
        <v>0</v>
      </c>
      <c r="O22" s="106"/>
      <c r="P22" s="107"/>
      <c r="Q22" s="89">
        <f>V55/T55*100</f>
        <v>0</v>
      </c>
      <c r="R22" s="89"/>
      <c r="S22" s="237"/>
      <c r="T22" s="238"/>
      <c r="U22" s="239"/>
      <c r="V22" s="243"/>
      <c r="W22" s="244"/>
      <c r="X22" s="245"/>
      <c r="Y22" s="248"/>
      <c r="Z22" s="249"/>
    </row>
    <row r="23" spans="1:26" ht="24" customHeight="1" x14ac:dyDescent="0.25">
      <c r="A23" s="30">
        <v>2.5</v>
      </c>
      <c r="B23" s="102" t="s">
        <v>67</v>
      </c>
      <c r="C23" s="103"/>
      <c r="D23" s="103"/>
      <c r="E23" s="103"/>
      <c r="F23" s="103"/>
      <c r="G23" s="103"/>
      <c r="H23" s="103"/>
      <c r="I23" s="103"/>
      <c r="J23" s="103"/>
      <c r="K23" s="104">
        <v>120</v>
      </c>
      <c r="L23" s="104"/>
      <c r="M23" s="104"/>
      <c r="N23" s="100">
        <f>Q58</f>
        <v>0</v>
      </c>
      <c r="O23" s="100"/>
      <c r="P23" s="100"/>
      <c r="Q23" s="89">
        <f>V57/T57*100</f>
        <v>0</v>
      </c>
      <c r="R23" s="89"/>
      <c r="S23" s="237"/>
      <c r="T23" s="238"/>
      <c r="U23" s="239"/>
      <c r="V23" s="243"/>
      <c r="W23" s="244"/>
      <c r="X23" s="245"/>
      <c r="Y23" s="248"/>
      <c r="Z23" s="249"/>
    </row>
    <row r="24" spans="1:26" ht="24" customHeight="1" x14ac:dyDescent="0.25">
      <c r="A24" s="90" t="s">
        <v>15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2"/>
      <c r="Q24" s="93">
        <f>V59</f>
        <v>0</v>
      </c>
      <c r="R24" s="93"/>
      <c r="S24" s="94">
        <f>SUM(S12)</f>
        <v>2163600</v>
      </c>
      <c r="T24" s="94"/>
      <c r="U24" s="94"/>
      <c r="V24" s="94">
        <f>SUM(V12)</f>
        <v>0</v>
      </c>
      <c r="W24" s="94"/>
      <c r="X24" s="94"/>
      <c r="Y24" s="125">
        <f>V24/S24*100</f>
        <v>0</v>
      </c>
      <c r="Z24" s="125"/>
    </row>
    <row r="25" spans="1:26" ht="9.9499999999999993" customHeight="1" x14ac:dyDescent="0.25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</row>
    <row r="26" spans="1:26" s="16" customFormat="1" ht="24" customHeight="1" x14ac:dyDescent="0.25">
      <c r="A26" s="28" t="s">
        <v>91</v>
      </c>
      <c r="B26" s="2"/>
      <c r="C26" s="2"/>
      <c r="D26" s="2"/>
      <c r="E26" s="2"/>
      <c r="F26" s="2"/>
      <c r="G26" s="2"/>
      <c r="H26" s="9"/>
      <c r="I26" s="10"/>
      <c r="J26" s="10"/>
      <c r="K26" s="10"/>
      <c r="L26" s="10"/>
      <c r="M26" s="10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9.9499999999999993" customHeight="1" x14ac:dyDescent="0.25">
      <c r="A27" s="2"/>
      <c r="H27" s="11"/>
      <c r="I27" s="11"/>
      <c r="J27" s="11"/>
      <c r="K27" s="11"/>
      <c r="L27" s="11"/>
      <c r="M27" s="11"/>
    </row>
    <row r="28" spans="1:26" ht="72" customHeight="1" x14ac:dyDescent="0.25">
      <c r="A28" s="14" t="s">
        <v>6</v>
      </c>
      <c r="B28" s="83" t="s">
        <v>12</v>
      </c>
      <c r="C28" s="83"/>
      <c r="D28" s="83"/>
      <c r="E28" s="83"/>
      <c r="F28" s="83"/>
      <c r="G28" s="83"/>
      <c r="H28" s="83" t="s">
        <v>16</v>
      </c>
      <c r="I28" s="83"/>
      <c r="J28" s="83"/>
      <c r="K28" s="83" t="s">
        <v>13</v>
      </c>
      <c r="L28" s="83"/>
      <c r="M28" s="83"/>
      <c r="N28" s="83" t="s">
        <v>17</v>
      </c>
      <c r="O28" s="83"/>
      <c r="P28" s="83"/>
      <c r="Q28" s="83" t="s">
        <v>18</v>
      </c>
      <c r="R28" s="83"/>
      <c r="S28" s="83"/>
      <c r="T28" s="126" t="s">
        <v>19</v>
      </c>
      <c r="U28" s="126"/>
      <c r="V28" s="72" t="s">
        <v>7</v>
      </c>
      <c r="W28" s="72"/>
      <c r="X28" s="83" t="s">
        <v>8</v>
      </c>
      <c r="Y28" s="83"/>
      <c r="Z28" s="83"/>
    </row>
    <row r="29" spans="1:26" s="22" customFormat="1" ht="48" customHeight="1" x14ac:dyDescent="0.25">
      <c r="A29" s="48">
        <v>1</v>
      </c>
      <c r="B29" s="200" t="s">
        <v>61</v>
      </c>
      <c r="C29" s="201"/>
      <c r="D29" s="201"/>
      <c r="E29" s="201"/>
      <c r="F29" s="201"/>
      <c r="G29" s="202"/>
      <c r="H29" s="203">
        <v>250</v>
      </c>
      <c r="I29" s="203"/>
      <c r="J29" s="203"/>
      <c r="K29" s="127"/>
      <c r="L29" s="127"/>
      <c r="M29" s="127"/>
      <c r="N29" s="127"/>
      <c r="O29" s="127"/>
      <c r="P29" s="127"/>
      <c r="Q29" s="127"/>
      <c r="R29" s="127"/>
      <c r="S29" s="128"/>
      <c r="T29" s="191">
        <f>T30+T35+T38+T40+T42</f>
        <v>30</v>
      </c>
      <c r="U29" s="191"/>
      <c r="V29" s="192">
        <f>SUM(V30,V35,V38,V40,V42)</f>
        <v>0</v>
      </c>
      <c r="W29" s="193"/>
      <c r="X29" s="225"/>
      <c r="Y29" s="226"/>
      <c r="Z29" s="227"/>
    </row>
    <row r="30" spans="1:26" s="23" customFormat="1" ht="24" customHeight="1" x14ac:dyDescent="0.25">
      <c r="A30" s="49">
        <v>1.1000000000000001</v>
      </c>
      <c r="B30" s="308" t="s">
        <v>102</v>
      </c>
      <c r="C30" s="308"/>
      <c r="D30" s="308"/>
      <c r="E30" s="308"/>
      <c r="F30" s="308"/>
      <c r="G30" s="309"/>
      <c r="H30" s="306">
        <v>250</v>
      </c>
      <c r="I30" s="306"/>
      <c r="J30" s="306"/>
      <c r="K30" s="307">
        <f>K34</f>
        <v>0</v>
      </c>
      <c r="L30" s="307"/>
      <c r="M30" s="307"/>
      <c r="N30" s="307">
        <f t="shared" ref="N30" si="0">N34</f>
        <v>0</v>
      </c>
      <c r="O30" s="307"/>
      <c r="P30" s="307"/>
      <c r="Q30" s="307">
        <f t="shared" ref="Q30" si="1">Q34</f>
        <v>0</v>
      </c>
      <c r="R30" s="307"/>
      <c r="S30" s="307"/>
      <c r="T30" s="59">
        <f>SUM(T31:T34)</f>
        <v>15</v>
      </c>
      <c r="U30" s="59"/>
      <c r="V30" s="60">
        <f>SUM(V31:W34)</f>
        <v>0</v>
      </c>
      <c r="W30" s="61"/>
      <c r="X30" s="228"/>
      <c r="Y30" s="229"/>
      <c r="Z30" s="230"/>
    </row>
    <row r="31" spans="1:26" ht="24" customHeight="1" x14ac:dyDescent="0.25">
      <c r="A31" s="141"/>
      <c r="B31" s="131" t="s">
        <v>69</v>
      </c>
      <c r="C31" s="131"/>
      <c r="D31" s="131"/>
      <c r="E31" s="131"/>
      <c r="F31" s="131"/>
      <c r="G31" s="131"/>
      <c r="H31" s="305">
        <v>250</v>
      </c>
      <c r="I31" s="305"/>
      <c r="J31" s="305"/>
      <c r="K31" s="100"/>
      <c r="L31" s="100"/>
      <c r="M31" s="100"/>
      <c r="N31" s="100"/>
      <c r="O31" s="100"/>
      <c r="P31" s="100"/>
      <c r="Q31" s="100"/>
      <c r="R31" s="100"/>
      <c r="S31" s="100"/>
      <c r="T31" s="62">
        <v>7</v>
      </c>
      <c r="U31" s="62"/>
      <c r="V31" s="124">
        <f>(T31*((K31*0)+(N31*50)+(Q31*100)))/(H31*100)</f>
        <v>0</v>
      </c>
      <c r="W31" s="89"/>
      <c r="X31" s="231"/>
      <c r="Y31" s="232"/>
      <c r="Z31" s="233"/>
    </row>
    <row r="32" spans="1:26" ht="24" customHeight="1" x14ac:dyDescent="0.25">
      <c r="A32" s="142"/>
      <c r="B32" s="65" t="s">
        <v>70</v>
      </c>
      <c r="C32" s="66"/>
      <c r="D32" s="66"/>
      <c r="E32" s="66"/>
      <c r="F32" s="66"/>
      <c r="G32" s="67"/>
      <c r="H32" s="305">
        <v>250</v>
      </c>
      <c r="I32" s="305"/>
      <c r="J32" s="305"/>
      <c r="K32" s="100"/>
      <c r="L32" s="100"/>
      <c r="M32" s="100"/>
      <c r="N32" s="100"/>
      <c r="O32" s="100"/>
      <c r="P32" s="100"/>
      <c r="Q32" s="100"/>
      <c r="R32" s="100"/>
      <c r="S32" s="100"/>
      <c r="T32" s="62">
        <v>3</v>
      </c>
      <c r="U32" s="62"/>
      <c r="V32" s="124">
        <f>(T32*((K32*0)+(N32*50)+(Q32*100)))/(H32*100)</f>
        <v>0</v>
      </c>
      <c r="W32" s="89"/>
      <c r="X32" s="231"/>
      <c r="Y32" s="232"/>
      <c r="Z32" s="233"/>
    </row>
    <row r="33" spans="1:26" ht="72" customHeight="1" x14ac:dyDescent="0.25">
      <c r="A33" s="142"/>
      <c r="B33" s="131" t="s">
        <v>103</v>
      </c>
      <c r="C33" s="131"/>
      <c r="D33" s="131"/>
      <c r="E33" s="131"/>
      <c r="F33" s="131"/>
      <c r="G33" s="131"/>
      <c r="H33" s="305">
        <v>250</v>
      </c>
      <c r="I33" s="305"/>
      <c r="J33" s="305"/>
      <c r="K33" s="100"/>
      <c r="L33" s="100"/>
      <c r="M33" s="100"/>
      <c r="N33" s="100"/>
      <c r="O33" s="100"/>
      <c r="P33" s="100"/>
      <c r="Q33" s="100"/>
      <c r="R33" s="100"/>
      <c r="S33" s="100"/>
      <c r="T33" s="62">
        <v>3</v>
      </c>
      <c r="U33" s="62"/>
      <c r="V33" s="124">
        <f>(T33*((K33*0)+(N33*50)+(Q33*100)))/(H33*100)</f>
        <v>0</v>
      </c>
      <c r="W33" s="89"/>
      <c r="X33" s="231"/>
      <c r="Y33" s="232"/>
      <c r="Z33" s="233"/>
    </row>
    <row r="34" spans="1:26" ht="24" customHeight="1" x14ac:dyDescent="0.25">
      <c r="A34" s="143"/>
      <c r="B34" s="65" t="s">
        <v>71</v>
      </c>
      <c r="C34" s="66"/>
      <c r="D34" s="66"/>
      <c r="E34" s="66"/>
      <c r="F34" s="66"/>
      <c r="G34" s="67"/>
      <c r="H34" s="305">
        <v>250</v>
      </c>
      <c r="I34" s="305"/>
      <c r="J34" s="305"/>
      <c r="K34" s="100"/>
      <c r="L34" s="100"/>
      <c r="M34" s="100"/>
      <c r="N34" s="100"/>
      <c r="O34" s="100"/>
      <c r="P34" s="100"/>
      <c r="Q34" s="100"/>
      <c r="R34" s="100"/>
      <c r="S34" s="100"/>
      <c r="T34" s="62">
        <v>2</v>
      </c>
      <c r="U34" s="62"/>
      <c r="V34" s="124">
        <f>(T34*((K34*0)+(N34*50)+(Q34*100)))/(H34*100)</f>
        <v>0</v>
      </c>
      <c r="W34" s="89"/>
      <c r="X34" s="231"/>
      <c r="Y34" s="232"/>
      <c r="Z34" s="233"/>
    </row>
    <row r="35" spans="1:26" s="23" customFormat="1" ht="24" customHeight="1" x14ac:dyDescent="0.25">
      <c r="A35" s="50">
        <v>1.2</v>
      </c>
      <c r="B35" s="196" t="s">
        <v>63</v>
      </c>
      <c r="C35" s="197"/>
      <c r="D35" s="197"/>
      <c r="E35" s="197"/>
      <c r="F35" s="197"/>
      <c r="G35" s="198"/>
      <c r="H35" s="138">
        <v>19</v>
      </c>
      <c r="I35" s="139"/>
      <c r="J35" s="140"/>
      <c r="K35" s="121">
        <f>K36</f>
        <v>0</v>
      </c>
      <c r="L35" s="122"/>
      <c r="M35" s="123"/>
      <c r="N35" s="121">
        <f t="shared" ref="N35" si="2">N36</f>
        <v>0</v>
      </c>
      <c r="O35" s="122"/>
      <c r="P35" s="123"/>
      <c r="Q35" s="121">
        <f t="shared" ref="Q35" si="3">Q36</f>
        <v>0</v>
      </c>
      <c r="R35" s="122"/>
      <c r="S35" s="123"/>
      <c r="T35" s="59">
        <f>T36+T37</f>
        <v>10</v>
      </c>
      <c r="U35" s="59"/>
      <c r="V35" s="60">
        <f>SUM(V36,V37)</f>
        <v>0</v>
      </c>
      <c r="W35" s="61"/>
      <c r="X35" s="228"/>
      <c r="Y35" s="229"/>
      <c r="Z35" s="230"/>
    </row>
    <row r="36" spans="1:26" ht="48" customHeight="1" x14ac:dyDescent="0.25">
      <c r="A36" s="141"/>
      <c r="B36" s="135" t="s">
        <v>72</v>
      </c>
      <c r="C36" s="136"/>
      <c r="D36" s="136"/>
      <c r="E36" s="136"/>
      <c r="F36" s="136"/>
      <c r="G36" s="137"/>
      <c r="H36" s="132">
        <v>19</v>
      </c>
      <c r="I36" s="133"/>
      <c r="J36" s="134"/>
      <c r="K36" s="132"/>
      <c r="L36" s="133"/>
      <c r="M36" s="134"/>
      <c r="N36" s="132"/>
      <c r="O36" s="133"/>
      <c r="P36" s="134"/>
      <c r="Q36" s="132"/>
      <c r="R36" s="133"/>
      <c r="S36" s="134"/>
      <c r="T36" s="62">
        <v>5</v>
      </c>
      <c r="U36" s="62"/>
      <c r="V36" s="124">
        <f>(T36*((K36*0)+(N36*50)+(Q36*100)))/(H36*100)</f>
        <v>0</v>
      </c>
      <c r="W36" s="89"/>
      <c r="X36" s="231"/>
      <c r="Y36" s="232"/>
      <c r="Z36" s="233"/>
    </row>
    <row r="37" spans="1:26" ht="24" customHeight="1" x14ac:dyDescent="0.25">
      <c r="A37" s="143"/>
      <c r="B37" s="65" t="s">
        <v>73</v>
      </c>
      <c r="C37" s="66"/>
      <c r="D37" s="66"/>
      <c r="E37" s="66"/>
      <c r="F37" s="66"/>
      <c r="G37" s="67"/>
      <c r="H37" s="132">
        <v>80</v>
      </c>
      <c r="I37" s="133"/>
      <c r="J37" s="134"/>
      <c r="K37" s="132"/>
      <c r="L37" s="133"/>
      <c r="M37" s="134"/>
      <c r="N37" s="132"/>
      <c r="O37" s="133"/>
      <c r="P37" s="134"/>
      <c r="Q37" s="132"/>
      <c r="R37" s="133"/>
      <c r="S37" s="134"/>
      <c r="T37" s="62">
        <v>5</v>
      </c>
      <c r="U37" s="62"/>
      <c r="V37" s="124">
        <f>(T37*((K37*0)+(N37*50)+(Q37*100)))/(H37*100)</f>
        <v>0</v>
      </c>
      <c r="W37" s="89"/>
      <c r="X37" s="231"/>
      <c r="Y37" s="232"/>
      <c r="Z37" s="233"/>
    </row>
    <row r="38" spans="1:26" s="23" customFormat="1" ht="24" customHeight="1" x14ac:dyDescent="0.25">
      <c r="A38" s="50">
        <v>1.3</v>
      </c>
      <c r="B38" s="196" t="s">
        <v>64</v>
      </c>
      <c r="C38" s="197"/>
      <c r="D38" s="197"/>
      <c r="E38" s="197"/>
      <c r="F38" s="197"/>
      <c r="G38" s="198"/>
      <c r="H38" s="138">
        <v>250</v>
      </c>
      <c r="I38" s="139"/>
      <c r="J38" s="140"/>
      <c r="K38" s="121">
        <f>K39</f>
        <v>0</v>
      </c>
      <c r="L38" s="122"/>
      <c r="M38" s="123"/>
      <c r="N38" s="121">
        <f t="shared" ref="N38" si="4">N39</f>
        <v>0</v>
      </c>
      <c r="O38" s="122"/>
      <c r="P38" s="123"/>
      <c r="Q38" s="121">
        <f t="shared" ref="Q38" si="5">Q39</f>
        <v>0</v>
      </c>
      <c r="R38" s="122"/>
      <c r="S38" s="123"/>
      <c r="T38" s="59">
        <f>T39</f>
        <v>3</v>
      </c>
      <c r="U38" s="59"/>
      <c r="V38" s="60">
        <f>SUM(V39)</f>
        <v>0</v>
      </c>
      <c r="W38" s="61"/>
      <c r="X38" s="228"/>
      <c r="Y38" s="229"/>
      <c r="Z38" s="230"/>
    </row>
    <row r="39" spans="1:26" ht="48" customHeight="1" x14ac:dyDescent="0.25">
      <c r="A39" s="37"/>
      <c r="B39" s="135" t="s">
        <v>104</v>
      </c>
      <c r="C39" s="136"/>
      <c r="D39" s="136"/>
      <c r="E39" s="136"/>
      <c r="F39" s="136"/>
      <c r="G39" s="137"/>
      <c r="H39" s="285">
        <v>250</v>
      </c>
      <c r="I39" s="286"/>
      <c r="J39" s="287"/>
      <c r="K39" s="105"/>
      <c r="L39" s="106"/>
      <c r="M39" s="107"/>
      <c r="N39" s="105"/>
      <c r="O39" s="106"/>
      <c r="P39" s="107"/>
      <c r="Q39" s="105"/>
      <c r="R39" s="106"/>
      <c r="S39" s="106"/>
      <c r="T39" s="62">
        <v>3</v>
      </c>
      <c r="U39" s="62"/>
      <c r="V39" s="124">
        <f>(T39*((K39*0)+(N39*50)+(Q39*100)))/(H39*100)</f>
        <v>0</v>
      </c>
      <c r="W39" s="89"/>
      <c r="X39" s="231"/>
      <c r="Y39" s="232"/>
      <c r="Z39" s="233"/>
    </row>
    <row r="40" spans="1:26" s="23" customFormat="1" ht="24" customHeight="1" x14ac:dyDescent="0.25">
      <c r="A40" s="50">
        <v>1.4</v>
      </c>
      <c r="B40" s="196" t="s">
        <v>65</v>
      </c>
      <c r="C40" s="197"/>
      <c r="D40" s="197"/>
      <c r="E40" s="197"/>
      <c r="F40" s="197"/>
      <c r="G40" s="198"/>
      <c r="H40" s="138">
        <v>200</v>
      </c>
      <c r="I40" s="139"/>
      <c r="J40" s="140"/>
      <c r="K40" s="121">
        <f>K41</f>
        <v>0</v>
      </c>
      <c r="L40" s="122"/>
      <c r="M40" s="123"/>
      <c r="N40" s="121">
        <f>N41</f>
        <v>0</v>
      </c>
      <c r="O40" s="122"/>
      <c r="P40" s="123"/>
      <c r="Q40" s="121">
        <f>Q41</f>
        <v>0</v>
      </c>
      <c r="R40" s="122"/>
      <c r="S40" s="122"/>
      <c r="T40" s="59">
        <f>T41</f>
        <v>1</v>
      </c>
      <c r="U40" s="59"/>
      <c r="V40" s="60">
        <f>SUM(V41)</f>
        <v>0</v>
      </c>
      <c r="W40" s="61"/>
      <c r="X40" s="228"/>
      <c r="Y40" s="229"/>
      <c r="Z40" s="230"/>
    </row>
    <row r="41" spans="1:26" ht="48" customHeight="1" x14ac:dyDescent="0.25">
      <c r="A41" s="37"/>
      <c r="B41" s="135" t="s">
        <v>105</v>
      </c>
      <c r="C41" s="136"/>
      <c r="D41" s="136"/>
      <c r="E41" s="136"/>
      <c r="F41" s="136"/>
      <c r="G41" s="137"/>
      <c r="H41" s="132">
        <v>200</v>
      </c>
      <c r="I41" s="133"/>
      <c r="J41" s="134"/>
      <c r="K41" s="105"/>
      <c r="L41" s="106"/>
      <c r="M41" s="107"/>
      <c r="N41" s="105"/>
      <c r="O41" s="106"/>
      <c r="P41" s="107"/>
      <c r="Q41" s="105"/>
      <c r="R41" s="106"/>
      <c r="S41" s="106"/>
      <c r="T41" s="62">
        <v>1</v>
      </c>
      <c r="U41" s="62"/>
      <c r="V41" s="124">
        <f>(T41*((K41*0)+(N41*50)+(Q41*100)))/(H41*100)</f>
        <v>0</v>
      </c>
      <c r="W41" s="89"/>
      <c r="X41" s="231"/>
      <c r="Y41" s="232"/>
      <c r="Z41" s="233"/>
    </row>
    <row r="42" spans="1:26" s="23" customFormat="1" ht="24" customHeight="1" x14ac:dyDescent="0.25">
      <c r="A42" s="50">
        <v>1.5</v>
      </c>
      <c r="B42" s="196" t="s">
        <v>67</v>
      </c>
      <c r="C42" s="197"/>
      <c r="D42" s="197"/>
      <c r="E42" s="197"/>
      <c r="F42" s="197"/>
      <c r="G42" s="198"/>
      <c r="H42" s="138">
        <v>500</v>
      </c>
      <c r="I42" s="139"/>
      <c r="J42" s="140"/>
      <c r="K42" s="121">
        <f>K43</f>
        <v>0</v>
      </c>
      <c r="L42" s="122"/>
      <c r="M42" s="123"/>
      <c r="N42" s="121">
        <f>N43</f>
        <v>0</v>
      </c>
      <c r="O42" s="122"/>
      <c r="P42" s="123"/>
      <c r="Q42" s="121">
        <f>Q43</f>
        <v>0</v>
      </c>
      <c r="R42" s="122"/>
      <c r="S42" s="122"/>
      <c r="T42" s="59">
        <f>T43</f>
        <v>1</v>
      </c>
      <c r="U42" s="59"/>
      <c r="V42" s="60">
        <f>SUM(V43)</f>
        <v>0</v>
      </c>
      <c r="W42" s="61"/>
      <c r="X42" s="228"/>
      <c r="Y42" s="229"/>
      <c r="Z42" s="230"/>
    </row>
    <row r="43" spans="1:26" ht="48" customHeight="1" x14ac:dyDescent="0.25">
      <c r="A43" s="37"/>
      <c r="B43" s="135" t="s">
        <v>106</v>
      </c>
      <c r="C43" s="136"/>
      <c r="D43" s="136"/>
      <c r="E43" s="136"/>
      <c r="F43" s="136"/>
      <c r="G43" s="137"/>
      <c r="H43" s="132">
        <v>500</v>
      </c>
      <c r="I43" s="133"/>
      <c r="J43" s="134"/>
      <c r="K43" s="105"/>
      <c r="L43" s="106"/>
      <c r="M43" s="107"/>
      <c r="N43" s="105"/>
      <c r="O43" s="106"/>
      <c r="P43" s="107"/>
      <c r="Q43" s="105"/>
      <c r="R43" s="106"/>
      <c r="S43" s="106"/>
      <c r="T43" s="62">
        <v>1</v>
      </c>
      <c r="U43" s="62"/>
      <c r="V43" s="124">
        <f>(T43*((K43*0)+(N43*50)+(Q43*100)))/(H43*100)</f>
        <v>0</v>
      </c>
      <c r="W43" s="89"/>
      <c r="X43" s="231"/>
      <c r="Y43" s="232"/>
      <c r="Z43" s="233"/>
    </row>
    <row r="44" spans="1:26" s="22" customFormat="1" ht="24" customHeight="1" x14ac:dyDescent="0.25">
      <c r="A44" s="51">
        <v>2</v>
      </c>
      <c r="B44" s="212" t="s">
        <v>66</v>
      </c>
      <c r="C44" s="213"/>
      <c r="D44" s="213"/>
      <c r="E44" s="213"/>
      <c r="F44" s="213"/>
      <c r="G44" s="214"/>
      <c r="H44" s="209">
        <v>450</v>
      </c>
      <c r="I44" s="210"/>
      <c r="J44" s="211"/>
      <c r="K44" s="128"/>
      <c r="L44" s="207"/>
      <c r="M44" s="208"/>
      <c r="N44" s="128"/>
      <c r="O44" s="207"/>
      <c r="P44" s="208"/>
      <c r="Q44" s="128"/>
      <c r="R44" s="207"/>
      <c r="S44" s="207"/>
      <c r="T44" s="191">
        <f>T45+T50+T53+T55+T57</f>
        <v>70</v>
      </c>
      <c r="U44" s="191"/>
      <c r="V44" s="192">
        <f>SUM(V45,V50,V53,V55,V57)</f>
        <v>0</v>
      </c>
      <c r="W44" s="193"/>
      <c r="X44" s="228"/>
      <c r="Y44" s="229"/>
      <c r="Z44" s="230"/>
    </row>
    <row r="45" spans="1:26" s="23" customFormat="1" ht="24" customHeight="1" x14ac:dyDescent="0.25">
      <c r="A45" s="50">
        <v>2.1</v>
      </c>
      <c r="B45" s="196" t="s">
        <v>62</v>
      </c>
      <c r="C45" s="197"/>
      <c r="D45" s="197"/>
      <c r="E45" s="197"/>
      <c r="F45" s="197"/>
      <c r="G45" s="198"/>
      <c r="H45" s="138">
        <v>450</v>
      </c>
      <c r="I45" s="139"/>
      <c r="J45" s="140"/>
      <c r="K45" s="121">
        <f>K49</f>
        <v>0</v>
      </c>
      <c r="L45" s="122"/>
      <c r="M45" s="123"/>
      <c r="N45" s="121">
        <f>N49</f>
        <v>0</v>
      </c>
      <c r="O45" s="122"/>
      <c r="P45" s="123"/>
      <c r="Q45" s="121">
        <f>Q49</f>
        <v>0</v>
      </c>
      <c r="R45" s="122"/>
      <c r="S45" s="122"/>
      <c r="T45" s="59">
        <f>SUM(T46:T49)</f>
        <v>35</v>
      </c>
      <c r="U45" s="59"/>
      <c r="V45" s="60">
        <f>SUM(V46:W49)</f>
        <v>0</v>
      </c>
      <c r="W45" s="61"/>
      <c r="X45" s="228"/>
      <c r="Y45" s="229"/>
      <c r="Z45" s="230"/>
    </row>
    <row r="46" spans="1:26" ht="24" customHeight="1" x14ac:dyDescent="0.25">
      <c r="A46" s="144"/>
      <c r="B46" s="215" t="s">
        <v>69</v>
      </c>
      <c r="C46" s="216"/>
      <c r="D46" s="216"/>
      <c r="E46" s="216"/>
      <c r="F46" s="216"/>
      <c r="G46" s="102"/>
      <c r="H46" s="132">
        <v>450</v>
      </c>
      <c r="I46" s="133"/>
      <c r="J46" s="134"/>
      <c r="K46" s="105"/>
      <c r="L46" s="106"/>
      <c r="M46" s="107"/>
      <c r="N46" s="105"/>
      <c r="O46" s="106"/>
      <c r="P46" s="107"/>
      <c r="Q46" s="105"/>
      <c r="R46" s="106"/>
      <c r="S46" s="106"/>
      <c r="T46" s="62">
        <v>15</v>
      </c>
      <c r="U46" s="62"/>
      <c r="V46" s="124">
        <f>(T46*((K46*0)+(N46*50)+(Q46*100)))/(H46*100)</f>
        <v>0</v>
      </c>
      <c r="W46" s="89"/>
      <c r="X46" s="231"/>
      <c r="Y46" s="232"/>
      <c r="Z46" s="233"/>
    </row>
    <row r="47" spans="1:26" ht="24" customHeight="1" x14ac:dyDescent="0.25">
      <c r="A47" s="145"/>
      <c r="B47" s="215" t="s">
        <v>70</v>
      </c>
      <c r="C47" s="216"/>
      <c r="D47" s="216"/>
      <c r="E47" s="216"/>
      <c r="F47" s="216"/>
      <c r="G47" s="102"/>
      <c r="H47" s="132">
        <v>450</v>
      </c>
      <c r="I47" s="133"/>
      <c r="J47" s="134"/>
      <c r="K47" s="105"/>
      <c r="L47" s="106"/>
      <c r="M47" s="107"/>
      <c r="N47" s="105"/>
      <c r="O47" s="106"/>
      <c r="P47" s="107"/>
      <c r="Q47" s="105"/>
      <c r="R47" s="106"/>
      <c r="S47" s="106"/>
      <c r="T47" s="62">
        <v>10</v>
      </c>
      <c r="U47" s="62"/>
      <c r="V47" s="124">
        <f>(T47*((K47*0)+(N47*50)+(Q47*100)))/(H47*100)</f>
        <v>0</v>
      </c>
      <c r="W47" s="89"/>
      <c r="X47" s="231"/>
      <c r="Y47" s="232"/>
      <c r="Z47" s="233"/>
    </row>
    <row r="48" spans="1:26" ht="48" customHeight="1" x14ac:dyDescent="0.25">
      <c r="A48" s="145"/>
      <c r="B48" s="215" t="s">
        <v>107</v>
      </c>
      <c r="C48" s="216"/>
      <c r="D48" s="216"/>
      <c r="E48" s="216"/>
      <c r="F48" s="216"/>
      <c r="G48" s="102"/>
      <c r="H48" s="132">
        <v>450</v>
      </c>
      <c r="I48" s="133"/>
      <c r="J48" s="134"/>
      <c r="K48" s="105"/>
      <c r="L48" s="106"/>
      <c r="M48" s="107"/>
      <c r="N48" s="105"/>
      <c r="O48" s="106"/>
      <c r="P48" s="107"/>
      <c r="Q48" s="105"/>
      <c r="R48" s="106"/>
      <c r="S48" s="106"/>
      <c r="T48" s="62">
        <v>5</v>
      </c>
      <c r="U48" s="62"/>
      <c r="V48" s="124">
        <f>(T48*((K48*0)+(N48*50)+(Q48*100)))/(H48*100)</f>
        <v>0</v>
      </c>
      <c r="W48" s="89"/>
      <c r="X48" s="231"/>
      <c r="Y48" s="232"/>
      <c r="Z48" s="233"/>
    </row>
    <row r="49" spans="1:26" ht="24" customHeight="1" x14ac:dyDescent="0.25">
      <c r="A49" s="146"/>
      <c r="B49" s="215" t="s">
        <v>71</v>
      </c>
      <c r="C49" s="216"/>
      <c r="D49" s="216"/>
      <c r="E49" s="216"/>
      <c r="F49" s="216"/>
      <c r="G49" s="102"/>
      <c r="H49" s="132">
        <v>450</v>
      </c>
      <c r="I49" s="133"/>
      <c r="J49" s="134"/>
      <c r="K49" s="105"/>
      <c r="L49" s="106"/>
      <c r="M49" s="107"/>
      <c r="N49" s="105"/>
      <c r="O49" s="106"/>
      <c r="P49" s="107"/>
      <c r="Q49" s="105"/>
      <c r="R49" s="106"/>
      <c r="S49" s="106"/>
      <c r="T49" s="62">
        <v>5</v>
      </c>
      <c r="U49" s="62"/>
      <c r="V49" s="124">
        <f>(T49*((K49*0)+(N49*50)+(Q49*100)))/(H49*100)</f>
        <v>0</v>
      </c>
      <c r="W49" s="89"/>
      <c r="X49" s="231"/>
      <c r="Y49" s="232"/>
      <c r="Z49" s="233"/>
    </row>
    <row r="50" spans="1:26" s="23" customFormat="1" ht="24" customHeight="1" x14ac:dyDescent="0.25">
      <c r="A50" s="50">
        <v>2.2000000000000002</v>
      </c>
      <c r="B50" s="196" t="s">
        <v>63</v>
      </c>
      <c r="C50" s="197"/>
      <c r="D50" s="197"/>
      <c r="E50" s="197"/>
      <c r="F50" s="197"/>
      <c r="G50" s="198"/>
      <c r="H50" s="138">
        <v>22</v>
      </c>
      <c r="I50" s="139"/>
      <c r="J50" s="140"/>
      <c r="K50" s="121">
        <f>K51</f>
        <v>0</v>
      </c>
      <c r="L50" s="122"/>
      <c r="M50" s="123"/>
      <c r="N50" s="121">
        <f>N51</f>
        <v>0</v>
      </c>
      <c r="O50" s="122"/>
      <c r="P50" s="123"/>
      <c r="Q50" s="121">
        <f t="shared" ref="Q50" si="6">Q51</f>
        <v>0</v>
      </c>
      <c r="R50" s="122"/>
      <c r="S50" s="123"/>
      <c r="T50" s="59">
        <f>SUM(T51:T52)</f>
        <v>20</v>
      </c>
      <c r="U50" s="59"/>
      <c r="V50" s="60">
        <f>SUM(V51:W52)</f>
        <v>0</v>
      </c>
      <c r="W50" s="61"/>
      <c r="X50" s="228"/>
      <c r="Y50" s="229"/>
      <c r="Z50" s="230"/>
    </row>
    <row r="51" spans="1:26" s="15" customFormat="1" ht="48" customHeight="1" x14ac:dyDescent="0.25">
      <c r="A51" s="144"/>
      <c r="B51" s="215" t="s">
        <v>72</v>
      </c>
      <c r="C51" s="216"/>
      <c r="D51" s="216"/>
      <c r="E51" s="216"/>
      <c r="F51" s="216"/>
      <c r="G51" s="102"/>
      <c r="H51" s="132">
        <v>22</v>
      </c>
      <c r="I51" s="133"/>
      <c r="J51" s="134"/>
      <c r="K51" s="105"/>
      <c r="L51" s="106"/>
      <c r="M51" s="107"/>
      <c r="N51" s="105"/>
      <c r="O51" s="106"/>
      <c r="P51" s="107"/>
      <c r="Q51" s="105"/>
      <c r="R51" s="106"/>
      <c r="S51" s="106"/>
      <c r="T51" s="62">
        <v>15</v>
      </c>
      <c r="U51" s="62"/>
      <c r="V51" s="124">
        <f>(T51*((K51*0)+(N51*50)+(Q51*100)))/(H51*100)</f>
        <v>0</v>
      </c>
      <c r="W51" s="89"/>
      <c r="X51" s="231"/>
      <c r="Y51" s="232"/>
      <c r="Z51" s="233"/>
    </row>
    <row r="52" spans="1:26" ht="24" customHeight="1" x14ac:dyDescent="0.25">
      <c r="A52" s="146"/>
      <c r="B52" s="215" t="s">
        <v>73</v>
      </c>
      <c r="C52" s="216"/>
      <c r="D52" s="216"/>
      <c r="E52" s="216"/>
      <c r="F52" s="216"/>
      <c r="G52" s="102"/>
      <c r="H52" s="132">
        <v>80</v>
      </c>
      <c r="I52" s="133"/>
      <c r="J52" s="134"/>
      <c r="K52" s="105"/>
      <c r="L52" s="106"/>
      <c r="M52" s="107"/>
      <c r="N52" s="105"/>
      <c r="O52" s="106"/>
      <c r="P52" s="107"/>
      <c r="Q52" s="105"/>
      <c r="R52" s="106"/>
      <c r="S52" s="106"/>
      <c r="T52" s="62">
        <v>5</v>
      </c>
      <c r="U52" s="62"/>
      <c r="V52" s="124">
        <f>(T52*((K52*0)+(N52*50)+(Q52*100)))/(H52*100)</f>
        <v>0</v>
      </c>
      <c r="W52" s="89"/>
      <c r="X52" s="231"/>
      <c r="Y52" s="232"/>
      <c r="Z52" s="233"/>
    </row>
    <row r="53" spans="1:26" s="23" customFormat="1" ht="24" customHeight="1" x14ac:dyDescent="0.25">
      <c r="A53" s="50">
        <v>2.2999999999999998</v>
      </c>
      <c r="B53" s="196" t="s">
        <v>64</v>
      </c>
      <c r="C53" s="197"/>
      <c r="D53" s="197"/>
      <c r="E53" s="197"/>
      <c r="F53" s="197"/>
      <c r="G53" s="198"/>
      <c r="H53" s="138">
        <v>450</v>
      </c>
      <c r="I53" s="139"/>
      <c r="J53" s="140"/>
      <c r="K53" s="121">
        <f>K54</f>
        <v>0</v>
      </c>
      <c r="L53" s="122"/>
      <c r="M53" s="123"/>
      <c r="N53" s="121">
        <f>N54</f>
        <v>0</v>
      </c>
      <c r="O53" s="122"/>
      <c r="P53" s="123"/>
      <c r="Q53" s="121">
        <f>Q54</f>
        <v>0</v>
      </c>
      <c r="R53" s="122"/>
      <c r="S53" s="122"/>
      <c r="T53" s="59">
        <f>SUM(T54)</f>
        <v>10</v>
      </c>
      <c r="U53" s="59"/>
      <c r="V53" s="60">
        <f>SUM(V54)</f>
        <v>0</v>
      </c>
      <c r="W53" s="61"/>
      <c r="X53" s="228"/>
      <c r="Y53" s="229"/>
      <c r="Z53" s="230"/>
    </row>
    <row r="54" spans="1:26" ht="48" customHeight="1" x14ac:dyDescent="0.25">
      <c r="A54" s="39"/>
      <c r="B54" s="215" t="s">
        <v>104</v>
      </c>
      <c r="C54" s="216"/>
      <c r="D54" s="216"/>
      <c r="E54" s="216"/>
      <c r="F54" s="216"/>
      <c r="G54" s="102"/>
      <c r="H54" s="132">
        <v>450</v>
      </c>
      <c r="I54" s="133"/>
      <c r="J54" s="134"/>
      <c r="K54" s="293"/>
      <c r="L54" s="294"/>
      <c r="M54" s="295"/>
      <c r="N54" s="293"/>
      <c r="O54" s="294"/>
      <c r="P54" s="295"/>
      <c r="Q54" s="293"/>
      <c r="R54" s="294"/>
      <c r="S54" s="294"/>
      <c r="T54" s="62">
        <v>10</v>
      </c>
      <c r="U54" s="62"/>
      <c r="V54" s="124">
        <f>(T54*((K54*0)+(N54*50)+(Q54*100)))/(H54*100)</f>
        <v>0</v>
      </c>
      <c r="W54" s="89"/>
      <c r="X54" s="231"/>
      <c r="Y54" s="232"/>
      <c r="Z54" s="233"/>
    </row>
    <row r="55" spans="1:26" s="23" customFormat="1" ht="24" customHeight="1" x14ac:dyDescent="0.25">
      <c r="A55" s="50">
        <v>2.4</v>
      </c>
      <c r="B55" s="196" t="s">
        <v>65</v>
      </c>
      <c r="C55" s="197"/>
      <c r="D55" s="197"/>
      <c r="E55" s="197"/>
      <c r="F55" s="197"/>
      <c r="G55" s="198"/>
      <c r="H55" s="138">
        <v>550</v>
      </c>
      <c r="I55" s="139"/>
      <c r="J55" s="140"/>
      <c r="K55" s="121">
        <f>K56</f>
        <v>0</v>
      </c>
      <c r="L55" s="122"/>
      <c r="M55" s="123"/>
      <c r="N55" s="121">
        <f>N56</f>
        <v>0</v>
      </c>
      <c r="O55" s="122"/>
      <c r="P55" s="123"/>
      <c r="Q55" s="121">
        <f>Q56</f>
        <v>0</v>
      </c>
      <c r="R55" s="122"/>
      <c r="S55" s="122"/>
      <c r="T55" s="59">
        <f>T56</f>
        <v>3</v>
      </c>
      <c r="U55" s="59"/>
      <c r="V55" s="60">
        <f>SUM(V56)</f>
        <v>0</v>
      </c>
      <c r="W55" s="61"/>
      <c r="X55" s="228"/>
      <c r="Y55" s="229"/>
      <c r="Z55" s="230"/>
    </row>
    <row r="56" spans="1:26" ht="48" customHeight="1" x14ac:dyDescent="0.25">
      <c r="A56" s="40"/>
      <c r="B56" s="215" t="s">
        <v>105</v>
      </c>
      <c r="C56" s="216"/>
      <c r="D56" s="216"/>
      <c r="E56" s="216"/>
      <c r="F56" s="216"/>
      <c r="G56" s="102"/>
      <c r="H56" s="132">
        <v>550</v>
      </c>
      <c r="I56" s="133"/>
      <c r="J56" s="134"/>
      <c r="K56" s="105"/>
      <c r="L56" s="106"/>
      <c r="M56" s="107"/>
      <c r="N56" s="105"/>
      <c r="O56" s="106"/>
      <c r="P56" s="107"/>
      <c r="Q56" s="105"/>
      <c r="R56" s="106"/>
      <c r="S56" s="106"/>
      <c r="T56" s="62">
        <v>3</v>
      </c>
      <c r="U56" s="62"/>
      <c r="V56" s="124">
        <f>(T56*((K56*0)+(N56*50)+(Q56*100)))/(H56*100)</f>
        <v>0</v>
      </c>
      <c r="W56" s="89"/>
      <c r="X56" s="231"/>
      <c r="Y56" s="232"/>
      <c r="Z56" s="233"/>
    </row>
    <row r="57" spans="1:26" s="23" customFormat="1" ht="24" customHeight="1" x14ac:dyDescent="0.25">
      <c r="A57" s="50">
        <v>2.5</v>
      </c>
      <c r="B57" s="196" t="s">
        <v>67</v>
      </c>
      <c r="C57" s="197"/>
      <c r="D57" s="197"/>
      <c r="E57" s="197"/>
      <c r="F57" s="197"/>
      <c r="G57" s="198"/>
      <c r="H57" s="138">
        <v>120</v>
      </c>
      <c r="I57" s="139"/>
      <c r="J57" s="140"/>
      <c r="K57" s="121">
        <f>K58</f>
        <v>0</v>
      </c>
      <c r="L57" s="122"/>
      <c r="M57" s="123"/>
      <c r="N57" s="121">
        <f>N58</f>
        <v>0</v>
      </c>
      <c r="O57" s="122"/>
      <c r="P57" s="123"/>
      <c r="Q57" s="121">
        <f>Q58</f>
        <v>0</v>
      </c>
      <c r="R57" s="122"/>
      <c r="S57" s="122"/>
      <c r="T57" s="59">
        <f>T58</f>
        <v>2</v>
      </c>
      <c r="U57" s="59"/>
      <c r="V57" s="60">
        <f>SUM(V58)</f>
        <v>0</v>
      </c>
      <c r="W57" s="61"/>
      <c r="X57" s="228"/>
      <c r="Y57" s="229"/>
      <c r="Z57" s="230"/>
    </row>
    <row r="58" spans="1:26" ht="48" customHeight="1" x14ac:dyDescent="0.25">
      <c r="A58" s="37"/>
      <c r="B58" s="129" t="s">
        <v>106</v>
      </c>
      <c r="C58" s="129"/>
      <c r="D58" s="129"/>
      <c r="E58" s="129"/>
      <c r="F58" s="129"/>
      <c r="G58" s="129"/>
      <c r="H58" s="130">
        <v>120</v>
      </c>
      <c r="I58" s="130"/>
      <c r="J58" s="130"/>
      <c r="K58" s="105"/>
      <c r="L58" s="106"/>
      <c r="M58" s="107"/>
      <c r="N58" s="105"/>
      <c r="O58" s="106"/>
      <c r="P58" s="107"/>
      <c r="Q58" s="105"/>
      <c r="R58" s="106"/>
      <c r="S58" s="106"/>
      <c r="T58" s="62">
        <v>2</v>
      </c>
      <c r="U58" s="62"/>
      <c r="V58" s="124">
        <f>(T58*((K58*0)+(N58*50)+(Q58*100)))/(H58*100)</f>
        <v>0</v>
      </c>
      <c r="W58" s="89"/>
      <c r="X58" s="231"/>
      <c r="Y58" s="232"/>
      <c r="Z58" s="233"/>
    </row>
    <row r="59" spans="1:26" ht="24" customHeight="1" x14ac:dyDescent="0.25">
      <c r="A59" s="217" t="s">
        <v>9</v>
      </c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2"/>
      <c r="T59" s="218">
        <f>SUM(T44,T29)</f>
        <v>100</v>
      </c>
      <c r="U59" s="219"/>
      <c r="V59" s="220">
        <f>SUM(V29,V44)</f>
        <v>0</v>
      </c>
      <c r="W59" s="221"/>
      <c r="X59" s="222"/>
      <c r="Y59" s="223"/>
      <c r="Z59" s="224"/>
    </row>
    <row r="60" spans="1:26" ht="9.9499999999999993" customHeight="1" x14ac:dyDescent="0.25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24" customHeight="1" x14ac:dyDescent="0.25">
      <c r="A61" s="1" t="s">
        <v>58</v>
      </c>
    </row>
    <row r="62" spans="1:26" ht="60" customHeight="1" x14ac:dyDescent="0.25">
      <c r="A62" s="14" t="s">
        <v>6</v>
      </c>
      <c r="B62" s="83" t="s">
        <v>20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69" t="s">
        <v>21</v>
      </c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1"/>
      <c r="Y62" s="72" t="s">
        <v>22</v>
      </c>
      <c r="Z62" s="72"/>
    </row>
    <row r="63" spans="1:26" ht="24" customHeight="1" x14ac:dyDescent="0.25">
      <c r="A63" s="73" t="s">
        <v>23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5"/>
    </row>
    <row r="64" spans="1:26" s="19" customFormat="1" ht="48" customHeight="1" x14ac:dyDescent="0.25">
      <c r="A64" s="17" t="str">
        <f>IF(B64&lt;&gt;"","2.1.1","")</f>
        <v/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53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5"/>
      <c r="Y64" s="77"/>
      <c r="Z64" s="77"/>
    </row>
    <row r="65" spans="1:26" s="19" customFormat="1" ht="48" customHeight="1" x14ac:dyDescent="0.25">
      <c r="A65" s="17" t="str">
        <f>IF(B65&lt;&gt;"","2.1.2","")</f>
        <v/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53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5"/>
      <c r="Y65" s="77"/>
      <c r="Z65" s="77"/>
    </row>
    <row r="66" spans="1:26" s="19" customFormat="1" ht="48" customHeight="1" x14ac:dyDescent="0.25">
      <c r="A66" s="17" t="str">
        <f>IF(B66&lt;&gt;"","2.1.3","")</f>
        <v/>
      </c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53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5"/>
      <c r="Y66" s="77"/>
      <c r="Z66" s="77"/>
    </row>
    <row r="67" spans="1:26" s="19" customFormat="1" ht="48" customHeight="1" x14ac:dyDescent="0.25">
      <c r="A67" s="17" t="str">
        <f>IF(B67&lt;&gt;"","2.1.4","")</f>
        <v/>
      </c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53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5"/>
      <c r="Y67" s="77"/>
      <c r="Z67" s="77"/>
    </row>
    <row r="68" spans="1:26" s="19" customFormat="1" ht="48" customHeight="1" x14ac:dyDescent="0.25">
      <c r="A68" s="17" t="str">
        <f>IF(B68&lt;&gt;"","2.1.5","")</f>
        <v/>
      </c>
      <c r="B68" s="53"/>
      <c r="C68" s="54"/>
      <c r="D68" s="54"/>
      <c r="E68" s="54"/>
      <c r="F68" s="54"/>
      <c r="G68" s="54"/>
      <c r="H68" s="54"/>
      <c r="I68" s="54"/>
      <c r="J68" s="54"/>
      <c r="K68" s="54"/>
      <c r="L68" s="55"/>
      <c r="M68" s="25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7"/>
      <c r="Y68" s="56"/>
      <c r="Z68" s="57"/>
    </row>
    <row r="69" spans="1:26" ht="24" customHeight="1" x14ac:dyDescent="0.25">
      <c r="A69" s="73" t="s">
        <v>24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/>
    </row>
    <row r="70" spans="1:26" s="19" customFormat="1" ht="48" customHeight="1" x14ac:dyDescent="0.25">
      <c r="A70" s="17" t="str">
        <f>IF(B70&lt;&gt;"","2.2.1","")</f>
        <v/>
      </c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53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5"/>
      <c r="Y70" s="77"/>
      <c r="Z70" s="77"/>
    </row>
    <row r="71" spans="1:26" s="19" customFormat="1" ht="48" customHeight="1" x14ac:dyDescent="0.25">
      <c r="A71" s="17" t="str">
        <f>IF(B71&lt;&gt;"","2.2.2","")</f>
        <v/>
      </c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53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5"/>
      <c r="Y71" s="77"/>
      <c r="Z71" s="77"/>
    </row>
    <row r="72" spans="1:26" s="19" customFormat="1" ht="48" customHeight="1" x14ac:dyDescent="0.25">
      <c r="A72" s="17" t="str">
        <f>IF(B72&lt;&gt;"","2.2.3","")</f>
        <v/>
      </c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53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5"/>
      <c r="Y72" s="77"/>
      <c r="Z72" s="77"/>
    </row>
    <row r="73" spans="1:26" s="19" customFormat="1" ht="48" customHeight="1" x14ac:dyDescent="0.25">
      <c r="A73" s="17" t="str">
        <f>IF(B73&lt;&gt;"","2.2.4","")</f>
        <v/>
      </c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53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5"/>
      <c r="Y73" s="77"/>
      <c r="Z73" s="77"/>
    </row>
    <row r="74" spans="1:26" s="19" customFormat="1" ht="48" customHeight="1" x14ac:dyDescent="0.25">
      <c r="A74" s="17" t="str">
        <f>IF(B74&lt;&gt;"","2.2.5","")</f>
        <v/>
      </c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53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5"/>
      <c r="Y74" s="77"/>
      <c r="Z74" s="77"/>
    </row>
    <row r="75" spans="1:26" ht="24" customHeight="1" x14ac:dyDescent="0.25">
      <c r="A75" s="73" t="s">
        <v>25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/>
    </row>
    <row r="76" spans="1:26" s="19" customFormat="1" ht="48" customHeight="1" x14ac:dyDescent="0.25">
      <c r="A76" s="17" t="str">
        <f>IF(B76&lt;&gt;"","2.3.1","")</f>
        <v/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53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5"/>
      <c r="Y76" s="77"/>
      <c r="Z76" s="77"/>
    </row>
    <row r="77" spans="1:26" s="19" customFormat="1" ht="48" customHeight="1" x14ac:dyDescent="0.25">
      <c r="A77" s="17" t="str">
        <f>IF(B77&lt;&gt;"","2.3.2","")</f>
        <v/>
      </c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53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5"/>
      <c r="Y77" s="77"/>
      <c r="Z77" s="77"/>
    </row>
    <row r="78" spans="1:26" s="19" customFormat="1" ht="48" customHeight="1" x14ac:dyDescent="0.25">
      <c r="A78" s="17" t="str">
        <f>IF(B78&lt;&gt;"","2.3.3","")</f>
        <v/>
      </c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53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5"/>
      <c r="Y78" s="77"/>
      <c r="Z78" s="77"/>
    </row>
    <row r="79" spans="1:26" s="19" customFormat="1" ht="48" customHeight="1" x14ac:dyDescent="0.25">
      <c r="A79" s="17" t="str">
        <f>IF(B79&lt;&gt;"","2.3.4","")</f>
        <v/>
      </c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53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5"/>
      <c r="Y79" s="77"/>
      <c r="Z79" s="77"/>
    </row>
    <row r="80" spans="1:26" s="19" customFormat="1" ht="48" customHeight="1" x14ac:dyDescent="0.25">
      <c r="A80" s="17" t="str">
        <f>IF(B80&lt;&gt;"","2.3.5","")</f>
        <v/>
      </c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53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5"/>
      <c r="Y80" s="77"/>
      <c r="Z80" s="77"/>
    </row>
    <row r="81" spans="1:26" ht="9.9499999999999993" customHeight="1" x14ac:dyDescent="0.25"/>
    <row r="82" spans="1:26" ht="24" customHeight="1" x14ac:dyDescent="0.25">
      <c r="A82" s="2" t="s">
        <v>59</v>
      </c>
    </row>
    <row r="83" spans="1:26" ht="9.9499999999999993" customHeight="1" x14ac:dyDescent="0.25"/>
    <row r="84" spans="1:26" ht="60" customHeight="1" x14ac:dyDescent="0.25">
      <c r="A84" s="14" t="s">
        <v>6</v>
      </c>
      <c r="B84" s="83" t="s">
        <v>26</v>
      </c>
      <c r="C84" s="83"/>
      <c r="D84" s="83"/>
      <c r="E84" s="83"/>
      <c r="F84" s="83"/>
      <c r="G84" s="83"/>
      <c r="H84" s="83" t="s">
        <v>21</v>
      </c>
      <c r="I84" s="83"/>
      <c r="J84" s="83"/>
      <c r="K84" s="83"/>
      <c r="L84" s="83"/>
      <c r="M84" s="83"/>
      <c r="N84" s="83"/>
      <c r="O84" s="83"/>
      <c r="P84" s="83"/>
      <c r="Q84" s="69" t="s">
        <v>27</v>
      </c>
      <c r="R84" s="70"/>
      <c r="S84" s="70"/>
      <c r="T84" s="70"/>
      <c r="U84" s="70"/>
      <c r="V84" s="70"/>
      <c r="W84" s="70"/>
      <c r="X84" s="71"/>
      <c r="Y84" s="72" t="s">
        <v>22</v>
      </c>
      <c r="Z84" s="72"/>
    </row>
    <row r="85" spans="1:26" s="19" customFormat="1" ht="72" customHeight="1" x14ac:dyDescent="0.25">
      <c r="A85" s="17" t="str">
        <f>IF(B85&lt;&gt;"","3.1","")</f>
        <v/>
      </c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53"/>
      <c r="R85" s="54"/>
      <c r="S85" s="54"/>
      <c r="T85" s="54"/>
      <c r="U85" s="54"/>
      <c r="V85" s="54"/>
      <c r="W85" s="54"/>
      <c r="X85" s="55"/>
      <c r="Y85" s="77"/>
      <c r="Z85" s="77"/>
    </row>
    <row r="86" spans="1:26" s="19" customFormat="1" ht="72" customHeight="1" x14ac:dyDescent="0.25">
      <c r="A86" s="17" t="str">
        <f>IF(B86&lt;&gt;"","3.2","")</f>
        <v/>
      </c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53"/>
      <c r="R86" s="54"/>
      <c r="S86" s="54"/>
      <c r="T86" s="54"/>
      <c r="U86" s="54"/>
      <c r="V86" s="54"/>
      <c r="W86" s="54"/>
      <c r="X86" s="55"/>
      <c r="Y86" s="77"/>
      <c r="Z86" s="77"/>
    </row>
    <row r="87" spans="1:26" s="19" customFormat="1" ht="72" customHeight="1" x14ac:dyDescent="0.25">
      <c r="A87" s="17" t="str">
        <f>IF(B87&lt;&gt;"","3.3","")</f>
        <v/>
      </c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53"/>
      <c r="R87" s="54"/>
      <c r="S87" s="54"/>
      <c r="T87" s="54"/>
      <c r="U87" s="54"/>
      <c r="V87" s="54"/>
      <c r="W87" s="54"/>
      <c r="X87" s="55"/>
      <c r="Y87" s="77"/>
      <c r="Z87" s="77"/>
    </row>
    <row r="88" spans="1:26" s="19" customFormat="1" ht="72" customHeight="1" x14ac:dyDescent="0.25">
      <c r="A88" s="17" t="str">
        <f>IF(B88&lt;&gt;"","3.4","")</f>
        <v/>
      </c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53"/>
      <c r="R88" s="54"/>
      <c r="S88" s="54"/>
      <c r="T88" s="54"/>
      <c r="U88" s="54"/>
      <c r="V88" s="54"/>
      <c r="W88" s="54"/>
      <c r="X88" s="55"/>
      <c r="Y88" s="77"/>
      <c r="Z88" s="77"/>
    </row>
    <row r="89" spans="1:26" s="19" customFormat="1" ht="72" customHeight="1" x14ac:dyDescent="0.25">
      <c r="A89" s="17" t="str">
        <f>IF(B89&lt;&gt;"","3.5","")</f>
        <v/>
      </c>
      <c r="B89" s="53"/>
      <c r="C89" s="54"/>
      <c r="D89" s="54"/>
      <c r="E89" s="54"/>
      <c r="F89" s="54"/>
      <c r="G89" s="55"/>
      <c r="H89" s="53"/>
      <c r="I89" s="54"/>
      <c r="J89" s="54"/>
      <c r="K89" s="54"/>
      <c r="L89" s="54"/>
      <c r="M89" s="54"/>
      <c r="N89" s="54"/>
      <c r="O89" s="54"/>
      <c r="P89" s="55"/>
      <c r="Q89" s="53"/>
      <c r="R89" s="54"/>
      <c r="S89" s="54"/>
      <c r="T89" s="54"/>
      <c r="U89" s="54"/>
      <c r="V89" s="54"/>
      <c r="W89" s="54"/>
      <c r="X89" s="55"/>
      <c r="Y89" s="56"/>
      <c r="Z89" s="57"/>
    </row>
    <row r="90" spans="1:26" s="19" customFormat="1" ht="72" customHeight="1" x14ac:dyDescent="0.25">
      <c r="A90" s="17" t="str">
        <f>IF(B90&lt;&gt;"","3.6","")</f>
        <v/>
      </c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53"/>
      <c r="R90" s="54"/>
      <c r="S90" s="54"/>
      <c r="T90" s="54"/>
      <c r="U90" s="54"/>
      <c r="V90" s="54"/>
      <c r="W90" s="54"/>
      <c r="X90" s="55"/>
      <c r="Y90" s="77"/>
      <c r="Z90" s="77"/>
    </row>
    <row r="91" spans="1:26" ht="9.9499999999999993" customHeight="1" x14ac:dyDescent="0.25">
      <c r="A91" s="2"/>
    </row>
    <row r="92" spans="1:26" ht="24" customHeight="1" x14ac:dyDescent="0.25">
      <c r="A92" s="2" t="s">
        <v>60</v>
      </c>
    </row>
    <row r="93" spans="1:26" ht="9.9499999999999993" customHeight="1" x14ac:dyDescent="0.25">
      <c r="A93" s="2"/>
    </row>
    <row r="94" spans="1:26" ht="48" customHeight="1" x14ac:dyDescent="0.25">
      <c r="B94" s="182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4"/>
    </row>
    <row r="95" spans="1:26" ht="48" customHeight="1" x14ac:dyDescent="0.25">
      <c r="B95" s="185"/>
      <c r="C95" s="186"/>
      <c r="D95" s="186"/>
      <c r="E95" s="186"/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7"/>
    </row>
    <row r="96" spans="1:26" ht="48" customHeight="1" x14ac:dyDescent="0.25">
      <c r="B96" s="185"/>
      <c r="C96" s="186"/>
      <c r="D96" s="186"/>
      <c r="E96" s="186"/>
      <c r="F96" s="186"/>
      <c r="G96" s="186"/>
      <c r="H96" s="186"/>
      <c r="I96" s="186"/>
      <c r="J96" s="186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186"/>
      <c r="Y96" s="187"/>
    </row>
    <row r="97" spans="1:25" ht="48" customHeight="1" x14ac:dyDescent="0.25">
      <c r="B97" s="185"/>
      <c r="C97" s="186"/>
      <c r="D97" s="186"/>
      <c r="E97" s="186"/>
      <c r="F97" s="186"/>
      <c r="G97" s="186"/>
      <c r="H97" s="186"/>
      <c r="I97" s="186"/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7"/>
    </row>
    <row r="98" spans="1:25" ht="48" customHeight="1" x14ac:dyDescent="0.25">
      <c r="B98" s="188"/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90"/>
    </row>
    <row r="99" spans="1:25" ht="9.9499999999999993" customHeight="1" x14ac:dyDescent="0.25">
      <c r="A99" s="2"/>
    </row>
    <row r="100" spans="1:25" ht="24" customHeight="1" x14ac:dyDescent="0.25">
      <c r="A100" s="5" t="s">
        <v>108</v>
      </c>
    </row>
    <row r="101" spans="1:25" ht="9.9499999999999993" customHeight="1" x14ac:dyDescent="0.25"/>
    <row r="102" spans="1:25" ht="21" customHeight="1" x14ac:dyDescent="0.25">
      <c r="B102" s="165"/>
      <c r="C102" s="165"/>
      <c r="D102" s="165"/>
      <c r="E102" s="165"/>
      <c r="F102" s="165"/>
      <c r="G102" s="165"/>
      <c r="H102" s="165"/>
      <c r="J102" s="165"/>
      <c r="K102" s="165"/>
      <c r="L102" s="165"/>
      <c r="M102" s="165"/>
      <c r="N102" s="165"/>
      <c r="O102" s="165"/>
      <c r="P102" s="165"/>
      <c r="Q102" s="165"/>
      <c r="S102" s="166"/>
      <c r="T102" s="167"/>
      <c r="U102" s="167"/>
      <c r="V102" s="167"/>
      <c r="W102" s="167"/>
      <c r="X102" s="167"/>
      <c r="Y102" s="168"/>
    </row>
    <row r="103" spans="1:25" ht="21" customHeight="1" x14ac:dyDescent="0.25">
      <c r="B103" s="165"/>
      <c r="C103" s="165"/>
      <c r="D103" s="165"/>
      <c r="E103" s="165"/>
      <c r="F103" s="165"/>
      <c r="G103" s="165"/>
      <c r="H103" s="165"/>
      <c r="J103" s="165"/>
      <c r="K103" s="165"/>
      <c r="L103" s="165"/>
      <c r="M103" s="165"/>
      <c r="N103" s="165"/>
      <c r="O103" s="165"/>
      <c r="P103" s="165"/>
      <c r="Q103" s="165"/>
      <c r="S103" s="169"/>
      <c r="T103" s="170"/>
      <c r="U103" s="170"/>
      <c r="V103" s="170"/>
      <c r="W103" s="170"/>
      <c r="X103" s="170"/>
      <c r="Y103" s="171"/>
    </row>
    <row r="104" spans="1:25" ht="21" customHeight="1" x14ac:dyDescent="0.25">
      <c r="B104" s="165"/>
      <c r="C104" s="165"/>
      <c r="D104" s="165"/>
      <c r="E104" s="165"/>
      <c r="F104" s="165"/>
      <c r="G104" s="165"/>
      <c r="H104" s="165"/>
      <c r="J104" s="165"/>
      <c r="K104" s="165"/>
      <c r="L104" s="165"/>
      <c r="M104" s="165"/>
      <c r="N104" s="165"/>
      <c r="O104" s="165"/>
      <c r="P104" s="165"/>
      <c r="Q104" s="165"/>
      <c r="S104" s="169"/>
      <c r="T104" s="170"/>
      <c r="U104" s="170"/>
      <c r="V104" s="170"/>
      <c r="W104" s="170"/>
      <c r="X104" s="170"/>
      <c r="Y104" s="171"/>
    </row>
    <row r="105" spans="1:25" ht="21" customHeight="1" x14ac:dyDescent="0.25">
      <c r="B105" s="165"/>
      <c r="C105" s="165"/>
      <c r="D105" s="165"/>
      <c r="E105" s="165"/>
      <c r="F105" s="165"/>
      <c r="G105" s="165"/>
      <c r="H105" s="165"/>
      <c r="J105" s="165"/>
      <c r="K105" s="165"/>
      <c r="L105" s="165"/>
      <c r="M105" s="165"/>
      <c r="N105" s="165"/>
      <c r="O105" s="165"/>
      <c r="P105" s="165"/>
      <c r="Q105" s="165"/>
      <c r="S105" s="169"/>
      <c r="T105" s="170"/>
      <c r="U105" s="170"/>
      <c r="V105" s="170"/>
      <c r="W105" s="170"/>
      <c r="X105" s="170"/>
      <c r="Y105" s="171"/>
    </row>
    <row r="106" spans="1:25" ht="21" customHeight="1" x14ac:dyDescent="0.25">
      <c r="B106" s="165"/>
      <c r="C106" s="165"/>
      <c r="D106" s="165"/>
      <c r="E106" s="165"/>
      <c r="F106" s="165"/>
      <c r="G106" s="165"/>
      <c r="H106" s="165"/>
      <c r="J106" s="165"/>
      <c r="K106" s="165"/>
      <c r="L106" s="165"/>
      <c r="M106" s="165"/>
      <c r="N106" s="165"/>
      <c r="O106" s="165"/>
      <c r="P106" s="165"/>
      <c r="Q106" s="165"/>
      <c r="S106" s="169"/>
      <c r="T106" s="170"/>
      <c r="U106" s="170"/>
      <c r="V106" s="170"/>
      <c r="W106" s="170"/>
      <c r="X106" s="170"/>
      <c r="Y106" s="171"/>
    </row>
    <row r="107" spans="1:25" ht="21" customHeight="1" x14ac:dyDescent="0.25">
      <c r="B107" s="165"/>
      <c r="C107" s="165"/>
      <c r="D107" s="165"/>
      <c r="E107" s="165"/>
      <c r="F107" s="165"/>
      <c r="G107" s="165"/>
      <c r="H107" s="165"/>
      <c r="J107" s="165"/>
      <c r="K107" s="165"/>
      <c r="L107" s="165"/>
      <c r="M107" s="165"/>
      <c r="N107" s="165"/>
      <c r="O107" s="165"/>
      <c r="P107" s="165"/>
      <c r="Q107" s="165"/>
      <c r="S107" s="169"/>
      <c r="T107" s="170"/>
      <c r="U107" s="170"/>
      <c r="V107" s="170"/>
      <c r="W107" s="170"/>
      <c r="X107" s="170"/>
      <c r="Y107" s="171"/>
    </row>
    <row r="108" spans="1:25" ht="21" customHeight="1" x14ac:dyDescent="0.25">
      <c r="B108" s="165"/>
      <c r="C108" s="165"/>
      <c r="D108" s="165"/>
      <c r="E108" s="165"/>
      <c r="F108" s="165"/>
      <c r="G108" s="165"/>
      <c r="H108" s="165"/>
      <c r="J108" s="165"/>
      <c r="K108" s="165"/>
      <c r="L108" s="165"/>
      <c r="M108" s="165"/>
      <c r="N108" s="165"/>
      <c r="O108" s="165"/>
      <c r="P108" s="165"/>
      <c r="Q108" s="165"/>
      <c r="S108" s="169"/>
      <c r="T108" s="170"/>
      <c r="U108" s="170"/>
      <c r="V108" s="170"/>
      <c r="W108" s="170"/>
      <c r="X108" s="170"/>
      <c r="Y108" s="171"/>
    </row>
    <row r="109" spans="1:25" ht="21" customHeight="1" x14ac:dyDescent="0.25">
      <c r="B109" s="165"/>
      <c r="C109" s="165"/>
      <c r="D109" s="165"/>
      <c r="E109" s="165"/>
      <c r="F109" s="165"/>
      <c r="G109" s="165"/>
      <c r="H109" s="165"/>
      <c r="J109" s="165"/>
      <c r="K109" s="165"/>
      <c r="L109" s="165"/>
      <c r="M109" s="165"/>
      <c r="N109" s="165"/>
      <c r="O109" s="165"/>
      <c r="P109" s="165"/>
      <c r="Q109" s="165"/>
      <c r="S109" s="169"/>
      <c r="T109" s="170"/>
      <c r="U109" s="170"/>
      <c r="V109" s="170"/>
      <c r="W109" s="170"/>
      <c r="X109" s="170"/>
      <c r="Y109" s="171"/>
    </row>
    <row r="110" spans="1:25" ht="21" customHeight="1" x14ac:dyDescent="0.25">
      <c r="B110" s="165"/>
      <c r="C110" s="165"/>
      <c r="D110" s="165"/>
      <c r="E110" s="165"/>
      <c r="F110" s="165"/>
      <c r="G110" s="165"/>
      <c r="H110" s="165"/>
      <c r="J110" s="165"/>
      <c r="K110" s="165"/>
      <c r="L110" s="165"/>
      <c r="M110" s="165"/>
      <c r="N110" s="165"/>
      <c r="O110" s="165"/>
      <c r="P110" s="165"/>
      <c r="Q110" s="165"/>
      <c r="S110" s="169"/>
      <c r="T110" s="170"/>
      <c r="U110" s="170"/>
      <c r="V110" s="170"/>
      <c r="W110" s="170"/>
      <c r="X110" s="170"/>
      <c r="Y110" s="171"/>
    </row>
    <row r="111" spans="1:25" ht="21" customHeight="1" x14ac:dyDescent="0.25">
      <c r="B111" s="165"/>
      <c r="C111" s="165"/>
      <c r="D111" s="165"/>
      <c r="E111" s="165"/>
      <c r="F111" s="165"/>
      <c r="G111" s="165"/>
      <c r="H111" s="165"/>
      <c r="J111" s="165"/>
      <c r="K111" s="165"/>
      <c r="L111" s="165"/>
      <c r="M111" s="165"/>
      <c r="N111" s="165"/>
      <c r="O111" s="165"/>
      <c r="P111" s="165"/>
      <c r="Q111" s="165"/>
      <c r="S111" s="172"/>
      <c r="T111" s="173"/>
      <c r="U111" s="173"/>
      <c r="V111" s="173"/>
      <c r="W111" s="173"/>
      <c r="X111" s="173"/>
      <c r="Y111" s="174"/>
    </row>
    <row r="112" spans="1:25" ht="48" customHeight="1" x14ac:dyDescent="0.25">
      <c r="B112" s="181"/>
      <c r="C112" s="181"/>
      <c r="D112" s="181"/>
      <c r="E112" s="181"/>
      <c r="F112" s="181"/>
      <c r="G112" s="181"/>
      <c r="H112" s="181"/>
      <c r="J112" s="175"/>
      <c r="K112" s="176"/>
      <c r="L112" s="176"/>
      <c r="M112" s="176"/>
      <c r="N112" s="176"/>
      <c r="O112" s="176"/>
      <c r="P112" s="176"/>
      <c r="Q112" s="177"/>
      <c r="S112" s="175"/>
      <c r="T112" s="176"/>
      <c r="U112" s="176"/>
      <c r="V112" s="176"/>
      <c r="W112" s="176"/>
      <c r="X112" s="176"/>
      <c r="Y112" s="177"/>
    </row>
    <row r="113" spans="2:25" ht="48" customHeight="1" x14ac:dyDescent="0.25">
      <c r="B113" s="181"/>
      <c r="C113" s="181"/>
      <c r="D113" s="181"/>
      <c r="E113" s="181"/>
      <c r="F113" s="181"/>
      <c r="G113" s="181"/>
      <c r="H113" s="181"/>
      <c r="J113" s="178"/>
      <c r="K113" s="179"/>
      <c r="L113" s="179"/>
      <c r="M113" s="179"/>
      <c r="N113" s="179"/>
      <c r="O113" s="179"/>
      <c r="P113" s="179"/>
      <c r="Q113" s="180"/>
      <c r="S113" s="178"/>
      <c r="T113" s="179"/>
      <c r="U113" s="179"/>
      <c r="V113" s="179"/>
      <c r="W113" s="179"/>
      <c r="X113" s="179"/>
      <c r="Y113" s="180"/>
    </row>
    <row r="115" spans="2:25" x14ac:dyDescent="0.25">
      <c r="B115" s="165"/>
      <c r="C115" s="165"/>
      <c r="D115" s="165"/>
      <c r="E115" s="165"/>
      <c r="F115" s="165"/>
      <c r="G115" s="165"/>
      <c r="H115" s="165"/>
      <c r="J115" s="165"/>
      <c r="K115" s="165"/>
      <c r="L115" s="165"/>
      <c r="M115" s="165"/>
      <c r="N115" s="165"/>
      <c r="O115" s="165"/>
      <c r="P115" s="165"/>
      <c r="Q115" s="165"/>
      <c r="S115" s="166"/>
      <c r="T115" s="167"/>
      <c r="U115" s="167"/>
      <c r="V115" s="167"/>
      <c r="W115" s="167"/>
      <c r="X115" s="167"/>
      <c r="Y115" s="168"/>
    </row>
    <row r="116" spans="2:25" x14ac:dyDescent="0.25">
      <c r="B116" s="165"/>
      <c r="C116" s="165"/>
      <c r="D116" s="165"/>
      <c r="E116" s="165"/>
      <c r="F116" s="165"/>
      <c r="G116" s="165"/>
      <c r="H116" s="165"/>
      <c r="J116" s="165"/>
      <c r="K116" s="165"/>
      <c r="L116" s="165"/>
      <c r="M116" s="165"/>
      <c r="N116" s="165"/>
      <c r="O116" s="165"/>
      <c r="P116" s="165"/>
      <c r="Q116" s="165"/>
      <c r="S116" s="169"/>
      <c r="T116" s="170"/>
      <c r="U116" s="170"/>
      <c r="V116" s="170"/>
      <c r="W116" s="170"/>
      <c r="X116" s="170"/>
      <c r="Y116" s="171"/>
    </row>
    <row r="117" spans="2:25" x14ac:dyDescent="0.25">
      <c r="B117" s="165"/>
      <c r="C117" s="165"/>
      <c r="D117" s="165"/>
      <c r="E117" s="165"/>
      <c r="F117" s="165"/>
      <c r="G117" s="165"/>
      <c r="H117" s="165"/>
      <c r="J117" s="165"/>
      <c r="K117" s="165"/>
      <c r="L117" s="165"/>
      <c r="M117" s="165"/>
      <c r="N117" s="165"/>
      <c r="O117" s="165"/>
      <c r="P117" s="165"/>
      <c r="Q117" s="165"/>
      <c r="S117" s="169"/>
      <c r="T117" s="170"/>
      <c r="U117" s="170"/>
      <c r="V117" s="170"/>
      <c r="W117" s="170"/>
      <c r="X117" s="170"/>
      <c r="Y117" s="171"/>
    </row>
    <row r="118" spans="2:25" x14ac:dyDescent="0.25">
      <c r="B118" s="165"/>
      <c r="C118" s="165"/>
      <c r="D118" s="165"/>
      <c r="E118" s="165"/>
      <c r="F118" s="165"/>
      <c r="G118" s="165"/>
      <c r="H118" s="165"/>
      <c r="J118" s="165"/>
      <c r="K118" s="165"/>
      <c r="L118" s="165"/>
      <c r="M118" s="165"/>
      <c r="N118" s="165"/>
      <c r="O118" s="165"/>
      <c r="P118" s="165"/>
      <c r="Q118" s="165"/>
      <c r="S118" s="169"/>
      <c r="T118" s="170"/>
      <c r="U118" s="170"/>
      <c r="V118" s="170"/>
      <c r="W118" s="170"/>
      <c r="X118" s="170"/>
      <c r="Y118" s="171"/>
    </row>
    <row r="119" spans="2:25" x14ac:dyDescent="0.25">
      <c r="B119" s="165"/>
      <c r="C119" s="165"/>
      <c r="D119" s="165"/>
      <c r="E119" s="165"/>
      <c r="F119" s="165"/>
      <c r="G119" s="165"/>
      <c r="H119" s="165"/>
      <c r="J119" s="165"/>
      <c r="K119" s="165"/>
      <c r="L119" s="165"/>
      <c r="M119" s="165"/>
      <c r="N119" s="165"/>
      <c r="O119" s="165"/>
      <c r="P119" s="165"/>
      <c r="Q119" s="165"/>
      <c r="S119" s="169"/>
      <c r="T119" s="170"/>
      <c r="U119" s="170"/>
      <c r="V119" s="170"/>
      <c r="W119" s="170"/>
      <c r="X119" s="170"/>
      <c r="Y119" s="171"/>
    </row>
    <row r="120" spans="2:25" x14ac:dyDescent="0.25">
      <c r="B120" s="165"/>
      <c r="C120" s="165"/>
      <c r="D120" s="165"/>
      <c r="E120" s="165"/>
      <c r="F120" s="165"/>
      <c r="G120" s="165"/>
      <c r="H120" s="165"/>
      <c r="J120" s="165"/>
      <c r="K120" s="165"/>
      <c r="L120" s="165"/>
      <c r="M120" s="165"/>
      <c r="N120" s="165"/>
      <c r="O120" s="165"/>
      <c r="P120" s="165"/>
      <c r="Q120" s="165"/>
      <c r="S120" s="169"/>
      <c r="T120" s="170"/>
      <c r="U120" s="170"/>
      <c r="V120" s="170"/>
      <c r="W120" s="170"/>
      <c r="X120" s="170"/>
      <c r="Y120" s="171"/>
    </row>
    <row r="121" spans="2:25" x14ac:dyDescent="0.25">
      <c r="B121" s="165"/>
      <c r="C121" s="165"/>
      <c r="D121" s="165"/>
      <c r="E121" s="165"/>
      <c r="F121" s="165"/>
      <c r="G121" s="165"/>
      <c r="H121" s="165"/>
      <c r="J121" s="165"/>
      <c r="K121" s="165"/>
      <c r="L121" s="165"/>
      <c r="M121" s="165"/>
      <c r="N121" s="165"/>
      <c r="O121" s="165"/>
      <c r="P121" s="165"/>
      <c r="Q121" s="165"/>
      <c r="S121" s="169"/>
      <c r="T121" s="170"/>
      <c r="U121" s="170"/>
      <c r="V121" s="170"/>
      <c r="W121" s="170"/>
      <c r="X121" s="170"/>
      <c r="Y121" s="171"/>
    </row>
    <row r="122" spans="2:25" x14ac:dyDescent="0.25">
      <c r="B122" s="165"/>
      <c r="C122" s="165"/>
      <c r="D122" s="165"/>
      <c r="E122" s="165"/>
      <c r="F122" s="165"/>
      <c r="G122" s="165"/>
      <c r="H122" s="165"/>
      <c r="J122" s="165"/>
      <c r="K122" s="165"/>
      <c r="L122" s="165"/>
      <c r="M122" s="165"/>
      <c r="N122" s="165"/>
      <c r="O122" s="165"/>
      <c r="P122" s="165"/>
      <c r="Q122" s="165"/>
      <c r="S122" s="169"/>
      <c r="T122" s="170"/>
      <c r="U122" s="170"/>
      <c r="V122" s="170"/>
      <c r="W122" s="170"/>
      <c r="X122" s="170"/>
      <c r="Y122" s="171"/>
    </row>
    <row r="123" spans="2:25" x14ac:dyDescent="0.25">
      <c r="B123" s="165"/>
      <c r="C123" s="165"/>
      <c r="D123" s="165"/>
      <c r="E123" s="165"/>
      <c r="F123" s="165"/>
      <c r="G123" s="165"/>
      <c r="H123" s="165"/>
      <c r="J123" s="165"/>
      <c r="K123" s="165"/>
      <c r="L123" s="165"/>
      <c r="M123" s="165"/>
      <c r="N123" s="165"/>
      <c r="O123" s="165"/>
      <c r="P123" s="165"/>
      <c r="Q123" s="165"/>
      <c r="S123" s="169"/>
      <c r="T123" s="170"/>
      <c r="U123" s="170"/>
      <c r="V123" s="170"/>
      <c r="W123" s="170"/>
      <c r="X123" s="170"/>
      <c r="Y123" s="171"/>
    </row>
    <row r="124" spans="2:25" x14ac:dyDescent="0.25">
      <c r="B124" s="165"/>
      <c r="C124" s="165"/>
      <c r="D124" s="165"/>
      <c r="E124" s="165"/>
      <c r="F124" s="165"/>
      <c r="G124" s="165"/>
      <c r="H124" s="165"/>
      <c r="J124" s="165"/>
      <c r="K124" s="165"/>
      <c r="L124" s="165"/>
      <c r="M124" s="165"/>
      <c r="N124" s="165"/>
      <c r="O124" s="165"/>
      <c r="P124" s="165"/>
      <c r="Q124" s="165"/>
      <c r="S124" s="172"/>
      <c r="T124" s="173"/>
      <c r="U124" s="173"/>
      <c r="V124" s="173"/>
      <c r="W124" s="173"/>
      <c r="X124" s="173"/>
      <c r="Y124" s="174"/>
    </row>
    <row r="125" spans="2:25" ht="48" customHeight="1" x14ac:dyDescent="0.25">
      <c r="B125" s="77"/>
      <c r="C125" s="77"/>
      <c r="D125" s="77"/>
      <c r="E125" s="77"/>
      <c r="F125" s="77"/>
      <c r="G125" s="77"/>
      <c r="H125" s="77"/>
      <c r="J125" s="175"/>
      <c r="K125" s="176"/>
      <c r="L125" s="176"/>
      <c r="M125" s="176"/>
      <c r="N125" s="176"/>
      <c r="O125" s="176"/>
      <c r="P125" s="176"/>
      <c r="Q125" s="177"/>
      <c r="S125" s="153"/>
      <c r="T125" s="154"/>
      <c r="U125" s="154"/>
      <c r="V125" s="154"/>
      <c r="W125" s="154"/>
      <c r="X125" s="154"/>
      <c r="Y125" s="155"/>
    </row>
    <row r="126" spans="2:25" ht="48" customHeight="1" x14ac:dyDescent="0.25">
      <c r="B126" s="77"/>
      <c r="C126" s="77"/>
      <c r="D126" s="77"/>
      <c r="E126" s="77"/>
      <c r="F126" s="77"/>
      <c r="G126" s="77"/>
      <c r="H126" s="77"/>
      <c r="J126" s="178"/>
      <c r="K126" s="179"/>
      <c r="L126" s="179"/>
      <c r="M126" s="179"/>
      <c r="N126" s="179"/>
      <c r="O126" s="179"/>
      <c r="P126" s="179"/>
      <c r="Q126" s="180"/>
      <c r="S126" s="156"/>
      <c r="T126" s="157"/>
      <c r="U126" s="157"/>
      <c r="V126" s="157"/>
      <c r="W126" s="157"/>
      <c r="X126" s="157"/>
      <c r="Y126" s="158"/>
    </row>
    <row r="128" spans="2:25" x14ac:dyDescent="0.25">
      <c r="B128" s="166"/>
      <c r="C128" s="167"/>
      <c r="D128" s="167"/>
      <c r="E128" s="167"/>
      <c r="F128" s="167"/>
      <c r="G128" s="167"/>
      <c r="H128" s="168"/>
      <c r="J128" s="166"/>
      <c r="K128" s="167"/>
      <c r="L128" s="167"/>
      <c r="M128" s="167"/>
      <c r="N128" s="167"/>
      <c r="O128" s="167"/>
      <c r="P128" s="167"/>
      <c r="Q128" s="168"/>
      <c r="S128" s="166"/>
      <c r="T128" s="167"/>
      <c r="U128" s="167"/>
      <c r="V128" s="167"/>
      <c r="W128" s="167"/>
      <c r="X128" s="167"/>
      <c r="Y128" s="168"/>
    </row>
    <row r="129" spans="2:25" x14ac:dyDescent="0.25">
      <c r="B129" s="169"/>
      <c r="C129" s="170"/>
      <c r="D129" s="170"/>
      <c r="E129" s="170"/>
      <c r="F129" s="170"/>
      <c r="G129" s="170"/>
      <c r="H129" s="171"/>
      <c r="J129" s="169"/>
      <c r="K129" s="170"/>
      <c r="L129" s="170"/>
      <c r="M129" s="170"/>
      <c r="N129" s="170"/>
      <c r="O129" s="170"/>
      <c r="P129" s="170"/>
      <c r="Q129" s="171"/>
      <c r="S129" s="169"/>
      <c r="T129" s="170"/>
      <c r="U129" s="170"/>
      <c r="V129" s="170"/>
      <c r="W129" s="170"/>
      <c r="X129" s="170"/>
      <c r="Y129" s="171"/>
    </row>
    <row r="130" spans="2:25" x14ac:dyDescent="0.25">
      <c r="B130" s="169"/>
      <c r="C130" s="170"/>
      <c r="D130" s="170"/>
      <c r="E130" s="170"/>
      <c r="F130" s="170"/>
      <c r="G130" s="170"/>
      <c r="H130" s="171"/>
      <c r="J130" s="169"/>
      <c r="K130" s="170"/>
      <c r="L130" s="170"/>
      <c r="M130" s="170"/>
      <c r="N130" s="170"/>
      <c r="O130" s="170"/>
      <c r="P130" s="170"/>
      <c r="Q130" s="171"/>
      <c r="S130" s="169"/>
      <c r="T130" s="170"/>
      <c r="U130" s="170"/>
      <c r="V130" s="170"/>
      <c r="W130" s="170"/>
      <c r="X130" s="170"/>
      <c r="Y130" s="171"/>
    </row>
    <row r="131" spans="2:25" x14ac:dyDescent="0.25">
      <c r="B131" s="169"/>
      <c r="C131" s="170"/>
      <c r="D131" s="170"/>
      <c r="E131" s="170"/>
      <c r="F131" s="170"/>
      <c r="G131" s="170"/>
      <c r="H131" s="171"/>
      <c r="J131" s="169"/>
      <c r="K131" s="170"/>
      <c r="L131" s="170"/>
      <c r="M131" s="170"/>
      <c r="N131" s="170"/>
      <c r="O131" s="170"/>
      <c r="P131" s="170"/>
      <c r="Q131" s="171"/>
      <c r="S131" s="169"/>
      <c r="T131" s="170"/>
      <c r="U131" s="170"/>
      <c r="V131" s="170"/>
      <c r="W131" s="170"/>
      <c r="X131" s="170"/>
      <c r="Y131" s="171"/>
    </row>
    <row r="132" spans="2:25" x14ac:dyDescent="0.25">
      <c r="B132" s="169"/>
      <c r="C132" s="170"/>
      <c r="D132" s="170"/>
      <c r="E132" s="170"/>
      <c r="F132" s="170"/>
      <c r="G132" s="170"/>
      <c r="H132" s="171"/>
      <c r="J132" s="169"/>
      <c r="K132" s="170"/>
      <c r="L132" s="170"/>
      <c r="M132" s="170"/>
      <c r="N132" s="170"/>
      <c r="O132" s="170"/>
      <c r="P132" s="170"/>
      <c r="Q132" s="171"/>
      <c r="S132" s="169"/>
      <c r="T132" s="170"/>
      <c r="U132" s="170"/>
      <c r="V132" s="170"/>
      <c r="W132" s="170"/>
      <c r="X132" s="170"/>
      <c r="Y132" s="171"/>
    </row>
    <row r="133" spans="2:25" x14ac:dyDescent="0.25">
      <c r="B133" s="169"/>
      <c r="C133" s="170"/>
      <c r="D133" s="170"/>
      <c r="E133" s="170"/>
      <c r="F133" s="170"/>
      <c r="G133" s="170"/>
      <c r="H133" s="171"/>
      <c r="J133" s="169"/>
      <c r="K133" s="170"/>
      <c r="L133" s="170"/>
      <c r="M133" s="170"/>
      <c r="N133" s="170"/>
      <c r="O133" s="170"/>
      <c r="P133" s="170"/>
      <c r="Q133" s="171"/>
      <c r="S133" s="169"/>
      <c r="T133" s="170"/>
      <c r="U133" s="170"/>
      <c r="V133" s="170"/>
      <c r="W133" s="170"/>
      <c r="X133" s="170"/>
      <c r="Y133" s="171"/>
    </row>
    <row r="134" spans="2:25" x14ac:dyDescent="0.25">
      <c r="B134" s="169"/>
      <c r="C134" s="170"/>
      <c r="D134" s="170"/>
      <c r="E134" s="170"/>
      <c r="F134" s="170"/>
      <c r="G134" s="170"/>
      <c r="H134" s="171"/>
      <c r="J134" s="169"/>
      <c r="K134" s="170"/>
      <c r="L134" s="170"/>
      <c r="M134" s="170"/>
      <c r="N134" s="170"/>
      <c r="O134" s="170"/>
      <c r="P134" s="170"/>
      <c r="Q134" s="171"/>
      <c r="S134" s="169"/>
      <c r="T134" s="170"/>
      <c r="U134" s="170"/>
      <c r="V134" s="170"/>
      <c r="W134" s="170"/>
      <c r="X134" s="170"/>
      <c r="Y134" s="171"/>
    </row>
    <row r="135" spans="2:25" x14ac:dyDescent="0.25">
      <c r="B135" s="169"/>
      <c r="C135" s="170"/>
      <c r="D135" s="170"/>
      <c r="E135" s="170"/>
      <c r="F135" s="170"/>
      <c r="G135" s="170"/>
      <c r="H135" s="171"/>
      <c r="J135" s="169"/>
      <c r="K135" s="170"/>
      <c r="L135" s="170"/>
      <c r="M135" s="170"/>
      <c r="N135" s="170"/>
      <c r="O135" s="170"/>
      <c r="P135" s="170"/>
      <c r="Q135" s="171"/>
      <c r="S135" s="169"/>
      <c r="T135" s="170"/>
      <c r="U135" s="170"/>
      <c r="V135" s="170"/>
      <c r="W135" s="170"/>
      <c r="X135" s="170"/>
      <c r="Y135" s="171"/>
    </row>
    <row r="136" spans="2:25" x14ac:dyDescent="0.25">
      <c r="B136" s="169"/>
      <c r="C136" s="170"/>
      <c r="D136" s="170"/>
      <c r="E136" s="170"/>
      <c r="F136" s="170"/>
      <c r="G136" s="170"/>
      <c r="H136" s="171"/>
      <c r="J136" s="169"/>
      <c r="K136" s="170"/>
      <c r="L136" s="170"/>
      <c r="M136" s="170"/>
      <c r="N136" s="170"/>
      <c r="O136" s="170"/>
      <c r="P136" s="170"/>
      <c r="Q136" s="171"/>
      <c r="S136" s="169"/>
      <c r="T136" s="170"/>
      <c r="U136" s="170"/>
      <c r="V136" s="170"/>
      <c r="W136" s="170"/>
      <c r="X136" s="170"/>
      <c r="Y136" s="171"/>
    </row>
    <row r="137" spans="2:25" x14ac:dyDescent="0.25">
      <c r="B137" s="172"/>
      <c r="C137" s="173"/>
      <c r="D137" s="173"/>
      <c r="E137" s="173"/>
      <c r="F137" s="173"/>
      <c r="G137" s="173"/>
      <c r="H137" s="174"/>
      <c r="J137" s="172"/>
      <c r="K137" s="173"/>
      <c r="L137" s="173"/>
      <c r="M137" s="173"/>
      <c r="N137" s="173"/>
      <c r="O137" s="173"/>
      <c r="P137" s="173"/>
      <c r="Q137" s="174"/>
      <c r="S137" s="172"/>
      <c r="T137" s="173"/>
      <c r="U137" s="173"/>
      <c r="V137" s="173"/>
      <c r="W137" s="173"/>
      <c r="X137" s="173"/>
      <c r="Y137" s="174"/>
    </row>
    <row r="138" spans="2:25" ht="48" customHeight="1" x14ac:dyDescent="0.25">
      <c r="B138" s="153"/>
      <c r="C138" s="154"/>
      <c r="D138" s="154"/>
      <c r="E138" s="154"/>
      <c r="F138" s="154"/>
      <c r="G138" s="154"/>
      <c r="H138" s="155"/>
      <c r="J138" s="159"/>
      <c r="K138" s="160"/>
      <c r="L138" s="160"/>
      <c r="M138" s="160"/>
      <c r="N138" s="160"/>
      <c r="O138" s="160"/>
      <c r="P138" s="160"/>
      <c r="Q138" s="161"/>
      <c r="S138" s="153"/>
      <c r="T138" s="154"/>
      <c r="U138" s="154"/>
      <c r="V138" s="154"/>
      <c r="W138" s="154"/>
      <c r="X138" s="154"/>
      <c r="Y138" s="155"/>
    </row>
    <row r="139" spans="2:25" ht="48" customHeight="1" x14ac:dyDescent="0.25">
      <c r="B139" s="156"/>
      <c r="C139" s="157"/>
      <c r="D139" s="157"/>
      <c r="E139" s="157"/>
      <c r="F139" s="157"/>
      <c r="G139" s="157"/>
      <c r="H139" s="158"/>
      <c r="J139" s="162"/>
      <c r="K139" s="163"/>
      <c r="L139" s="163"/>
      <c r="M139" s="163"/>
      <c r="N139" s="163"/>
      <c r="O139" s="163"/>
      <c r="P139" s="163"/>
      <c r="Q139" s="164"/>
      <c r="S139" s="156"/>
      <c r="T139" s="157"/>
      <c r="U139" s="157"/>
      <c r="V139" s="157"/>
      <c r="W139" s="157"/>
      <c r="X139" s="157"/>
      <c r="Y139" s="158"/>
    </row>
    <row r="142" spans="2:25" x14ac:dyDescent="0.25">
      <c r="E142" s="13" t="s">
        <v>28</v>
      </c>
      <c r="F142" s="150"/>
      <c r="G142" s="150"/>
      <c r="H142" s="150"/>
      <c r="I142" s="150"/>
      <c r="J142" s="150"/>
      <c r="Q142" s="13" t="s">
        <v>29</v>
      </c>
      <c r="R142" s="150"/>
      <c r="S142" s="150"/>
      <c r="T142" s="150"/>
      <c r="U142" s="150"/>
      <c r="V142" s="150"/>
      <c r="W142" s="150"/>
    </row>
    <row r="143" spans="2:25" ht="23.25" x14ac:dyDescent="0.25">
      <c r="E143" s="13" t="s">
        <v>30</v>
      </c>
      <c r="F143" s="151"/>
      <c r="G143" s="151"/>
      <c r="H143" s="151"/>
      <c r="I143" s="151"/>
      <c r="J143" s="151"/>
      <c r="K143" s="2" t="s">
        <v>31</v>
      </c>
      <c r="Q143" s="13" t="s">
        <v>30</v>
      </c>
      <c r="R143" s="150"/>
      <c r="S143" s="150"/>
      <c r="T143" s="150"/>
      <c r="U143" s="150"/>
      <c r="V143" s="150"/>
      <c r="W143" s="150"/>
      <c r="X143" s="2" t="s">
        <v>31</v>
      </c>
    </row>
    <row r="144" spans="2:25" ht="23.25" x14ac:dyDescent="0.25">
      <c r="E144" s="13" t="s">
        <v>32</v>
      </c>
      <c r="F144" s="151"/>
      <c r="G144" s="151"/>
      <c r="H144" s="151"/>
      <c r="I144" s="151"/>
      <c r="J144" s="151"/>
      <c r="Q144" s="152"/>
      <c r="R144" s="152"/>
      <c r="S144" s="152"/>
      <c r="T144" s="152"/>
      <c r="U144" s="152"/>
      <c r="V144" s="152"/>
      <c r="W144" s="152"/>
      <c r="X144" s="152"/>
    </row>
    <row r="145" spans="5:23" ht="23.25" x14ac:dyDescent="0.25">
      <c r="E145" s="13" t="s">
        <v>33</v>
      </c>
      <c r="F145" s="147"/>
      <c r="G145" s="147"/>
      <c r="H145" s="147"/>
      <c r="I145" s="147"/>
      <c r="J145" s="147"/>
      <c r="Q145" s="13" t="s">
        <v>33</v>
      </c>
      <c r="R145" s="148"/>
      <c r="S145" s="148"/>
      <c r="T145" s="148"/>
      <c r="U145" s="148"/>
      <c r="V145" s="148"/>
      <c r="W145" s="148"/>
    </row>
    <row r="146" spans="5:23" ht="23.25" x14ac:dyDescent="0.25">
      <c r="E146" s="13" t="s">
        <v>34</v>
      </c>
      <c r="F146" s="149"/>
      <c r="G146" s="149"/>
      <c r="H146" s="149"/>
      <c r="I146" s="149"/>
      <c r="J146" s="149"/>
    </row>
  </sheetData>
  <protectedRanges>
    <protectedRange sqref="M7 H8 V12 X29 B64:Z68 B70:Z74 B76:Z80 B85:Z90 B94 B102 B112 J102 J112 S102 S112 B115 B125 J115 J125 S115 S125 B128 B138 J128 J138 S128 S138 R142:R143 Q144 R145 F142:F146 K29:S30 K35:S35 K38:S58" name="ช่วง1"/>
  </protectedRanges>
  <mergeCells count="407">
    <mergeCell ref="T40:U40"/>
    <mergeCell ref="V40:W40"/>
    <mergeCell ref="B41:G41"/>
    <mergeCell ref="H41:J41"/>
    <mergeCell ref="K41:M41"/>
    <mergeCell ref="N41:P41"/>
    <mergeCell ref="Q41:S41"/>
    <mergeCell ref="T41:U41"/>
    <mergeCell ref="V41:W41"/>
    <mergeCell ref="A36:A37"/>
    <mergeCell ref="A31:A34"/>
    <mergeCell ref="F144:J144"/>
    <mergeCell ref="F145:J145"/>
    <mergeCell ref="R145:W145"/>
    <mergeCell ref="F146:J146"/>
    <mergeCell ref="F142:J142"/>
    <mergeCell ref="R142:W142"/>
    <mergeCell ref="F143:J143"/>
    <mergeCell ref="R143:W143"/>
    <mergeCell ref="Q144:X144"/>
    <mergeCell ref="T59:U59"/>
    <mergeCell ref="V59:W59"/>
    <mergeCell ref="B67:L67"/>
    <mergeCell ref="M67:X67"/>
    <mergeCell ref="X29:Z58"/>
    <mergeCell ref="A59:S59"/>
    <mergeCell ref="X59:Z59"/>
    <mergeCell ref="A60:Z60"/>
    <mergeCell ref="B62:L62"/>
    <mergeCell ref="M62:X62"/>
    <mergeCell ref="Y62:Z62"/>
    <mergeCell ref="A63:Z63"/>
    <mergeCell ref="B31:G31"/>
    <mergeCell ref="B29:G29"/>
    <mergeCell ref="B30:G30"/>
    <mergeCell ref="A51:A52"/>
    <mergeCell ref="A46:A49"/>
    <mergeCell ref="B58:G58"/>
    <mergeCell ref="H58:J58"/>
    <mergeCell ref="K58:M58"/>
    <mergeCell ref="N58:P58"/>
    <mergeCell ref="Q58:S58"/>
    <mergeCell ref="B51:G51"/>
    <mergeCell ref="H51:J51"/>
    <mergeCell ref="K51:M51"/>
    <mergeCell ref="N51:P51"/>
    <mergeCell ref="Q51:S51"/>
    <mergeCell ref="B42:G42"/>
    <mergeCell ref="H42:J42"/>
    <mergeCell ref="K42:M42"/>
    <mergeCell ref="N42:P42"/>
    <mergeCell ref="Q42:S42"/>
    <mergeCell ref="B38:G38"/>
    <mergeCell ref="H38:J38"/>
    <mergeCell ref="K38:M38"/>
    <mergeCell ref="N38:P38"/>
    <mergeCell ref="Q38:S38"/>
    <mergeCell ref="T55:U55"/>
    <mergeCell ref="B138:H139"/>
    <mergeCell ref="J138:Q139"/>
    <mergeCell ref="S138:Y139"/>
    <mergeCell ref="Y80:Z80"/>
    <mergeCell ref="B80:L80"/>
    <mergeCell ref="M80:X80"/>
    <mergeCell ref="J115:Q124"/>
    <mergeCell ref="S115:Y124"/>
    <mergeCell ref="B125:H126"/>
    <mergeCell ref="J125:Q126"/>
    <mergeCell ref="S125:Y126"/>
    <mergeCell ref="B128:H137"/>
    <mergeCell ref="J128:Q137"/>
    <mergeCell ref="S128:Y137"/>
    <mergeCell ref="Y88:Z88"/>
    <mergeCell ref="B89:G89"/>
    <mergeCell ref="B102:H111"/>
    <mergeCell ref="J102:Q111"/>
    <mergeCell ref="S102:Y111"/>
    <mergeCell ref="T58:U58"/>
    <mergeCell ref="V58:W58"/>
    <mergeCell ref="B57:G57"/>
    <mergeCell ref="H57:J57"/>
    <mergeCell ref="K57:M57"/>
    <mergeCell ref="N57:P57"/>
    <mergeCell ref="Q57:S57"/>
    <mergeCell ref="B112:H113"/>
    <mergeCell ref="A75:Z75"/>
    <mergeCell ref="Y78:Z78"/>
    <mergeCell ref="Y79:Z79"/>
    <mergeCell ref="B78:L78"/>
    <mergeCell ref="M78:X78"/>
    <mergeCell ref="B79:L79"/>
    <mergeCell ref="M79:X79"/>
    <mergeCell ref="B72:L72"/>
    <mergeCell ref="M72:X72"/>
    <mergeCell ref="Y72:Z72"/>
    <mergeCell ref="Y76:Z76"/>
    <mergeCell ref="B76:L76"/>
    <mergeCell ref="M76:X76"/>
    <mergeCell ref="B77:L77"/>
    <mergeCell ref="M77:X77"/>
    <mergeCell ref="Y77:Z77"/>
    <mergeCell ref="B73:L73"/>
    <mergeCell ref="M73:X73"/>
    <mergeCell ref="Y73:Z73"/>
    <mergeCell ref="B74:L74"/>
    <mergeCell ref="M74:X74"/>
    <mergeCell ref="Y74:Z74"/>
    <mergeCell ref="J112:Q113"/>
    <mergeCell ref="B71:L71"/>
    <mergeCell ref="M71:X71"/>
    <mergeCell ref="Y71:Z71"/>
    <mergeCell ref="B68:L68"/>
    <mergeCell ref="Y68:Z68"/>
    <mergeCell ref="B70:L70"/>
    <mergeCell ref="Y70:Z70"/>
    <mergeCell ref="S112:Y113"/>
    <mergeCell ref="B85:G85"/>
    <mergeCell ref="H85:P85"/>
    <mergeCell ref="Q85:X85"/>
    <mergeCell ref="Y85:Z85"/>
    <mergeCell ref="B94:Y98"/>
    <mergeCell ref="B86:G86"/>
    <mergeCell ref="H86:P86"/>
    <mergeCell ref="Q86:X86"/>
    <mergeCell ref="Y86:Z86"/>
    <mergeCell ref="B87:G87"/>
    <mergeCell ref="H87:P87"/>
    <mergeCell ref="Q87:X87"/>
    <mergeCell ref="Y87:Z87"/>
    <mergeCell ref="B64:L64"/>
    <mergeCell ref="M64:X64"/>
    <mergeCell ref="Y64:Z64"/>
    <mergeCell ref="B66:L66"/>
    <mergeCell ref="M66:X66"/>
    <mergeCell ref="Y66:Z66"/>
    <mergeCell ref="A69:Z69"/>
    <mergeCell ref="M70:X70"/>
    <mergeCell ref="Y67:Z67"/>
    <mergeCell ref="B65:L65"/>
    <mergeCell ref="M65:X65"/>
    <mergeCell ref="Y65:Z65"/>
    <mergeCell ref="V55:W55"/>
    <mergeCell ref="T57:U57"/>
    <mergeCell ref="V57:W57"/>
    <mergeCell ref="N55:P55"/>
    <mergeCell ref="Q55:S55"/>
    <mergeCell ref="B52:G52"/>
    <mergeCell ref="H52:J52"/>
    <mergeCell ref="K52:M52"/>
    <mergeCell ref="N52:P52"/>
    <mergeCell ref="Q52:S52"/>
    <mergeCell ref="T52:U52"/>
    <mergeCell ref="V52:W52"/>
    <mergeCell ref="B53:G53"/>
    <mergeCell ref="H53:J53"/>
    <mergeCell ref="K53:M53"/>
    <mergeCell ref="N53:P53"/>
    <mergeCell ref="Q53:S53"/>
    <mergeCell ref="T53:U53"/>
    <mergeCell ref="V53:W53"/>
    <mergeCell ref="T54:U54"/>
    <mergeCell ref="V54:W54"/>
    <mergeCell ref="B55:G55"/>
    <mergeCell ref="H55:J55"/>
    <mergeCell ref="K55:M55"/>
    <mergeCell ref="T48:U48"/>
    <mergeCell ref="V48:W48"/>
    <mergeCell ref="B46:G46"/>
    <mergeCell ref="H46:J46"/>
    <mergeCell ref="K46:M46"/>
    <mergeCell ref="N46:P46"/>
    <mergeCell ref="Q46:S46"/>
    <mergeCell ref="T46:U46"/>
    <mergeCell ref="T51:U51"/>
    <mergeCell ref="V51:W51"/>
    <mergeCell ref="B49:G49"/>
    <mergeCell ref="H49:J49"/>
    <mergeCell ref="K49:M49"/>
    <mergeCell ref="N49:P49"/>
    <mergeCell ref="Q49:S49"/>
    <mergeCell ref="T49:U49"/>
    <mergeCell ref="V49:W49"/>
    <mergeCell ref="B50:G50"/>
    <mergeCell ref="H50:J50"/>
    <mergeCell ref="K50:M50"/>
    <mergeCell ref="N50:P50"/>
    <mergeCell ref="Q50:S50"/>
    <mergeCell ref="T50:U50"/>
    <mergeCell ref="V50:W50"/>
    <mergeCell ref="T42:U42"/>
    <mergeCell ref="V42:W42"/>
    <mergeCell ref="B43:G43"/>
    <mergeCell ref="H43:J43"/>
    <mergeCell ref="K43:M43"/>
    <mergeCell ref="N43:P43"/>
    <mergeCell ref="Q43:S43"/>
    <mergeCell ref="T43:U43"/>
    <mergeCell ref="V43:W43"/>
    <mergeCell ref="T38:U38"/>
    <mergeCell ref="V38:W38"/>
    <mergeCell ref="B39:G39"/>
    <mergeCell ref="H39:J39"/>
    <mergeCell ref="K39:M39"/>
    <mergeCell ref="N39:P39"/>
    <mergeCell ref="Q39:S39"/>
    <mergeCell ref="T39:U39"/>
    <mergeCell ref="V39:W39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H29:J29"/>
    <mergeCell ref="K29:M29"/>
    <mergeCell ref="N29:P29"/>
    <mergeCell ref="Q29:S29"/>
    <mergeCell ref="T29:U29"/>
    <mergeCell ref="T31:U31"/>
    <mergeCell ref="V31:W31"/>
    <mergeCell ref="T32:U32"/>
    <mergeCell ref="V32:W32"/>
    <mergeCell ref="V30:W30"/>
    <mergeCell ref="H31:J31"/>
    <mergeCell ref="K31:M31"/>
    <mergeCell ref="N31:P31"/>
    <mergeCell ref="Q31:S31"/>
    <mergeCell ref="V29:W29"/>
    <mergeCell ref="H30:J30"/>
    <mergeCell ref="K30:M30"/>
    <mergeCell ref="N30:P30"/>
    <mergeCell ref="Q30:S30"/>
    <mergeCell ref="T30:U30"/>
    <mergeCell ref="B115:H124"/>
    <mergeCell ref="K22:M22"/>
    <mergeCell ref="N22:P22"/>
    <mergeCell ref="Q22:R22"/>
    <mergeCell ref="B23:J23"/>
    <mergeCell ref="Q23:R23"/>
    <mergeCell ref="K23:M23"/>
    <mergeCell ref="N23:P23"/>
    <mergeCell ref="B32:G32"/>
    <mergeCell ref="H32:J32"/>
    <mergeCell ref="K32:M32"/>
    <mergeCell ref="N32:P32"/>
    <mergeCell ref="Q32:S32"/>
    <mergeCell ref="B33:G33"/>
    <mergeCell ref="H33:J33"/>
    <mergeCell ref="K33:M33"/>
    <mergeCell ref="N33:P33"/>
    <mergeCell ref="Q33:S33"/>
    <mergeCell ref="B54:G54"/>
    <mergeCell ref="H54:J54"/>
    <mergeCell ref="K54:M54"/>
    <mergeCell ref="N54:P54"/>
    <mergeCell ref="Q54:S54"/>
    <mergeCell ref="B34:G34"/>
    <mergeCell ref="T56:U56"/>
    <mergeCell ref="V56:W56"/>
    <mergeCell ref="B44:G44"/>
    <mergeCell ref="H44:J44"/>
    <mergeCell ref="K44:M44"/>
    <mergeCell ref="N44:P44"/>
    <mergeCell ref="Q44:S44"/>
    <mergeCell ref="T44:U44"/>
    <mergeCell ref="V44:W44"/>
    <mergeCell ref="B45:G45"/>
    <mergeCell ref="H45:J45"/>
    <mergeCell ref="K45:M45"/>
    <mergeCell ref="N45:P45"/>
    <mergeCell ref="Q45:S45"/>
    <mergeCell ref="T45:U45"/>
    <mergeCell ref="V45:W45"/>
    <mergeCell ref="V46:W46"/>
    <mergeCell ref="B47:G47"/>
    <mergeCell ref="H47:J47"/>
    <mergeCell ref="K47:M47"/>
    <mergeCell ref="N47:P47"/>
    <mergeCell ref="Q47:S47"/>
    <mergeCell ref="T47:U47"/>
    <mergeCell ref="V47:W47"/>
    <mergeCell ref="H34:J34"/>
    <mergeCell ref="K34:M34"/>
    <mergeCell ref="N34:P34"/>
    <mergeCell ref="B56:G56"/>
    <mergeCell ref="H56:J56"/>
    <mergeCell ref="K56:M56"/>
    <mergeCell ref="N56:P56"/>
    <mergeCell ref="Q56:S56"/>
    <mergeCell ref="B36:G36"/>
    <mergeCell ref="H36:J36"/>
    <mergeCell ref="K36:M36"/>
    <mergeCell ref="N36:P36"/>
    <mergeCell ref="Q36:S36"/>
    <mergeCell ref="B48:G48"/>
    <mergeCell ref="H48:J48"/>
    <mergeCell ref="K48:M48"/>
    <mergeCell ref="N48:P48"/>
    <mergeCell ref="Q48:S48"/>
    <mergeCell ref="B40:G40"/>
    <mergeCell ref="H40:J40"/>
    <mergeCell ref="K40:M40"/>
    <mergeCell ref="N40:P40"/>
    <mergeCell ref="Q40:S40"/>
    <mergeCell ref="B22:J22"/>
    <mergeCell ref="Q19:R19"/>
    <mergeCell ref="B16:J16"/>
    <mergeCell ref="K16:M16"/>
    <mergeCell ref="N16:P16"/>
    <mergeCell ref="Q16:R16"/>
    <mergeCell ref="B18:J18"/>
    <mergeCell ref="K18:M18"/>
    <mergeCell ref="N18:P18"/>
    <mergeCell ref="Q18:R18"/>
    <mergeCell ref="B17:J17"/>
    <mergeCell ref="K17:M17"/>
    <mergeCell ref="N17:P17"/>
    <mergeCell ref="Q17:R17"/>
    <mergeCell ref="B20:J20"/>
    <mergeCell ref="K20:M20"/>
    <mergeCell ref="N20:P20"/>
    <mergeCell ref="Q20:R20"/>
    <mergeCell ref="B15:J15"/>
    <mergeCell ref="K15:M15"/>
    <mergeCell ref="N15:P15"/>
    <mergeCell ref="Q15:R15"/>
    <mergeCell ref="B21:J21"/>
    <mergeCell ref="K21:M21"/>
    <mergeCell ref="N21:P21"/>
    <mergeCell ref="Q21:R21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Q24:R24"/>
    <mergeCell ref="S12:U23"/>
    <mergeCell ref="V12:X23"/>
    <mergeCell ref="Y12:Z23"/>
    <mergeCell ref="S24:U24"/>
    <mergeCell ref="V24:X24"/>
    <mergeCell ref="Y24:Z24"/>
    <mergeCell ref="Q14:R14"/>
    <mergeCell ref="A25:Z25"/>
    <mergeCell ref="A24:P24"/>
    <mergeCell ref="B13:J13"/>
    <mergeCell ref="K13:M13"/>
    <mergeCell ref="N13:P13"/>
    <mergeCell ref="Q13:R13"/>
    <mergeCell ref="B14:J14"/>
    <mergeCell ref="K14:M14"/>
    <mergeCell ref="N14:P14"/>
    <mergeCell ref="B12:J12"/>
    <mergeCell ref="K12:M12"/>
    <mergeCell ref="N12:P12"/>
    <mergeCell ref="Q12:R12"/>
    <mergeCell ref="B19:J19"/>
    <mergeCell ref="K19:M19"/>
    <mergeCell ref="N19:P19"/>
    <mergeCell ref="B28:G28"/>
    <mergeCell ref="H28:J28"/>
    <mergeCell ref="K28:M28"/>
    <mergeCell ref="N28:P28"/>
    <mergeCell ref="Q28:S28"/>
    <mergeCell ref="T28:U28"/>
    <mergeCell ref="V28:W28"/>
    <mergeCell ref="X28:Z28"/>
    <mergeCell ref="B84:G84"/>
    <mergeCell ref="H84:P84"/>
    <mergeCell ref="Q84:X84"/>
    <mergeCell ref="Y84:Z84"/>
    <mergeCell ref="T33:U33"/>
    <mergeCell ref="V33:W33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88:G88"/>
    <mergeCell ref="H88:P88"/>
    <mergeCell ref="Q88:X88"/>
    <mergeCell ref="H89:P89"/>
    <mergeCell ref="Q89:X89"/>
    <mergeCell ref="Y89:Z89"/>
    <mergeCell ref="B90:G90"/>
    <mergeCell ref="H90:P90"/>
    <mergeCell ref="Q90:X90"/>
    <mergeCell ref="Y90:Z90"/>
  </mergeCells>
  <dataValidations count="4">
    <dataValidation type="decimal" operator="greaterThanOrEqual" allowBlank="1" showInputMessage="1" showErrorMessage="1" error="กรุณากรอกข้อมูลเป็นตัวเลข" sqref="K30:S30" xr:uid="{483C707E-6734-4587-880F-2DB2ED133B60}">
      <formula1>0</formula1>
    </dataValidation>
    <dataValidation type="whole" operator="greaterThanOrEqual" allowBlank="1" showInputMessage="1" showErrorMessage="1" error="กรุณากรอกข้อมูลเป็นตัวเลข" sqref="K29:S29 R31:S34 O31:P34 Q38:Q58 K38:K58 L31:M34 K31:K35 Q31:Q35 N31:N35 N38:N58" xr:uid="{29FD7D7C-D06D-471F-9EC3-F541EDC4465C}">
      <formula1>0</formula1>
    </dataValidation>
    <dataValidation type="decimal" allowBlank="1" showInputMessage="1" showErrorMessage="1" error="กรุณากรอกข้อมูลเป็นตัวเลข" sqref="V12" xr:uid="{F1B23138-94F0-42C7-974D-4BC19796F6EE}">
      <formula1>0</formula1>
      <formula2>S12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70:Z74 Y76:Z80 Y64:Y68 Z64:Z67 Y85:Y90 Z85:Z88 Z90" xr:uid="{8C4FD65C-293B-4A94-82BB-43E23642F115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1" manualBreakCount="1">
    <brk id="25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73D999E9-2103-472F-883E-AC1FEAA719DC}">
          <x14:formula1>
            <xm:f>LIST!$E$2:$E$9</xm:f>
          </x14:formula1>
          <xm:sqref>B76:L80</xm:sqref>
        </x14:dataValidation>
        <x14:dataValidation type="list" allowBlank="1" showInputMessage="1" showErrorMessage="1" error="กรุณาเลือกข้อมูลตามที่กำหนดให้" xr:uid="{EF3A4DE5-BE2D-4FFB-9538-2E0BE440A282}">
          <x14:formula1>
            <xm:f>LIST!$C$2:$C$10</xm:f>
          </x14:formula1>
          <xm:sqref>B70:L74</xm:sqref>
        </x14:dataValidation>
        <x14:dataValidation type="list" allowBlank="1" showInputMessage="1" showErrorMessage="1" error="กรุณาเลือกข้อมูลตามที่กำหนดให้" xr:uid="{E1612484-FA66-458C-A3B5-29448249C2C1}">
          <x14:formula1>
            <xm:f>LIST!$A$2:$A$6</xm:f>
          </x14:formula1>
          <xm:sqref>B64:L68</xm:sqref>
        </x14:dataValidation>
        <x14:dataValidation type="list" allowBlank="1" showInputMessage="1" showErrorMessage="1" error="กรุณาเลือกข้อมูลตามที่กำหนดให้" xr:uid="{5F688480-7458-43B3-8F3D-14674635C332}">
          <x14:formula1>
            <xm:f>LIST!$G$2:$G$10</xm:f>
          </x14:formula1>
          <xm:sqref>B85:B90 C85:G88 C90:G90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rgb="FFFFC000"/>
  </sheetPr>
  <dimension ref="A1:Z146"/>
  <sheetViews>
    <sheetView view="pageBreakPreview" topLeftCell="B9" zoomScaleNormal="85" zoomScaleSheetLayoutView="100" workbookViewId="0">
      <selection activeCell="Q148" sqref="Q148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9" t="s">
        <v>98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62" t="s">
        <v>99</v>
      </c>
      <c r="K2" s="262"/>
      <c r="L2" s="262"/>
      <c r="M2" s="262"/>
      <c r="N2" s="262"/>
      <c r="O2" s="262"/>
      <c r="P2" s="262"/>
      <c r="Q2" s="262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79" t="s">
        <v>88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ht="21" customHeight="1" x14ac:dyDescent="0.25">
      <c r="A4" s="79" t="s">
        <v>68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100</v>
      </c>
      <c r="L7" s="7"/>
      <c r="M7" s="80"/>
      <c r="N7" s="81"/>
      <c r="O7" s="81"/>
      <c r="P7" s="82"/>
    </row>
    <row r="8" spans="1:26" ht="21" customHeight="1" x14ac:dyDescent="0.25">
      <c r="A8" s="6" t="s">
        <v>14</v>
      </c>
      <c r="G8" s="7"/>
      <c r="H8" s="80"/>
      <c r="I8" s="81"/>
      <c r="J8" s="82"/>
    </row>
    <row r="9" spans="1:26" ht="9" customHeight="1" x14ac:dyDescent="0.25"/>
    <row r="10" spans="1:26" s="5" customFormat="1" ht="30" customHeight="1" x14ac:dyDescent="0.25">
      <c r="A10" s="83" t="s">
        <v>6</v>
      </c>
      <c r="B10" s="83" t="s">
        <v>10</v>
      </c>
      <c r="C10" s="83"/>
      <c r="D10" s="83"/>
      <c r="E10" s="83"/>
      <c r="F10" s="83"/>
      <c r="G10" s="83"/>
      <c r="H10" s="83"/>
      <c r="I10" s="83"/>
      <c r="J10" s="83"/>
      <c r="K10" s="83" t="s">
        <v>11</v>
      </c>
      <c r="L10" s="83"/>
      <c r="M10" s="83"/>
      <c r="N10" s="83"/>
      <c r="O10" s="83"/>
      <c r="P10" s="83"/>
      <c r="Q10" s="83"/>
      <c r="R10" s="83"/>
      <c r="S10" s="83" t="s">
        <v>5</v>
      </c>
      <c r="T10" s="83"/>
      <c r="U10" s="83"/>
      <c r="V10" s="83"/>
      <c r="W10" s="83"/>
      <c r="X10" s="83"/>
      <c r="Y10" s="83"/>
      <c r="Z10" s="83"/>
    </row>
    <row r="11" spans="1:26" s="5" customFormat="1" ht="30" customHeight="1" x14ac:dyDescent="0.25">
      <c r="A11" s="84"/>
      <c r="B11" s="83"/>
      <c r="C11" s="83"/>
      <c r="D11" s="83"/>
      <c r="E11" s="83"/>
      <c r="F11" s="83"/>
      <c r="G11" s="83"/>
      <c r="H11" s="83"/>
      <c r="I11" s="83"/>
      <c r="J11" s="83"/>
      <c r="K11" s="83" t="s">
        <v>2</v>
      </c>
      <c r="L11" s="83"/>
      <c r="M11" s="83"/>
      <c r="N11" s="83" t="s">
        <v>3</v>
      </c>
      <c r="O11" s="83"/>
      <c r="P11" s="83"/>
      <c r="Q11" s="83" t="s">
        <v>4</v>
      </c>
      <c r="R11" s="83"/>
      <c r="S11" s="83" t="s">
        <v>2</v>
      </c>
      <c r="T11" s="83"/>
      <c r="U11" s="83"/>
      <c r="V11" s="83" t="s">
        <v>3</v>
      </c>
      <c r="W11" s="83"/>
      <c r="X11" s="83"/>
      <c r="Y11" s="83" t="s">
        <v>4</v>
      </c>
      <c r="Z11" s="83"/>
    </row>
    <row r="12" spans="1:26" s="21" customFormat="1" ht="48" customHeight="1" x14ac:dyDescent="0.25">
      <c r="A12" s="29">
        <v>1</v>
      </c>
      <c r="B12" s="85" t="s">
        <v>101</v>
      </c>
      <c r="C12" s="86"/>
      <c r="D12" s="86"/>
      <c r="E12" s="86"/>
      <c r="F12" s="86"/>
      <c r="G12" s="86"/>
      <c r="H12" s="86"/>
      <c r="I12" s="86"/>
      <c r="J12" s="86"/>
      <c r="K12" s="253"/>
      <c r="L12" s="253"/>
      <c r="M12" s="253"/>
      <c r="N12" s="253"/>
      <c r="O12" s="253"/>
      <c r="P12" s="253"/>
      <c r="Q12" s="254" t="e">
        <f>V29/T29*100</f>
        <v>#DIV/0!</v>
      </c>
      <c r="R12" s="254"/>
      <c r="S12" s="299"/>
      <c r="T12" s="300"/>
      <c r="U12" s="301"/>
      <c r="V12" s="240"/>
      <c r="W12" s="241"/>
      <c r="X12" s="242"/>
      <c r="Y12" s="246" t="e">
        <f>V12/S12*100</f>
        <v>#DIV/0!</v>
      </c>
      <c r="Z12" s="247"/>
    </row>
    <row r="13" spans="1:26" ht="24" customHeight="1" x14ac:dyDescent="0.25">
      <c r="A13" s="30">
        <v>1.1000000000000001</v>
      </c>
      <c r="B13" s="95" t="s">
        <v>102</v>
      </c>
      <c r="C13" s="96"/>
      <c r="D13" s="96"/>
      <c r="E13" s="96"/>
      <c r="F13" s="96"/>
      <c r="G13" s="96"/>
      <c r="H13" s="96"/>
      <c r="I13" s="96"/>
      <c r="J13" s="96"/>
      <c r="K13" s="256"/>
      <c r="L13" s="256"/>
      <c r="M13" s="256"/>
      <c r="N13" s="100"/>
      <c r="O13" s="100"/>
      <c r="P13" s="100"/>
      <c r="Q13" s="101" t="e">
        <f>V30/T30*100</f>
        <v>#DIV/0!</v>
      </c>
      <c r="R13" s="101"/>
      <c r="S13" s="302"/>
      <c r="T13" s="303"/>
      <c r="U13" s="304"/>
      <c r="V13" s="243"/>
      <c r="W13" s="244"/>
      <c r="X13" s="245"/>
      <c r="Y13" s="248"/>
      <c r="Z13" s="249"/>
    </row>
    <row r="14" spans="1:26" ht="24" customHeight="1" x14ac:dyDescent="0.25">
      <c r="A14" s="30">
        <v>1.2</v>
      </c>
      <c r="B14" s="95" t="s">
        <v>63</v>
      </c>
      <c r="C14" s="96"/>
      <c r="D14" s="96"/>
      <c r="E14" s="96"/>
      <c r="F14" s="96"/>
      <c r="G14" s="96"/>
      <c r="H14" s="96"/>
      <c r="I14" s="96"/>
      <c r="J14" s="96"/>
      <c r="K14" s="256"/>
      <c r="L14" s="256"/>
      <c r="M14" s="256"/>
      <c r="N14" s="100"/>
      <c r="O14" s="100"/>
      <c r="P14" s="100"/>
      <c r="Q14" s="89" t="e">
        <f>V35/T35*100</f>
        <v>#DIV/0!</v>
      </c>
      <c r="R14" s="89"/>
      <c r="S14" s="302"/>
      <c r="T14" s="303"/>
      <c r="U14" s="304"/>
      <c r="V14" s="243"/>
      <c r="W14" s="244"/>
      <c r="X14" s="245"/>
      <c r="Y14" s="248"/>
      <c r="Z14" s="249"/>
    </row>
    <row r="15" spans="1:26" ht="24" customHeight="1" x14ac:dyDescent="0.25">
      <c r="A15" s="30">
        <v>1.3</v>
      </c>
      <c r="B15" s="95" t="s">
        <v>64</v>
      </c>
      <c r="C15" s="96"/>
      <c r="D15" s="96"/>
      <c r="E15" s="96"/>
      <c r="F15" s="96"/>
      <c r="G15" s="96"/>
      <c r="H15" s="96"/>
      <c r="I15" s="96"/>
      <c r="J15" s="96"/>
      <c r="K15" s="256"/>
      <c r="L15" s="256"/>
      <c r="M15" s="256"/>
      <c r="N15" s="100"/>
      <c r="O15" s="100"/>
      <c r="P15" s="100"/>
      <c r="Q15" s="89" t="e">
        <f>V38/T38*100</f>
        <v>#DIV/0!</v>
      </c>
      <c r="R15" s="89"/>
      <c r="S15" s="302"/>
      <c r="T15" s="303"/>
      <c r="U15" s="304"/>
      <c r="V15" s="243"/>
      <c r="W15" s="244"/>
      <c r="X15" s="245"/>
      <c r="Y15" s="248"/>
      <c r="Z15" s="249"/>
    </row>
    <row r="16" spans="1:26" ht="24" customHeight="1" x14ac:dyDescent="0.25">
      <c r="A16" s="30">
        <v>1.4</v>
      </c>
      <c r="B16" s="108" t="s">
        <v>65</v>
      </c>
      <c r="C16" s="108"/>
      <c r="D16" s="108"/>
      <c r="E16" s="108"/>
      <c r="F16" s="108"/>
      <c r="G16" s="108"/>
      <c r="H16" s="108"/>
      <c r="I16" s="108"/>
      <c r="J16" s="95"/>
      <c r="K16" s="97"/>
      <c r="L16" s="98"/>
      <c r="M16" s="99"/>
      <c r="N16" s="105"/>
      <c r="O16" s="106"/>
      <c r="P16" s="107"/>
      <c r="Q16" s="89" t="e">
        <f>V40/T40*100</f>
        <v>#DIV/0!</v>
      </c>
      <c r="R16" s="89"/>
      <c r="S16" s="302"/>
      <c r="T16" s="303"/>
      <c r="U16" s="304"/>
      <c r="V16" s="243"/>
      <c r="W16" s="244"/>
      <c r="X16" s="245"/>
      <c r="Y16" s="248"/>
      <c r="Z16" s="249"/>
    </row>
    <row r="17" spans="1:26" ht="24" customHeight="1" x14ac:dyDescent="0.25">
      <c r="A17" s="33">
        <v>1.5</v>
      </c>
      <c r="B17" s="110" t="s">
        <v>67</v>
      </c>
      <c r="C17" s="111"/>
      <c r="D17" s="111"/>
      <c r="E17" s="111"/>
      <c r="F17" s="111"/>
      <c r="G17" s="111"/>
      <c r="H17" s="111"/>
      <c r="I17" s="111"/>
      <c r="J17" s="112"/>
      <c r="K17" s="97"/>
      <c r="L17" s="98"/>
      <c r="M17" s="99"/>
      <c r="N17" s="105"/>
      <c r="O17" s="106"/>
      <c r="P17" s="107"/>
      <c r="Q17" s="89" t="e">
        <f>V42/T42*100</f>
        <v>#DIV/0!</v>
      </c>
      <c r="R17" s="89"/>
      <c r="S17" s="302"/>
      <c r="T17" s="303"/>
      <c r="U17" s="304"/>
      <c r="V17" s="243"/>
      <c r="W17" s="244"/>
      <c r="X17" s="245"/>
      <c r="Y17" s="248"/>
      <c r="Z17" s="249"/>
    </row>
    <row r="18" spans="1:26" s="21" customFormat="1" ht="24" customHeight="1" x14ac:dyDescent="0.25">
      <c r="A18" s="31">
        <v>2</v>
      </c>
      <c r="B18" s="119" t="s">
        <v>66</v>
      </c>
      <c r="C18" s="119"/>
      <c r="D18" s="119"/>
      <c r="E18" s="119"/>
      <c r="F18" s="119"/>
      <c r="G18" s="119"/>
      <c r="H18" s="119"/>
      <c r="I18" s="119"/>
      <c r="J18" s="120"/>
      <c r="K18" s="116"/>
      <c r="L18" s="117"/>
      <c r="M18" s="118"/>
      <c r="N18" s="257"/>
      <c r="O18" s="258"/>
      <c r="P18" s="259"/>
      <c r="Q18" s="255" t="e">
        <f>V44/T44*100</f>
        <v>#DIV/0!</v>
      </c>
      <c r="R18" s="255"/>
      <c r="S18" s="302"/>
      <c r="T18" s="303"/>
      <c r="U18" s="304"/>
      <c r="V18" s="243"/>
      <c r="W18" s="244"/>
      <c r="X18" s="245"/>
      <c r="Y18" s="248"/>
      <c r="Z18" s="249"/>
    </row>
    <row r="19" spans="1:26" s="5" customFormat="1" ht="24" customHeight="1" x14ac:dyDescent="0.25">
      <c r="A19" s="32">
        <v>2.1</v>
      </c>
      <c r="B19" s="108" t="s">
        <v>62</v>
      </c>
      <c r="C19" s="108"/>
      <c r="D19" s="108"/>
      <c r="E19" s="108"/>
      <c r="F19" s="108"/>
      <c r="G19" s="108"/>
      <c r="H19" s="108"/>
      <c r="I19" s="108"/>
      <c r="J19" s="95"/>
      <c r="K19" s="97"/>
      <c r="L19" s="98"/>
      <c r="M19" s="99"/>
      <c r="N19" s="105"/>
      <c r="O19" s="106"/>
      <c r="P19" s="107"/>
      <c r="Q19" s="89" t="e">
        <f>V45/T45*100</f>
        <v>#DIV/0!</v>
      </c>
      <c r="R19" s="89"/>
      <c r="S19" s="302"/>
      <c r="T19" s="303"/>
      <c r="U19" s="304"/>
      <c r="V19" s="243"/>
      <c r="W19" s="244"/>
      <c r="X19" s="245"/>
      <c r="Y19" s="248"/>
      <c r="Z19" s="249"/>
    </row>
    <row r="20" spans="1:26" ht="24" customHeight="1" x14ac:dyDescent="0.25">
      <c r="A20" s="30">
        <v>2.2000000000000002</v>
      </c>
      <c r="B20" s="108" t="s">
        <v>63</v>
      </c>
      <c r="C20" s="108"/>
      <c r="D20" s="108"/>
      <c r="E20" s="108"/>
      <c r="F20" s="108"/>
      <c r="G20" s="108"/>
      <c r="H20" s="108"/>
      <c r="I20" s="108"/>
      <c r="J20" s="95"/>
      <c r="K20" s="97"/>
      <c r="L20" s="98"/>
      <c r="M20" s="99"/>
      <c r="N20" s="105"/>
      <c r="O20" s="106"/>
      <c r="P20" s="107"/>
      <c r="Q20" s="89" t="e">
        <f>V50/T50*100</f>
        <v>#DIV/0!</v>
      </c>
      <c r="R20" s="89"/>
      <c r="S20" s="302"/>
      <c r="T20" s="303"/>
      <c r="U20" s="304"/>
      <c r="V20" s="243"/>
      <c r="W20" s="244"/>
      <c r="X20" s="245"/>
      <c r="Y20" s="248"/>
      <c r="Z20" s="249"/>
    </row>
    <row r="21" spans="1:26" ht="24" customHeight="1" x14ac:dyDescent="0.25">
      <c r="A21" s="30">
        <v>2.2999999999999998</v>
      </c>
      <c r="B21" s="108" t="s">
        <v>64</v>
      </c>
      <c r="C21" s="108"/>
      <c r="D21" s="108"/>
      <c r="E21" s="108"/>
      <c r="F21" s="108"/>
      <c r="G21" s="108"/>
      <c r="H21" s="108"/>
      <c r="I21" s="108"/>
      <c r="J21" s="95"/>
      <c r="K21" s="97"/>
      <c r="L21" s="98"/>
      <c r="M21" s="99"/>
      <c r="N21" s="105"/>
      <c r="O21" s="106"/>
      <c r="P21" s="107"/>
      <c r="Q21" s="89" t="e">
        <f>V53/T53*100</f>
        <v>#DIV/0!</v>
      </c>
      <c r="R21" s="89"/>
      <c r="S21" s="302"/>
      <c r="T21" s="303"/>
      <c r="U21" s="304"/>
      <c r="V21" s="243"/>
      <c r="W21" s="244"/>
      <c r="X21" s="245"/>
      <c r="Y21" s="248"/>
      <c r="Z21" s="249"/>
    </row>
    <row r="22" spans="1:26" ht="24" customHeight="1" x14ac:dyDescent="0.25">
      <c r="A22" s="33">
        <v>2.4</v>
      </c>
      <c r="B22" s="108" t="s">
        <v>65</v>
      </c>
      <c r="C22" s="108"/>
      <c r="D22" s="108"/>
      <c r="E22" s="108"/>
      <c r="F22" s="108"/>
      <c r="G22" s="108"/>
      <c r="H22" s="108"/>
      <c r="I22" s="108"/>
      <c r="J22" s="95"/>
      <c r="K22" s="97"/>
      <c r="L22" s="98"/>
      <c r="M22" s="99"/>
      <c r="N22" s="105"/>
      <c r="O22" s="106"/>
      <c r="P22" s="107"/>
      <c r="Q22" s="89" t="e">
        <f>V55/T55*100</f>
        <v>#DIV/0!</v>
      </c>
      <c r="R22" s="89"/>
      <c r="S22" s="302"/>
      <c r="T22" s="303"/>
      <c r="U22" s="304"/>
      <c r="V22" s="243"/>
      <c r="W22" s="244"/>
      <c r="X22" s="245"/>
      <c r="Y22" s="248"/>
      <c r="Z22" s="249"/>
    </row>
    <row r="23" spans="1:26" ht="24" customHeight="1" x14ac:dyDescent="0.25">
      <c r="A23" s="30">
        <v>2.5</v>
      </c>
      <c r="B23" s="102" t="s">
        <v>67</v>
      </c>
      <c r="C23" s="103"/>
      <c r="D23" s="103"/>
      <c r="E23" s="103"/>
      <c r="F23" s="103"/>
      <c r="G23" s="103"/>
      <c r="H23" s="103"/>
      <c r="I23" s="103"/>
      <c r="J23" s="103"/>
      <c r="K23" s="104"/>
      <c r="L23" s="104"/>
      <c r="M23" s="104"/>
      <c r="N23" s="100"/>
      <c r="O23" s="100"/>
      <c r="P23" s="100"/>
      <c r="Q23" s="89" t="e">
        <f>V57/T57*100</f>
        <v>#DIV/0!</v>
      </c>
      <c r="R23" s="89"/>
      <c r="S23" s="302"/>
      <c r="T23" s="303"/>
      <c r="U23" s="304"/>
      <c r="V23" s="243"/>
      <c r="W23" s="244"/>
      <c r="X23" s="245"/>
      <c r="Y23" s="248"/>
      <c r="Z23" s="249"/>
    </row>
    <row r="24" spans="1:26" ht="24" customHeight="1" x14ac:dyDescent="0.25">
      <c r="A24" s="90" t="s">
        <v>15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2"/>
      <c r="Q24" s="93" t="e">
        <f>V59</f>
        <v>#DIV/0!</v>
      </c>
      <c r="R24" s="93"/>
      <c r="S24" s="94">
        <f>SUM(S12)</f>
        <v>0</v>
      </c>
      <c r="T24" s="94"/>
      <c r="U24" s="94"/>
      <c r="V24" s="94">
        <f>SUM(V12)</f>
        <v>0</v>
      </c>
      <c r="W24" s="94"/>
      <c r="X24" s="94"/>
      <c r="Y24" s="125" t="e">
        <f>V24/S24*100</f>
        <v>#DIV/0!</v>
      </c>
      <c r="Z24" s="125"/>
    </row>
    <row r="25" spans="1:26" ht="9.9499999999999993" customHeight="1" x14ac:dyDescent="0.25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</row>
    <row r="26" spans="1:26" s="16" customFormat="1" ht="24" customHeight="1" x14ac:dyDescent="0.25">
      <c r="A26" s="28" t="s">
        <v>91</v>
      </c>
      <c r="B26" s="2"/>
      <c r="C26" s="2"/>
      <c r="D26" s="2"/>
      <c r="E26" s="2"/>
      <c r="F26" s="2"/>
      <c r="G26" s="2"/>
      <c r="H26" s="9"/>
      <c r="I26" s="10"/>
      <c r="J26" s="10"/>
      <c r="K26" s="10"/>
      <c r="L26" s="10"/>
      <c r="M26" s="10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9.9499999999999993" customHeight="1" x14ac:dyDescent="0.25">
      <c r="A27" s="2"/>
      <c r="H27" s="11"/>
      <c r="I27" s="11"/>
      <c r="J27" s="11"/>
      <c r="K27" s="11"/>
      <c r="L27" s="11"/>
      <c r="M27" s="11"/>
    </row>
    <row r="28" spans="1:26" ht="72" customHeight="1" x14ac:dyDescent="0.25">
      <c r="A28" s="14" t="s">
        <v>6</v>
      </c>
      <c r="B28" s="83" t="s">
        <v>12</v>
      </c>
      <c r="C28" s="83"/>
      <c r="D28" s="83"/>
      <c r="E28" s="83"/>
      <c r="F28" s="83"/>
      <c r="G28" s="83"/>
      <c r="H28" s="83" t="s">
        <v>16</v>
      </c>
      <c r="I28" s="83"/>
      <c r="J28" s="83"/>
      <c r="K28" s="83" t="s">
        <v>13</v>
      </c>
      <c r="L28" s="83"/>
      <c r="M28" s="83"/>
      <c r="N28" s="83" t="s">
        <v>17</v>
      </c>
      <c r="O28" s="83"/>
      <c r="P28" s="83"/>
      <c r="Q28" s="83" t="s">
        <v>18</v>
      </c>
      <c r="R28" s="83"/>
      <c r="S28" s="83"/>
      <c r="T28" s="126" t="s">
        <v>19</v>
      </c>
      <c r="U28" s="126"/>
      <c r="V28" s="72" t="s">
        <v>7</v>
      </c>
      <c r="W28" s="72"/>
      <c r="X28" s="83" t="s">
        <v>8</v>
      </c>
      <c r="Y28" s="83"/>
      <c r="Z28" s="83"/>
    </row>
    <row r="29" spans="1:26" s="22" customFormat="1" ht="48" customHeight="1" x14ac:dyDescent="0.25">
      <c r="A29" s="34">
        <v>1</v>
      </c>
      <c r="B29" s="265" t="s">
        <v>61</v>
      </c>
      <c r="C29" s="266"/>
      <c r="D29" s="266"/>
      <c r="E29" s="266"/>
      <c r="F29" s="266"/>
      <c r="G29" s="267"/>
      <c r="H29" s="268"/>
      <c r="I29" s="268"/>
      <c r="J29" s="268"/>
      <c r="K29" s="269"/>
      <c r="L29" s="269"/>
      <c r="M29" s="269"/>
      <c r="N29" s="269"/>
      <c r="O29" s="269"/>
      <c r="P29" s="269"/>
      <c r="Q29" s="269"/>
      <c r="R29" s="269"/>
      <c r="S29" s="257"/>
      <c r="T29" s="191">
        <f>T30+T35+T38+T40+T42</f>
        <v>30</v>
      </c>
      <c r="U29" s="191"/>
      <c r="V29" s="280" t="e">
        <f>SUM(V30,V35,V38,V40,V42)</f>
        <v>#DIV/0!</v>
      </c>
      <c r="W29" s="109"/>
      <c r="X29" s="175"/>
      <c r="Y29" s="176"/>
      <c r="Z29" s="177"/>
    </row>
    <row r="30" spans="1:26" s="20" customFormat="1" ht="24" customHeight="1" x14ac:dyDescent="0.25">
      <c r="A30" s="35">
        <v>1.1000000000000001</v>
      </c>
      <c r="B30" s="281" t="s">
        <v>102</v>
      </c>
      <c r="C30" s="281"/>
      <c r="D30" s="281"/>
      <c r="E30" s="281"/>
      <c r="F30" s="281"/>
      <c r="G30" s="282"/>
      <c r="H30" s="283"/>
      <c r="I30" s="283"/>
      <c r="J30" s="283"/>
      <c r="K30" s="284">
        <f>K34</f>
        <v>0</v>
      </c>
      <c r="L30" s="284"/>
      <c r="M30" s="284"/>
      <c r="N30" s="284">
        <f t="shared" ref="N30" si="0">N34</f>
        <v>0</v>
      </c>
      <c r="O30" s="284"/>
      <c r="P30" s="284"/>
      <c r="Q30" s="284">
        <f t="shared" ref="Q30" si="1">Q34</f>
        <v>0</v>
      </c>
      <c r="R30" s="284"/>
      <c r="S30" s="284"/>
      <c r="T30" s="59">
        <f>SUM(T31:T34)</f>
        <v>15</v>
      </c>
      <c r="U30" s="59"/>
      <c r="V30" s="263" t="e">
        <f>SUM(V31:W34)</f>
        <v>#DIV/0!</v>
      </c>
      <c r="W30" s="264"/>
      <c r="X30" s="231"/>
      <c r="Y30" s="232"/>
      <c r="Z30" s="233"/>
    </row>
    <row r="31" spans="1:26" ht="24" customHeight="1" x14ac:dyDescent="0.25">
      <c r="A31" s="141"/>
      <c r="B31" s="199" t="s">
        <v>69</v>
      </c>
      <c r="C31" s="199"/>
      <c r="D31" s="199"/>
      <c r="E31" s="199"/>
      <c r="F31" s="199"/>
      <c r="G31" s="199"/>
      <c r="H31" s="270"/>
      <c r="I31" s="270"/>
      <c r="J31" s="270"/>
      <c r="K31" s="100"/>
      <c r="L31" s="100"/>
      <c r="M31" s="100"/>
      <c r="N31" s="100"/>
      <c r="O31" s="100"/>
      <c r="P31" s="100"/>
      <c r="Q31" s="100"/>
      <c r="R31" s="100"/>
      <c r="S31" s="105"/>
      <c r="T31" s="62">
        <v>7</v>
      </c>
      <c r="U31" s="62"/>
      <c r="V31" s="124" t="e">
        <f>(T31*((K31*0)+(N31*50)+(Q31*100)))/(H31*100)</f>
        <v>#DIV/0!</v>
      </c>
      <c r="W31" s="89"/>
      <c r="X31" s="231"/>
      <c r="Y31" s="232"/>
      <c r="Z31" s="233"/>
    </row>
    <row r="32" spans="1:26" ht="24" customHeight="1" x14ac:dyDescent="0.25">
      <c r="A32" s="142"/>
      <c r="B32" s="65" t="s">
        <v>70</v>
      </c>
      <c r="C32" s="66"/>
      <c r="D32" s="66"/>
      <c r="E32" s="66"/>
      <c r="F32" s="66"/>
      <c r="G32" s="67"/>
      <c r="H32" s="270"/>
      <c r="I32" s="270"/>
      <c r="J32" s="270"/>
      <c r="K32" s="105"/>
      <c r="L32" s="106"/>
      <c r="M32" s="107"/>
      <c r="N32" s="105"/>
      <c r="O32" s="106"/>
      <c r="P32" s="107"/>
      <c r="Q32" s="105"/>
      <c r="R32" s="106"/>
      <c r="S32" s="106"/>
      <c r="T32" s="62">
        <v>3</v>
      </c>
      <c r="U32" s="62"/>
      <c r="V32" s="124" t="e">
        <f>(T32*((K32*0)+(N32*50)+(Q32*100)))/(H32*100)</f>
        <v>#DIV/0!</v>
      </c>
      <c r="W32" s="89"/>
      <c r="X32" s="231"/>
      <c r="Y32" s="232"/>
      <c r="Z32" s="233"/>
    </row>
    <row r="33" spans="1:26" ht="72" customHeight="1" x14ac:dyDescent="0.25">
      <c r="A33" s="142"/>
      <c r="B33" s="131" t="s">
        <v>103</v>
      </c>
      <c r="C33" s="131"/>
      <c r="D33" s="131"/>
      <c r="E33" s="131"/>
      <c r="F33" s="131"/>
      <c r="G33" s="131"/>
      <c r="H33" s="270"/>
      <c r="I33" s="270"/>
      <c r="J33" s="270"/>
      <c r="K33" s="100"/>
      <c r="L33" s="100"/>
      <c r="M33" s="100"/>
      <c r="N33" s="100"/>
      <c r="O33" s="100"/>
      <c r="P33" s="100"/>
      <c r="Q33" s="100"/>
      <c r="R33" s="100"/>
      <c r="S33" s="105"/>
      <c r="T33" s="62">
        <v>3</v>
      </c>
      <c r="U33" s="62"/>
      <c r="V33" s="124" t="e">
        <f>(T33*((K33*0)+(N33*50)+(Q33*100)))/(H33*100)</f>
        <v>#DIV/0!</v>
      </c>
      <c r="W33" s="89"/>
      <c r="X33" s="231"/>
      <c r="Y33" s="232"/>
      <c r="Z33" s="233"/>
    </row>
    <row r="34" spans="1:26" ht="24" customHeight="1" x14ac:dyDescent="0.25">
      <c r="A34" s="143"/>
      <c r="B34" s="65" t="s">
        <v>71</v>
      </c>
      <c r="C34" s="66"/>
      <c r="D34" s="66"/>
      <c r="E34" s="66"/>
      <c r="F34" s="66"/>
      <c r="G34" s="67"/>
      <c r="H34" s="270"/>
      <c r="I34" s="270"/>
      <c r="J34" s="270"/>
      <c r="K34" s="105"/>
      <c r="L34" s="106"/>
      <c r="M34" s="107"/>
      <c r="N34" s="105"/>
      <c r="O34" s="106"/>
      <c r="P34" s="107"/>
      <c r="Q34" s="105"/>
      <c r="R34" s="106"/>
      <c r="S34" s="106"/>
      <c r="T34" s="62">
        <v>2</v>
      </c>
      <c r="U34" s="62"/>
      <c r="V34" s="124" t="e">
        <f>(T34*((K34*0)+(N34*50)+(Q34*100)))/(H34*100)</f>
        <v>#DIV/0!</v>
      </c>
      <c r="W34" s="89"/>
      <c r="X34" s="231"/>
      <c r="Y34" s="232"/>
      <c r="Z34" s="233"/>
    </row>
    <row r="35" spans="1:26" s="20" customFormat="1" ht="24" customHeight="1" x14ac:dyDescent="0.25">
      <c r="A35" s="36">
        <v>1.2</v>
      </c>
      <c r="B35" s="296" t="s">
        <v>63</v>
      </c>
      <c r="C35" s="297"/>
      <c r="D35" s="297"/>
      <c r="E35" s="297"/>
      <c r="F35" s="297"/>
      <c r="G35" s="298"/>
      <c r="H35" s="274"/>
      <c r="I35" s="275"/>
      <c r="J35" s="276"/>
      <c r="K35" s="277">
        <f>K37</f>
        <v>0</v>
      </c>
      <c r="L35" s="278"/>
      <c r="M35" s="279"/>
      <c r="N35" s="277">
        <f t="shared" ref="N35" si="2">N37</f>
        <v>0</v>
      </c>
      <c r="O35" s="278"/>
      <c r="P35" s="279"/>
      <c r="Q35" s="277">
        <f t="shared" ref="Q35" si="3">Q37</f>
        <v>0</v>
      </c>
      <c r="R35" s="278"/>
      <c r="S35" s="279"/>
      <c r="T35" s="59">
        <f>T36+T37</f>
        <v>10</v>
      </c>
      <c r="U35" s="59"/>
      <c r="V35" s="263" t="e">
        <f>SUM(V36,V37)</f>
        <v>#DIV/0!</v>
      </c>
      <c r="W35" s="264"/>
      <c r="X35" s="231"/>
      <c r="Y35" s="232"/>
      <c r="Z35" s="233"/>
    </row>
    <row r="36" spans="1:26" ht="72" customHeight="1" x14ac:dyDescent="0.25">
      <c r="A36" s="141"/>
      <c r="B36" s="135" t="s">
        <v>72</v>
      </c>
      <c r="C36" s="136"/>
      <c r="D36" s="136"/>
      <c r="E36" s="136"/>
      <c r="F36" s="136"/>
      <c r="G36" s="137"/>
      <c r="H36" s="132"/>
      <c r="I36" s="133"/>
      <c r="J36" s="134"/>
      <c r="K36" s="105"/>
      <c r="L36" s="106"/>
      <c r="M36" s="107"/>
      <c r="N36" s="105"/>
      <c r="O36" s="106"/>
      <c r="P36" s="107"/>
      <c r="Q36" s="105"/>
      <c r="R36" s="106"/>
      <c r="S36" s="106"/>
      <c r="T36" s="62">
        <v>5</v>
      </c>
      <c r="U36" s="62"/>
      <c r="V36" s="124" t="e">
        <f>(T36*((K36*0)+(N36*50)+(Q36*100)))/(H36*100)</f>
        <v>#DIV/0!</v>
      </c>
      <c r="W36" s="89"/>
      <c r="X36" s="231"/>
      <c r="Y36" s="232"/>
      <c r="Z36" s="233"/>
    </row>
    <row r="37" spans="1:26" ht="24" customHeight="1" x14ac:dyDescent="0.25">
      <c r="A37" s="143"/>
      <c r="B37" s="65" t="s">
        <v>73</v>
      </c>
      <c r="C37" s="66"/>
      <c r="D37" s="66"/>
      <c r="E37" s="66"/>
      <c r="F37" s="66"/>
      <c r="G37" s="67"/>
      <c r="H37" s="132"/>
      <c r="I37" s="133"/>
      <c r="J37" s="134"/>
      <c r="K37" s="105"/>
      <c r="L37" s="106"/>
      <c r="M37" s="107"/>
      <c r="N37" s="105"/>
      <c r="O37" s="106"/>
      <c r="P37" s="107"/>
      <c r="Q37" s="105"/>
      <c r="R37" s="106"/>
      <c r="S37" s="106"/>
      <c r="T37" s="62">
        <v>5</v>
      </c>
      <c r="U37" s="62"/>
      <c r="V37" s="124" t="e">
        <f>(T37*((K37*0)+(N37*50)+(Q37*100)))/(H37*100)</f>
        <v>#DIV/0!</v>
      </c>
      <c r="W37" s="89"/>
      <c r="X37" s="231"/>
      <c r="Y37" s="232"/>
      <c r="Z37" s="233"/>
    </row>
    <row r="38" spans="1:26" s="20" customFormat="1" ht="48" customHeight="1" x14ac:dyDescent="0.25">
      <c r="A38" s="36">
        <v>1.3</v>
      </c>
      <c r="B38" s="271" t="s">
        <v>64</v>
      </c>
      <c r="C38" s="272"/>
      <c r="D38" s="272"/>
      <c r="E38" s="272"/>
      <c r="F38" s="272"/>
      <c r="G38" s="273"/>
      <c r="H38" s="274"/>
      <c r="I38" s="275"/>
      <c r="J38" s="276"/>
      <c r="K38" s="277">
        <f>K39</f>
        <v>0</v>
      </c>
      <c r="L38" s="278"/>
      <c r="M38" s="279"/>
      <c r="N38" s="277">
        <f t="shared" ref="N38" si="4">N39</f>
        <v>0</v>
      </c>
      <c r="O38" s="278"/>
      <c r="P38" s="279"/>
      <c r="Q38" s="277">
        <f t="shared" ref="Q38" si="5">Q39</f>
        <v>0</v>
      </c>
      <c r="R38" s="278"/>
      <c r="S38" s="279"/>
      <c r="T38" s="59">
        <f>T39</f>
        <v>3</v>
      </c>
      <c r="U38" s="59"/>
      <c r="V38" s="263" t="e">
        <f>SUM(V39)</f>
        <v>#DIV/0!</v>
      </c>
      <c r="W38" s="264"/>
      <c r="X38" s="231"/>
      <c r="Y38" s="232"/>
      <c r="Z38" s="233"/>
    </row>
    <row r="39" spans="1:26" ht="48" customHeight="1" x14ac:dyDescent="0.25">
      <c r="A39" s="37"/>
      <c r="B39" s="135" t="s">
        <v>104</v>
      </c>
      <c r="C39" s="136"/>
      <c r="D39" s="136"/>
      <c r="E39" s="136"/>
      <c r="F39" s="136"/>
      <c r="G39" s="137"/>
      <c r="H39" s="285"/>
      <c r="I39" s="286"/>
      <c r="J39" s="287"/>
      <c r="K39" s="105"/>
      <c r="L39" s="106"/>
      <c r="M39" s="107"/>
      <c r="N39" s="105"/>
      <c r="O39" s="106"/>
      <c r="P39" s="107"/>
      <c r="Q39" s="105"/>
      <c r="R39" s="106"/>
      <c r="S39" s="106"/>
      <c r="T39" s="62">
        <v>3</v>
      </c>
      <c r="U39" s="62"/>
      <c r="V39" s="124" t="e">
        <f>(T39*((K39*0)+(N39*50)+(Q39*100)))/(H39*100)</f>
        <v>#DIV/0!</v>
      </c>
      <c r="W39" s="89"/>
      <c r="X39" s="231"/>
      <c r="Y39" s="232"/>
      <c r="Z39" s="233"/>
    </row>
    <row r="40" spans="1:26" s="20" customFormat="1" ht="48" customHeight="1" x14ac:dyDescent="0.25">
      <c r="A40" s="36">
        <v>1.4</v>
      </c>
      <c r="B40" s="271" t="s">
        <v>65</v>
      </c>
      <c r="C40" s="272"/>
      <c r="D40" s="272"/>
      <c r="E40" s="272"/>
      <c r="F40" s="272"/>
      <c r="G40" s="273"/>
      <c r="H40" s="274"/>
      <c r="I40" s="275"/>
      <c r="J40" s="276"/>
      <c r="K40" s="277">
        <f>K41</f>
        <v>0</v>
      </c>
      <c r="L40" s="278"/>
      <c r="M40" s="279"/>
      <c r="N40" s="277">
        <f>N41</f>
        <v>0</v>
      </c>
      <c r="O40" s="278"/>
      <c r="P40" s="279"/>
      <c r="Q40" s="277">
        <f>Q41</f>
        <v>0</v>
      </c>
      <c r="R40" s="278"/>
      <c r="S40" s="278"/>
      <c r="T40" s="59">
        <f>T41</f>
        <v>1</v>
      </c>
      <c r="U40" s="59"/>
      <c r="V40" s="263" t="e">
        <f>SUM(V41)</f>
        <v>#DIV/0!</v>
      </c>
      <c r="W40" s="264"/>
      <c r="X40" s="231"/>
      <c r="Y40" s="232"/>
      <c r="Z40" s="233"/>
    </row>
    <row r="41" spans="1:26" ht="48" customHeight="1" x14ac:dyDescent="0.25">
      <c r="A41" s="37"/>
      <c r="B41" s="135" t="s">
        <v>105</v>
      </c>
      <c r="C41" s="136"/>
      <c r="D41" s="136"/>
      <c r="E41" s="136"/>
      <c r="F41" s="136"/>
      <c r="G41" s="137"/>
      <c r="H41" s="132"/>
      <c r="I41" s="133"/>
      <c r="J41" s="134"/>
      <c r="K41" s="105"/>
      <c r="L41" s="106"/>
      <c r="M41" s="107"/>
      <c r="N41" s="105"/>
      <c r="O41" s="106"/>
      <c r="P41" s="107"/>
      <c r="Q41" s="105"/>
      <c r="R41" s="106"/>
      <c r="S41" s="106"/>
      <c r="T41" s="62">
        <v>1</v>
      </c>
      <c r="U41" s="62"/>
      <c r="V41" s="124" t="e">
        <f>(T41*((K41*0)+(N41*50)+(Q41*100)))/(H41*100)</f>
        <v>#DIV/0!</v>
      </c>
      <c r="W41" s="89"/>
      <c r="X41" s="231"/>
      <c r="Y41" s="232"/>
      <c r="Z41" s="233"/>
    </row>
    <row r="42" spans="1:26" s="20" customFormat="1" ht="48" customHeight="1" x14ac:dyDescent="0.25">
      <c r="A42" s="36">
        <v>1.5</v>
      </c>
      <c r="B42" s="271" t="s">
        <v>67</v>
      </c>
      <c r="C42" s="272"/>
      <c r="D42" s="272"/>
      <c r="E42" s="272"/>
      <c r="F42" s="272"/>
      <c r="G42" s="273"/>
      <c r="H42" s="274"/>
      <c r="I42" s="275"/>
      <c r="J42" s="276"/>
      <c r="K42" s="277">
        <f>K43</f>
        <v>0</v>
      </c>
      <c r="L42" s="278"/>
      <c r="M42" s="279"/>
      <c r="N42" s="277">
        <f>N43</f>
        <v>0</v>
      </c>
      <c r="O42" s="278"/>
      <c r="P42" s="279"/>
      <c r="Q42" s="277">
        <f>Q43</f>
        <v>0</v>
      </c>
      <c r="R42" s="278"/>
      <c r="S42" s="278"/>
      <c r="T42" s="59">
        <f>T43</f>
        <v>1</v>
      </c>
      <c r="U42" s="59"/>
      <c r="V42" s="263" t="e">
        <f>SUM(V43)</f>
        <v>#DIV/0!</v>
      </c>
      <c r="W42" s="264"/>
      <c r="X42" s="231"/>
      <c r="Y42" s="232"/>
      <c r="Z42" s="233"/>
    </row>
    <row r="43" spans="1:26" ht="48" customHeight="1" x14ac:dyDescent="0.25">
      <c r="A43" s="37"/>
      <c r="B43" s="135" t="s">
        <v>106</v>
      </c>
      <c r="C43" s="136"/>
      <c r="D43" s="136"/>
      <c r="E43" s="136"/>
      <c r="F43" s="136"/>
      <c r="G43" s="137"/>
      <c r="H43" s="132"/>
      <c r="I43" s="133"/>
      <c r="J43" s="134"/>
      <c r="K43" s="105"/>
      <c r="L43" s="106"/>
      <c r="M43" s="107"/>
      <c r="N43" s="105"/>
      <c r="O43" s="106"/>
      <c r="P43" s="107"/>
      <c r="Q43" s="105"/>
      <c r="R43" s="106"/>
      <c r="S43" s="106"/>
      <c r="T43" s="62">
        <v>1</v>
      </c>
      <c r="U43" s="62"/>
      <c r="V43" s="124" t="e">
        <f>(T43*((K43*0)+(N43*50)+(Q43*100)))/(H43*100)</f>
        <v>#DIV/0!</v>
      </c>
      <c r="W43" s="89"/>
      <c r="X43" s="231"/>
      <c r="Y43" s="232"/>
      <c r="Z43" s="233"/>
    </row>
    <row r="44" spans="1:26" s="22" customFormat="1" ht="24" customHeight="1" x14ac:dyDescent="0.25">
      <c r="A44" s="38">
        <v>2</v>
      </c>
      <c r="B44" s="288" t="s">
        <v>66</v>
      </c>
      <c r="C44" s="289"/>
      <c r="D44" s="289"/>
      <c r="E44" s="289"/>
      <c r="F44" s="289"/>
      <c r="G44" s="85"/>
      <c r="H44" s="290"/>
      <c r="I44" s="291"/>
      <c r="J44" s="292"/>
      <c r="K44" s="257"/>
      <c r="L44" s="258"/>
      <c r="M44" s="259"/>
      <c r="N44" s="257"/>
      <c r="O44" s="258"/>
      <c r="P44" s="259"/>
      <c r="Q44" s="257"/>
      <c r="R44" s="258"/>
      <c r="S44" s="258"/>
      <c r="T44" s="191">
        <f>T45+T50+T53+T55+T57</f>
        <v>70</v>
      </c>
      <c r="U44" s="191"/>
      <c r="V44" s="280" t="e">
        <f>SUM(V45,V50,V53,V55,V57)</f>
        <v>#DIV/0!</v>
      </c>
      <c r="W44" s="109"/>
      <c r="X44" s="231"/>
      <c r="Y44" s="232"/>
      <c r="Z44" s="233"/>
    </row>
    <row r="45" spans="1:26" s="23" customFormat="1" ht="24" customHeight="1" x14ac:dyDescent="0.25">
      <c r="A45" s="36">
        <v>2.1</v>
      </c>
      <c r="B45" s="271" t="s">
        <v>62</v>
      </c>
      <c r="C45" s="272"/>
      <c r="D45" s="272"/>
      <c r="E45" s="272"/>
      <c r="F45" s="272"/>
      <c r="G45" s="273"/>
      <c r="H45" s="274"/>
      <c r="I45" s="275"/>
      <c r="J45" s="276"/>
      <c r="K45" s="277">
        <f>K49</f>
        <v>0</v>
      </c>
      <c r="L45" s="278"/>
      <c r="M45" s="279"/>
      <c r="N45" s="277">
        <f>N49</f>
        <v>0</v>
      </c>
      <c r="O45" s="278"/>
      <c r="P45" s="279"/>
      <c r="Q45" s="277">
        <f>Q49</f>
        <v>0</v>
      </c>
      <c r="R45" s="278"/>
      <c r="S45" s="278"/>
      <c r="T45" s="59">
        <f>SUM(T46:T49)</f>
        <v>35</v>
      </c>
      <c r="U45" s="59"/>
      <c r="V45" s="263" t="e">
        <f>SUM(V46:W49)</f>
        <v>#DIV/0!</v>
      </c>
      <c r="W45" s="264"/>
      <c r="X45" s="231"/>
      <c r="Y45" s="232"/>
      <c r="Z45" s="233"/>
    </row>
    <row r="46" spans="1:26" ht="24" customHeight="1" x14ac:dyDescent="0.25">
      <c r="A46" s="144"/>
      <c r="B46" s="215" t="s">
        <v>69</v>
      </c>
      <c r="C46" s="216"/>
      <c r="D46" s="216"/>
      <c r="E46" s="216"/>
      <c r="F46" s="216"/>
      <c r="G46" s="102"/>
      <c r="H46" s="132"/>
      <c r="I46" s="133"/>
      <c r="J46" s="134"/>
      <c r="K46" s="105"/>
      <c r="L46" s="106"/>
      <c r="M46" s="107"/>
      <c r="N46" s="105"/>
      <c r="O46" s="106"/>
      <c r="P46" s="107"/>
      <c r="Q46" s="105"/>
      <c r="R46" s="106"/>
      <c r="S46" s="106"/>
      <c r="T46" s="62">
        <v>15</v>
      </c>
      <c r="U46" s="62"/>
      <c r="V46" s="124" t="e">
        <f>(T46*((K46*0)+(N46*50)+(Q46*100)))/(H46*100)</f>
        <v>#DIV/0!</v>
      </c>
      <c r="W46" s="89"/>
      <c r="X46" s="231"/>
      <c r="Y46" s="232"/>
      <c r="Z46" s="233"/>
    </row>
    <row r="47" spans="1:26" ht="24" customHeight="1" x14ac:dyDescent="0.25">
      <c r="A47" s="145"/>
      <c r="B47" s="215" t="s">
        <v>70</v>
      </c>
      <c r="C47" s="216"/>
      <c r="D47" s="216"/>
      <c r="E47" s="216"/>
      <c r="F47" s="216"/>
      <c r="G47" s="102"/>
      <c r="H47" s="132"/>
      <c r="I47" s="133"/>
      <c r="J47" s="134"/>
      <c r="K47" s="105"/>
      <c r="L47" s="106"/>
      <c r="M47" s="107"/>
      <c r="N47" s="105"/>
      <c r="O47" s="106"/>
      <c r="P47" s="107"/>
      <c r="Q47" s="105"/>
      <c r="R47" s="106"/>
      <c r="S47" s="106"/>
      <c r="T47" s="62">
        <v>10</v>
      </c>
      <c r="U47" s="62"/>
      <c r="V47" s="124" t="e">
        <f>(T47*((K47*0)+(N47*50)+(Q47*100)))/(H47*100)</f>
        <v>#DIV/0!</v>
      </c>
      <c r="W47" s="89"/>
      <c r="X47" s="231"/>
      <c r="Y47" s="232"/>
      <c r="Z47" s="233"/>
    </row>
    <row r="48" spans="1:26" ht="48" customHeight="1" x14ac:dyDescent="0.25">
      <c r="A48" s="145"/>
      <c r="B48" s="215" t="s">
        <v>107</v>
      </c>
      <c r="C48" s="216"/>
      <c r="D48" s="216"/>
      <c r="E48" s="216"/>
      <c r="F48" s="216"/>
      <c r="G48" s="102"/>
      <c r="H48" s="132"/>
      <c r="I48" s="133"/>
      <c r="J48" s="134"/>
      <c r="K48" s="105"/>
      <c r="L48" s="106"/>
      <c r="M48" s="107"/>
      <c r="N48" s="105"/>
      <c r="O48" s="106"/>
      <c r="P48" s="107"/>
      <c r="Q48" s="105"/>
      <c r="R48" s="106"/>
      <c r="S48" s="106"/>
      <c r="T48" s="62">
        <v>5</v>
      </c>
      <c r="U48" s="62"/>
      <c r="V48" s="124" t="e">
        <f>(T48*((K48*0)+(N48*50)+(Q48*100)))/(H48*100)</f>
        <v>#DIV/0!</v>
      </c>
      <c r="W48" s="89"/>
      <c r="X48" s="231"/>
      <c r="Y48" s="232"/>
      <c r="Z48" s="233"/>
    </row>
    <row r="49" spans="1:26" ht="24" customHeight="1" x14ac:dyDescent="0.25">
      <c r="A49" s="146"/>
      <c r="B49" s="215" t="s">
        <v>71</v>
      </c>
      <c r="C49" s="216"/>
      <c r="D49" s="216"/>
      <c r="E49" s="216"/>
      <c r="F49" s="216"/>
      <c r="G49" s="102"/>
      <c r="H49" s="132"/>
      <c r="I49" s="133"/>
      <c r="J49" s="134"/>
      <c r="K49" s="105"/>
      <c r="L49" s="106"/>
      <c r="M49" s="107"/>
      <c r="N49" s="105"/>
      <c r="O49" s="106"/>
      <c r="P49" s="107"/>
      <c r="Q49" s="105"/>
      <c r="R49" s="106"/>
      <c r="S49" s="106"/>
      <c r="T49" s="62">
        <v>5</v>
      </c>
      <c r="U49" s="62"/>
      <c r="V49" s="124" t="e">
        <f>(T49*((K49*0)+(N49*50)+(Q49*100)))/(H49*100)</f>
        <v>#DIV/0!</v>
      </c>
      <c r="W49" s="89"/>
      <c r="X49" s="231"/>
      <c r="Y49" s="232"/>
      <c r="Z49" s="233"/>
    </row>
    <row r="50" spans="1:26" s="23" customFormat="1" ht="24" customHeight="1" x14ac:dyDescent="0.25">
      <c r="A50" s="36">
        <v>2.2000000000000002</v>
      </c>
      <c r="B50" s="271" t="s">
        <v>63</v>
      </c>
      <c r="C50" s="272"/>
      <c r="D50" s="272"/>
      <c r="E50" s="272"/>
      <c r="F50" s="272"/>
      <c r="G50" s="273"/>
      <c r="H50" s="274"/>
      <c r="I50" s="275"/>
      <c r="J50" s="276"/>
      <c r="K50" s="277">
        <f>K52</f>
        <v>0</v>
      </c>
      <c r="L50" s="278"/>
      <c r="M50" s="279"/>
      <c r="N50" s="277">
        <f>N52</f>
        <v>0</v>
      </c>
      <c r="O50" s="278"/>
      <c r="P50" s="279"/>
      <c r="Q50" s="277">
        <f>Q52</f>
        <v>0</v>
      </c>
      <c r="R50" s="278"/>
      <c r="S50" s="278"/>
      <c r="T50" s="59">
        <f>SUM(T51:T52)</f>
        <v>20</v>
      </c>
      <c r="U50" s="59"/>
      <c r="V50" s="263" t="e">
        <f>SUM(V51:W52)</f>
        <v>#DIV/0!</v>
      </c>
      <c r="W50" s="264"/>
      <c r="X50" s="231"/>
      <c r="Y50" s="232"/>
      <c r="Z50" s="233"/>
    </row>
    <row r="51" spans="1:26" s="15" customFormat="1" ht="72" customHeight="1" x14ac:dyDescent="0.25">
      <c r="A51" s="144"/>
      <c r="B51" s="215" t="s">
        <v>72</v>
      </c>
      <c r="C51" s="216"/>
      <c r="D51" s="216"/>
      <c r="E51" s="216"/>
      <c r="F51" s="216"/>
      <c r="G51" s="102"/>
      <c r="H51" s="132"/>
      <c r="I51" s="133"/>
      <c r="J51" s="134"/>
      <c r="K51" s="105"/>
      <c r="L51" s="106"/>
      <c r="M51" s="107"/>
      <c r="N51" s="105"/>
      <c r="O51" s="106"/>
      <c r="P51" s="107"/>
      <c r="Q51" s="105"/>
      <c r="R51" s="106"/>
      <c r="S51" s="106"/>
      <c r="T51" s="62">
        <v>15</v>
      </c>
      <c r="U51" s="62"/>
      <c r="V51" s="124" t="e">
        <f>(T51*((K51*0)+(N51*50)+(Q51*100)))/(H51*100)</f>
        <v>#DIV/0!</v>
      </c>
      <c r="W51" s="89"/>
      <c r="X51" s="231"/>
      <c r="Y51" s="232"/>
      <c r="Z51" s="233"/>
    </row>
    <row r="52" spans="1:26" ht="48" customHeight="1" x14ac:dyDescent="0.25">
      <c r="A52" s="146"/>
      <c r="B52" s="215" t="s">
        <v>73</v>
      </c>
      <c r="C52" s="216"/>
      <c r="D52" s="216"/>
      <c r="E52" s="216"/>
      <c r="F52" s="216"/>
      <c r="G52" s="102"/>
      <c r="H52" s="132"/>
      <c r="I52" s="133"/>
      <c r="J52" s="134"/>
      <c r="K52" s="105"/>
      <c r="L52" s="106"/>
      <c r="M52" s="107"/>
      <c r="N52" s="105"/>
      <c r="O52" s="106"/>
      <c r="P52" s="107"/>
      <c r="Q52" s="105"/>
      <c r="R52" s="106"/>
      <c r="S52" s="106"/>
      <c r="T52" s="62">
        <v>5</v>
      </c>
      <c r="U52" s="62"/>
      <c r="V52" s="124" t="e">
        <f>(T52*((K52*0)+(N52*50)+(Q52*100)))/(H52*100)</f>
        <v>#DIV/0!</v>
      </c>
      <c r="W52" s="89"/>
      <c r="X52" s="231"/>
      <c r="Y52" s="232"/>
      <c r="Z52" s="233"/>
    </row>
    <row r="53" spans="1:26" s="23" customFormat="1" ht="48" customHeight="1" x14ac:dyDescent="0.25">
      <c r="A53" s="36">
        <v>2.2999999999999998</v>
      </c>
      <c r="B53" s="271" t="s">
        <v>64</v>
      </c>
      <c r="C53" s="272"/>
      <c r="D53" s="272"/>
      <c r="E53" s="272"/>
      <c r="F53" s="272"/>
      <c r="G53" s="273"/>
      <c r="H53" s="274"/>
      <c r="I53" s="275"/>
      <c r="J53" s="276"/>
      <c r="K53" s="277">
        <f>K54</f>
        <v>0</v>
      </c>
      <c r="L53" s="278"/>
      <c r="M53" s="279"/>
      <c r="N53" s="277">
        <f>N54</f>
        <v>0</v>
      </c>
      <c r="O53" s="278"/>
      <c r="P53" s="279"/>
      <c r="Q53" s="277">
        <f>Q54</f>
        <v>0</v>
      </c>
      <c r="R53" s="278"/>
      <c r="S53" s="278"/>
      <c r="T53" s="59">
        <f>SUM(T54)</f>
        <v>10</v>
      </c>
      <c r="U53" s="59"/>
      <c r="V53" s="263" t="e">
        <f>SUM(V54)</f>
        <v>#DIV/0!</v>
      </c>
      <c r="W53" s="264"/>
      <c r="X53" s="231"/>
      <c r="Y53" s="232"/>
      <c r="Z53" s="233"/>
    </row>
    <row r="54" spans="1:26" ht="48" customHeight="1" x14ac:dyDescent="0.25">
      <c r="A54" s="39"/>
      <c r="B54" s="215" t="s">
        <v>104</v>
      </c>
      <c r="C54" s="216"/>
      <c r="D54" s="216"/>
      <c r="E54" s="216"/>
      <c r="F54" s="216"/>
      <c r="G54" s="102"/>
      <c r="H54" s="132"/>
      <c r="I54" s="133"/>
      <c r="J54" s="134"/>
      <c r="K54" s="293"/>
      <c r="L54" s="294"/>
      <c r="M54" s="295"/>
      <c r="N54" s="293"/>
      <c r="O54" s="294"/>
      <c r="P54" s="295"/>
      <c r="Q54" s="293"/>
      <c r="R54" s="294"/>
      <c r="S54" s="294"/>
      <c r="T54" s="62">
        <v>10</v>
      </c>
      <c r="U54" s="62"/>
      <c r="V54" s="124" t="e">
        <f>(T54*((K54*0)+(N54*50)+(Q54*100)))/(H54*100)</f>
        <v>#DIV/0!</v>
      </c>
      <c r="W54" s="89"/>
      <c r="X54" s="231"/>
      <c r="Y54" s="232"/>
      <c r="Z54" s="233"/>
    </row>
    <row r="55" spans="1:26" s="23" customFormat="1" ht="48" customHeight="1" x14ac:dyDescent="0.25">
      <c r="A55" s="36">
        <v>2.4</v>
      </c>
      <c r="B55" s="271" t="s">
        <v>65</v>
      </c>
      <c r="C55" s="272"/>
      <c r="D55" s="272"/>
      <c r="E55" s="272"/>
      <c r="F55" s="272"/>
      <c r="G55" s="273"/>
      <c r="H55" s="274"/>
      <c r="I55" s="275"/>
      <c r="J55" s="276"/>
      <c r="K55" s="277">
        <f>K56</f>
        <v>0</v>
      </c>
      <c r="L55" s="278"/>
      <c r="M55" s="279"/>
      <c r="N55" s="277">
        <f>N56</f>
        <v>0</v>
      </c>
      <c r="O55" s="278"/>
      <c r="P55" s="279"/>
      <c r="Q55" s="277">
        <f>Q56</f>
        <v>0</v>
      </c>
      <c r="R55" s="278"/>
      <c r="S55" s="278"/>
      <c r="T55" s="59">
        <f>T56</f>
        <v>3</v>
      </c>
      <c r="U55" s="59"/>
      <c r="V55" s="263" t="e">
        <f>SUM(V56)</f>
        <v>#DIV/0!</v>
      </c>
      <c r="W55" s="264"/>
      <c r="X55" s="231"/>
      <c r="Y55" s="232"/>
      <c r="Z55" s="233"/>
    </row>
    <row r="56" spans="1:26" ht="48" customHeight="1" x14ac:dyDescent="0.25">
      <c r="A56" s="40"/>
      <c r="B56" s="215" t="s">
        <v>105</v>
      </c>
      <c r="C56" s="216"/>
      <c r="D56" s="216"/>
      <c r="E56" s="216"/>
      <c r="F56" s="216"/>
      <c r="G56" s="102"/>
      <c r="H56" s="132"/>
      <c r="I56" s="133"/>
      <c r="J56" s="134"/>
      <c r="K56" s="105"/>
      <c r="L56" s="106"/>
      <c r="M56" s="107"/>
      <c r="N56" s="105"/>
      <c r="O56" s="106"/>
      <c r="P56" s="107"/>
      <c r="Q56" s="105"/>
      <c r="R56" s="106"/>
      <c r="S56" s="106"/>
      <c r="T56" s="62">
        <v>3</v>
      </c>
      <c r="U56" s="62"/>
      <c r="V56" s="124" t="e">
        <f>(T56*((K56*0)+(N56*50)+(Q56*100)))/(H56*100)</f>
        <v>#DIV/0!</v>
      </c>
      <c r="W56" s="89"/>
      <c r="X56" s="231"/>
      <c r="Y56" s="232"/>
      <c r="Z56" s="233"/>
    </row>
    <row r="57" spans="1:26" s="20" customFormat="1" ht="48" customHeight="1" x14ac:dyDescent="0.25">
      <c r="A57" s="36">
        <v>2.5</v>
      </c>
      <c r="B57" s="271" t="s">
        <v>67</v>
      </c>
      <c r="C57" s="272"/>
      <c r="D57" s="272"/>
      <c r="E57" s="272"/>
      <c r="F57" s="272"/>
      <c r="G57" s="273"/>
      <c r="H57" s="274"/>
      <c r="I57" s="275"/>
      <c r="J57" s="276"/>
      <c r="K57" s="277">
        <f>K58</f>
        <v>0</v>
      </c>
      <c r="L57" s="278"/>
      <c r="M57" s="279"/>
      <c r="N57" s="277">
        <f>N58</f>
        <v>0</v>
      </c>
      <c r="O57" s="278"/>
      <c r="P57" s="279"/>
      <c r="Q57" s="277">
        <f>Q58</f>
        <v>0</v>
      </c>
      <c r="R57" s="278"/>
      <c r="S57" s="278"/>
      <c r="T57" s="59">
        <f>T58</f>
        <v>2</v>
      </c>
      <c r="U57" s="59"/>
      <c r="V57" s="263" t="e">
        <f>SUM(V58)</f>
        <v>#DIV/0!</v>
      </c>
      <c r="W57" s="264"/>
      <c r="X57" s="231"/>
      <c r="Y57" s="232"/>
      <c r="Z57" s="233"/>
    </row>
    <row r="58" spans="1:26" ht="48" customHeight="1" x14ac:dyDescent="0.25">
      <c r="A58" s="37"/>
      <c r="B58" s="129" t="s">
        <v>106</v>
      </c>
      <c r="C58" s="129"/>
      <c r="D58" s="129"/>
      <c r="E58" s="129"/>
      <c r="F58" s="129"/>
      <c r="G58" s="129"/>
      <c r="H58" s="130"/>
      <c r="I58" s="130"/>
      <c r="J58" s="130"/>
      <c r="K58" s="105"/>
      <c r="L58" s="106"/>
      <c r="M58" s="107"/>
      <c r="N58" s="105"/>
      <c r="O58" s="106"/>
      <c r="P58" s="107"/>
      <c r="Q58" s="105"/>
      <c r="R58" s="106"/>
      <c r="S58" s="106"/>
      <c r="T58" s="62">
        <v>2</v>
      </c>
      <c r="U58" s="62"/>
      <c r="V58" s="124" t="e">
        <f>(T58*((K58*0)+(N58*50)+(Q58*100)))/(H58*100)</f>
        <v>#DIV/0!</v>
      </c>
      <c r="W58" s="89"/>
      <c r="X58" s="231"/>
      <c r="Y58" s="232"/>
      <c r="Z58" s="233"/>
    </row>
    <row r="59" spans="1:26" ht="24" customHeight="1" x14ac:dyDescent="0.25">
      <c r="A59" s="217" t="s">
        <v>9</v>
      </c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2"/>
      <c r="T59" s="218">
        <f>SUM(T44,T29)</f>
        <v>100</v>
      </c>
      <c r="U59" s="219"/>
      <c r="V59" s="220" t="e">
        <f>SUM(V29,V44)</f>
        <v>#DIV/0!</v>
      </c>
      <c r="W59" s="221"/>
      <c r="X59" s="222"/>
      <c r="Y59" s="223"/>
      <c r="Z59" s="224"/>
    </row>
    <row r="60" spans="1:26" ht="9.9499999999999993" customHeight="1" x14ac:dyDescent="0.25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24" customHeight="1" x14ac:dyDescent="0.25">
      <c r="A61" s="1" t="s">
        <v>58</v>
      </c>
    </row>
    <row r="62" spans="1:26" ht="60" customHeight="1" x14ac:dyDescent="0.25">
      <c r="A62" s="14" t="s">
        <v>6</v>
      </c>
      <c r="B62" s="83" t="s">
        <v>20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69" t="s">
        <v>21</v>
      </c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1"/>
      <c r="Y62" s="72" t="s">
        <v>22</v>
      </c>
      <c r="Z62" s="72"/>
    </row>
    <row r="63" spans="1:26" ht="24" customHeight="1" x14ac:dyDescent="0.25">
      <c r="A63" s="73" t="s">
        <v>23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5"/>
    </row>
    <row r="64" spans="1:26" s="19" customFormat="1" ht="48" customHeight="1" x14ac:dyDescent="0.25">
      <c r="A64" s="17" t="str">
        <f>IF(B64&lt;&gt;"","2.1.1","")</f>
        <v/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53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5"/>
      <c r="Y64" s="77"/>
      <c r="Z64" s="77"/>
    </row>
    <row r="65" spans="1:26" s="19" customFormat="1" ht="48" customHeight="1" x14ac:dyDescent="0.25">
      <c r="A65" s="17" t="str">
        <f>IF(B65&lt;&gt;"","2.1.2","")</f>
        <v/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53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5"/>
      <c r="Y65" s="77"/>
      <c r="Z65" s="77"/>
    </row>
    <row r="66" spans="1:26" s="19" customFormat="1" ht="48" customHeight="1" x14ac:dyDescent="0.25">
      <c r="A66" s="17" t="str">
        <f>IF(B66&lt;&gt;"","2.1.3","")</f>
        <v/>
      </c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53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5"/>
      <c r="Y66" s="77"/>
      <c r="Z66" s="77"/>
    </row>
    <row r="67" spans="1:26" s="19" customFormat="1" ht="48" customHeight="1" x14ac:dyDescent="0.25">
      <c r="A67" s="17" t="str">
        <f>IF(B67&lt;&gt;"","2.1.4","")</f>
        <v/>
      </c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53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5"/>
      <c r="Y67" s="77"/>
      <c r="Z67" s="77"/>
    </row>
    <row r="68" spans="1:26" s="19" customFormat="1" ht="48" customHeight="1" x14ac:dyDescent="0.25">
      <c r="A68" s="17" t="str">
        <f>IF(B68&lt;&gt;"","2.1.5","")</f>
        <v/>
      </c>
      <c r="B68" s="53"/>
      <c r="C68" s="54"/>
      <c r="D68" s="54"/>
      <c r="E68" s="54"/>
      <c r="F68" s="54"/>
      <c r="G68" s="54"/>
      <c r="H68" s="54"/>
      <c r="I68" s="54"/>
      <c r="J68" s="54"/>
      <c r="K68" s="54"/>
      <c r="L68" s="55"/>
      <c r="M68" s="25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7"/>
      <c r="Y68" s="56"/>
      <c r="Z68" s="57"/>
    </row>
    <row r="69" spans="1:26" ht="24" customHeight="1" x14ac:dyDescent="0.25">
      <c r="A69" s="73" t="s">
        <v>24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/>
    </row>
    <row r="70" spans="1:26" s="19" customFormat="1" ht="48" customHeight="1" x14ac:dyDescent="0.25">
      <c r="A70" s="17" t="str">
        <f>IF(B70&lt;&gt;"","2.2.1","")</f>
        <v/>
      </c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53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5"/>
      <c r="Y70" s="77"/>
      <c r="Z70" s="77"/>
    </row>
    <row r="71" spans="1:26" s="19" customFormat="1" ht="48" customHeight="1" x14ac:dyDescent="0.25">
      <c r="A71" s="17" t="str">
        <f>IF(B71&lt;&gt;"","2.2.2","")</f>
        <v/>
      </c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53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5"/>
      <c r="Y71" s="77"/>
      <c r="Z71" s="77"/>
    </row>
    <row r="72" spans="1:26" s="19" customFormat="1" ht="48" customHeight="1" x14ac:dyDescent="0.25">
      <c r="A72" s="17" t="str">
        <f>IF(B72&lt;&gt;"","2.2.3","")</f>
        <v/>
      </c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53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5"/>
      <c r="Y72" s="77"/>
      <c r="Z72" s="77"/>
    </row>
    <row r="73" spans="1:26" s="19" customFormat="1" ht="48" customHeight="1" x14ac:dyDescent="0.25">
      <c r="A73" s="17" t="str">
        <f>IF(B73&lt;&gt;"","2.2.4","")</f>
        <v/>
      </c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53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5"/>
      <c r="Y73" s="77"/>
      <c r="Z73" s="77"/>
    </row>
    <row r="74" spans="1:26" s="19" customFormat="1" ht="48" customHeight="1" x14ac:dyDescent="0.25">
      <c r="A74" s="17" t="str">
        <f>IF(B74&lt;&gt;"","2.2.5","")</f>
        <v/>
      </c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53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5"/>
      <c r="Y74" s="77"/>
      <c r="Z74" s="77"/>
    </row>
    <row r="75" spans="1:26" ht="24" customHeight="1" x14ac:dyDescent="0.25">
      <c r="A75" s="73" t="s">
        <v>25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/>
    </row>
    <row r="76" spans="1:26" s="19" customFormat="1" ht="48" customHeight="1" x14ac:dyDescent="0.25">
      <c r="A76" s="17" t="str">
        <f>IF(B76&lt;&gt;"","2.3.1","")</f>
        <v/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53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5"/>
      <c r="Y76" s="77"/>
      <c r="Z76" s="77"/>
    </row>
    <row r="77" spans="1:26" s="19" customFormat="1" ht="48" customHeight="1" x14ac:dyDescent="0.25">
      <c r="A77" s="17" t="str">
        <f>IF(B77&lt;&gt;"","2.3.2","")</f>
        <v/>
      </c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53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5"/>
      <c r="Y77" s="77"/>
      <c r="Z77" s="77"/>
    </row>
    <row r="78" spans="1:26" s="19" customFormat="1" ht="48" customHeight="1" x14ac:dyDescent="0.25">
      <c r="A78" s="17" t="str">
        <f>IF(B78&lt;&gt;"","2.3.3","")</f>
        <v/>
      </c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53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5"/>
      <c r="Y78" s="77"/>
      <c r="Z78" s="77"/>
    </row>
    <row r="79" spans="1:26" s="19" customFormat="1" ht="48" customHeight="1" x14ac:dyDescent="0.25">
      <c r="A79" s="17" t="str">
        <f>IF(B79&lt;&gt;"","2.3.4","")</f>
        <v/>
      </c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53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5"/>
      <c r="Y79" s="77"/>
      <c r="Z79" s="77"/>
    </row>
    <row r="80" spans="1:26" s="19" customFormat="1" ht="48" customHeight="1" x14ac:dyDescent="0.25">
      <c r="A80" s="17" t="str">
        <f>IF(B80&lt;&gt;"","2.3.5","")</f>
        <v/>
      </c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53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5"/>
      <c r="Y80" s="77"/>
      <c r="Z80" s="77"/>
    </row>
    <row r="81" spans="1:26" ht="9.9499999999999993" customHeight="1" x14ac:dyDescent="0.25"/>
    <row r="82" spans="1:26" ht="24" customHeight="1" x14ac:dyDescent="0.25">
      <c r="A82" s="2" t="s">
        <v>59</v>
      </c>
    </row>
    <row r="83" spans="1:26" ht="9.9499999999999993" customHeight="1" x14ac:dyDescent="0.25"/>
    <row r="84" spans="1:26" ht="60" customHeight="1" x14ac:dyDescent="0.25">
      <c r="A84" s="14" t="s">
        <v>6</v>
      </c>
      <c r="B84" s="83" t="s">
        <v>26</v>
      </c>
      <c r="C84" s="83"/>
      <c r="D84" s="83"/>
      <c r="E84" s="83"/>
      <c r="F84" s="83"/>
      <c r="G84" s="83"/>
      <c r="H84" s="83" t="s">
        <v>21</v>
      </c>
      <c r="I84" s="83"/>
      <c r="J84" s="83"/>
      <c r="K84" s="83"/>
      <c r="L84" s="83"/>
      <c r="M84" s="83"/>
      <c r="N84" s="83"/>
      <c r="O84" s="83"/>
      <c r="P84" s="83"/>
      <c r="Q84" s="69" t="s">
        <v>27</v>
      </c>
      <c r="R84" s="70"/>
      <c r="S84" s="70"/>
      <c r="T84" s="70"/>
      <c r="U84" s="70"/>
      <c r="V84" s="70"/>
      <c r="W84" s="70"/>
      <c r="X84" s="71"/>
      <c r="Y84" s="72" t="s">
        <v>22</v>
      </c>
      <c r="Z84" s="72"/>
    </row>
    <row r="85" spans="1:26" ht="72" customHeight="1" x14ac:dyDescent="0.25">
      <c r="A85" s="17" t="str">
        <f>IF(B85&lt;&gt;"","3.1","")</f>
        <v/>
      </c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53"/>
      <c r="R85" s="54"/>
      <c r="S85" s="54"/>
      <c r="T85" s="54"/>
      <c r="U85" s="54"/>
      <c r="V85" s="54"/>
      <c r="W85" s="54"/>
      <c r="X85" s="55"/>
      <c r="Y85" s="77"/>
      <c r="Z85" s="77"/>
    </row>
    <row r="86" spans="1:26" ht="72" customHeight="1" x14ac:dyDescent="0.25">
      <c r="A86" s="17" t="str">
        <f>IF(B86&lt;&gt;"","3.2","")</f>
        <v/>
      </c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53"/>
      <c r="R86" s="54"/>
      <c r="S86" s="54"/>
      <c r="T86" s="54"/>
      <c r="U86" s="54"/>
      <c r="V86" s="54"/>
      <c r="W86" s="54"/>
      <c r="X86" s="55"/>
      <c r="Y86" s="77"/>
      <c r="Z86" s="77"/>
    </row>
    <row r="87" spans="1:26" ht="72" customHeight="1" x14ac:dyDescent="0.25">
      <c r="A87" s="17" t="str">
        <f>IF(B87&lt;&gt;"","3.3","")</f>
        <v/>
      </c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53"/>
      <c r="R87" s="54"/>
      <c r="S87" s="54"/>
      <c r="T87" s="54"/>
      <c r="U87" s="54"/>
      <c r="V87" s="54"/>
      <c r="W87" s="54"/>
      <c r="X87" s="55"/>
      <c r="Y87" s="77"/>
      <c r="Z87" s="77"/>
    </row>
    <row r="88" spans="1:26" ht="72" customHeight="1" x14ac:dyDescent="0.25">
      <c r="A88" s="17" t="str">
        <f>IF(B88&lt;&gt;"","3.4","")</f>
        <v/>
      </c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53"/>
      <c r="R88" s="54"/>
      <c r="S88" s="54"/>
      <c r="T88" s="54"/>
      <c r="U88" s="54"/>
      <c r="V88" s="54"/>
      <c r="W88" s="54"/>
      <c r="X88" s="55"/>
      <c r="Y88" s="77"/>
      <c r="Z88" s="77"/>
    </row>
    <row r="89" spans="1:26" ht="72" customHeight="1" x14ac:dyDescent="0.25">
      <c r="A89" s="17" t="str">
        <f>IF(B89&lt;&gt;"","3.5","")</f>
        <v/>
      </c>
      <c r="B89" s="53"/>
      <c r="C89" s="54"/>
      <c r="D89" s="54"/>
      <c r="E89" s="54"/>
      <c r="F89" s="54"/>
      <c r="G89" s="55"/>
      <c r="H89" s="53"/>
      <c r="I89" s="54"/>
      <c r="J89" s="54"/>
      <c r="K89" s="54"/>
      <c r="L89" s="54"/>
      <c r="M89" s="54"/>
      <c r="N89" s="54"/>
      <c r="O89" s="54"/>
      <c r="P89" s="55"/>
      <c r="Q89" s="53"/>
      <c r="R89" s="54"/>
      <c r="S89" s="54"/>
      <c r="T89" s="54"/>
      <c r="U89" s="54"/>
      <c r="V89" s="54"/>
      <c r="W89" s="54"/>
      <c r="X89" s="55"/>
      <c r="Y89" s="56"/>
      <c r="Z89" s="57"/>
    </row>
    <row r="90" spans="1:26" ht="72" customHeight="1" x14ac:dyDescent="0.25">
      <c r="A90" s="17" t="str">
        <f>IF(B90&lt;&gt;"","3.6","")</f>
        <v/>
      </c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53"/>
      <c r="R90" s="54"/>
      <c r="S90" s="54"/>
      <c r="T90" s="54"/>
      <c r="U90" s="54"/>
      <c r="V90" s="54"/>
      <c r="W90" s="54"/>
      <c r="X90" s="55"/>
      <c r="Y90" s="77"/>
      <c r="Z90" s="77"/>
    </row>
    <row r="91" spans="1:26" ht="9.9499999999999993" customHeight="1" x14ac:dyDescent="0.25">
      <c r="A91" s="2"/>
    </row>
    <row r="92" spans="1:26" ht="24" customHeight="1" x14ac:dyDescent="0.25">
      <c r="A92" s="2" t="s">
        <v>60</v>
      </c>
    </row>
    <row r="93" spans="1:26" ht="9.9499999999999993" customHeight="1" x14ac:dyDescent="0.25">
      <c r="A93" s="2"/>
    </row>
    <row r="94" spans="1:26" ht="48" customHeight="1" x14ac:dyDescent="0.25">
      <c r="B94" s="182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4"/>
    </row>
    <row r="95" spans="1:26" ht="48" customHeight="1" x14ac:dyDescent="0.25">
      <c r="B95" s="185"/>
      <c r="C95" s="186"/>
      <c r="D95" s="186"/>
      <c r="E95" s="186"/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7"/>
    </row>
    <row r="96" spans="1:26" ht="48" customHeight="1" x14ac:dyDescent="0.25">
      <c r="B96" s="185"/>
      <c r="C96" s="186"/>
      <c r="D96" s="186"/>
      <c r="E96" s="186"/>
      <c r="F96" s="186"/>
      <c r="G96" s="186"/>
      <c r="H96" s="186"/>
      <c r="I96" s="186"/>
      <c r="J96" s="186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186"/>
      <c r="Y96" s="187"/>
    </row>
    <row r="97" spans="1:25" ht="48" customHeight="1" x14ac:dyDescent="0.25">
      <c r="B97" s="185"/>
      <c r="C97" s="186"/>
      <c r="D97" s="186"/>
      <c r="E97" s="186"/>
      <c r="F97" s="186"/>
      <c r="G97" s="186"/>
      <c r="H97" s="186"/>
      <c r="I97" s="186"/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7"/>
    </row>
    <row r="98" spans="1:25" ht="48" customHeight="1" x14ac:dyDescent="0.25">
      <c r="B98" s="188"/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90"/>
    </row>
    <row r="99" spans="1:25" ht="9.9499999999999993" customHeight="1" x14ac:dyDescent="0.25">
      <c r="A99" s="2"/>
    </row>
    <row r="100" spans="1:25" ht="24" customHeight="1" x14ac:dyDescent="0.25">
      <c r="A100" s="5" t="s">
        <v>108</v>
      </c>
    </row>
    <row r="101" spans="1:25" ht="9.9499999999999993" customHeight="1" x14ac:dyDescent="0.25"/>
    <row r="102" spans="1:25" ht="21" customHeight="1" x14ac:dyDescent="0.25">
      <c r="B102" s="165"/>
      <c r="C102" s="165"/>
      <c r="D102" s="165"/>
      <c r="E102" s="165"/>
      <c r="F102" s="165"/>
      <c r="G102" s="165"/>
      <c r="H102" s="165"/>
      <c r="J102" s="165"/>
      <c r="K102" s="165"/>
      <c r="L102" s="165"/>
      <c r="M102" s="165"/>
      <c r="N102" s="165"/>
      <c r="O102" s="165"/>
      <c r="P102" s="165"/>
      <c r="Q102" s="165"/>
      <c r="S102" s="166"/>
      <c r="T102" s="167"/>
      <c r="U102" s="167"/>
      <c r="V102" s="167"/>
      <c r="W102" s="167"/>
      <c r="X102" s="167"/>
      <c r="Y102" s="168"/>
    </row>
    <row r="103" spans="1:25" ht="21" customHeight="1" x14ac:dyDescent="0.25">
      <c r="B103" s="165"/>
      <c r="C103" s="165"/>
      <c r="D103" s="165"/>
      <c r="E103" s="165"/>
      <c r="F103" s="165"/>
      <c r="G103" s="165"/>
      <c r="H103" s="165"/>
      <c r="J103" s="165"/>
      <c r="K103" s="165"/>
      <c r="L103" s="165"/>
      <c r="M103" s="165"/>
      <c r="N103" s="165"/>
      <c r="O103" s="165"/>
      <c r="P103" s="165"/>
      <c r="Q103" s="165"/>
      <c r="S103" s="169"/>
      <c r="T103" s="170"/>
      <c r="U103" s="170"/>
      <c r="V103" s="170"/>
      <c r="W103" s="170"/>
      <c r="X103" s="170"/>
      <c r="Y103" s="171"/>
    </row>
    <row r="104" spans="1:25" ht="21" customHeight="1" x14ac:dyDescent="0.25">
      <c r="B104" s="165"/>
      <c r="C104" s="165"/>
      <c r="D104" s="165"/>
      <c r="E104" s="165"/>
      <c r="F104" s="165"/>
      <c r="G104" s="165"/>
      <c r="H104" s="165"/>
      <c r="J104" s="165"/>
      <c r="K104" s="165"/>
      <c r="L104" s="165"/>
      <c r="M104" s="165"/>
      <c r="N104" s="165"/>
      <c r="O104" s="165"/>
      <c r="P104" s="165"/>
      <c r="Q104" s="165"/>
      <c r="S104" s="169"/>
      <c r="T104" s="170"/>
      <c r="U104" s="170"/>
      <c r="V104" s="170"/>
      <c r="W104" s="170"/>
      <c r="X104" s="170"/>
      <c r="Y104" s="171"/>
    </row>
    <row r="105" spans="1:25" ht="21" customHeight="1" x14ac:dyDescent="0.25">
      <c r="B105" s="165"/>
      <c r="C105" s="165"/>
      <c r="D105" s="165"/>
      <c r="E105" s="165"/>
      <c r="F105" s="165"/>
      <c r="G105" s="165"/>
      <c r="H105" s="165"/>
      <c r="J105" s="165"/>
      <c r="K105" s="165"/>
      <c r="L105" s="165"/>
      <c r="M105" s="165"/>
      <c r="N105" s="165"/>
      <c r="O105" s="165"/>
      <c r="P105" s="165"/>
      <c r="Q105" s="165"/>
      <c r="S105" s="169"/>
      <c r="T105" s="170"/>
      <c r="U105" s="170"/>
      <c r="V105" s="170"/>
      <c r="W105" s="170"/>
      <c r="X105" s="170"/>
      <c r="Y105" s="171"/>
    </row>
    <row r="106" spans="1:25" ht="21" customHeight="1" x14ac:dyDescent="0.25">
      <c r="B106" s="165"/>
      <c r="C106" s="165"/>
      <c r="D106" s="165"/>
      <c r="E106" s="165"/>
      <c r="F106" s="165"/>
      <c r="G106" s="165"/>
      <c r="H106" s="165"/>
      <c r="J106" s="165"/>
      <c r="K106" s="165"/>
      <c r="L106" s="165"/>
      <c r="M106" s="165"/>
      <c r="N106" s="165"/>
      <c r="O106" s="165"/>
      <c r="P106" s="165"/>
      <c r="Q106" s="165"/>
      <c r="S106" s="169"/>
      <c r="T106" s="170"/>
      <c r="U106" s="170"/>
      <c r="V106" s="170"/>
      <c r="W106" s="170"/>
      <c r="X106" s="170"/>
      <c r="Y106" s="171"/>
    </row>
    <row r="107" spans="1:25" ht="21" customHeight="1" x14ac:dyDescent="0.25">
      <c r="B107" s="165"/>
      <c r="C107" s="165"/>
      <c r="D107" s="165"/>
      <c r="E107" s="165"/>
      <c r="F107" s="165"/>
      <c r="G107" s="165"/>
      <c r="H107" s="165"/>
      <c r="J107" s="165"/>
      <c r="K107" s="165"/>
      <c r="L107" s="165"/>
      <c r="M107" s="165"/>
      <c r="N107" s="165"/>
      <c r="O107" s="165"/>
      <c r="P107" s="165"/>
      <c r="Q107" s="165"/>
      <c r="S107" s="169"/>
      <c r="T107" s="170"/>
      <c r="U107" s="170"/>
      <c r="V107" s="170"/>
      <c r="W107" s="170"/>
      <c r="X107" s="170"/>
      <c r="Y107" s="171"/>
    </row>
    <row r="108" spans="1:25" ht="21" customHeight="1" x14ac:dyDescent="0.25">
      <c r="B108" s="165"/>
      <c r="C108" s="165"/>
      <c r="D108" s="165"/>
      <c r="E108" s="165"/>
      <c r="F108" s="165"/>
      <c r="G108" s="165"/>
      <c r="H108" s="165"/>
      <c r="J108" s="165"/>
      <c r="K108" s="165"/>
      <c r="L108" s="165"/>
      <c r="M108" s="165"/>
      <c r="N108" s="165"/>
      <c r="O108" s="165"/>
      <c r="P108" s="165"/>
      <c r="Q108" s="165"/>
      <c r="S108" s="169"/>
      <c r="T108" s="170"/>
      <c r="U108" s="170"/>
      <c r="V108" s="170"/>
      <c r="W108" s="170"/>
      <c r="X108" s="170"/>
      <c r="Y108" s="171"/>
    </row>
    <row r="109" spans="1:25" ht="21" customHeight="1" x14ac:dyDescent="0.25">
      <c r="B109" s="165"/>
      <c r="C109" s="165"/>
      <c r="D109" s="165"/>
      <c r="E109" s="165"/>
      <c r="F109" s="165"/>
      <c r="G109" s="165"/>
      <c r="H109" s="165"/>
      <c r="J109" s="165"/>
      <c r="K109" s="165"/>
      <c r="L109" s="165"/>
      <c r="M109" s="165"/>
      <c r="N109" s="165"/>
      <c r="O109" s="165"/>
      <c r="P109" s="165"/>
      <c r="Q109" s="165"/>
      <c r="S109" s="169"/>
      <c r="T109" s="170"/>
      <c r="U109" s="170"/>
      <c r="V109" s="170"/>
      <c r="W109" s="170"/>
      <c r="X109" s="170"/>
      <c r="Y109" s="171"/>
    </row>
    <row r="110" spans="1:25" ht="21" customHeight="1" x14ac:dyDescent="0.25">
      <c r="B110" s="165"/>
      <c r="C110" s="165"/>
      <c r="D110" s="165"/>
      <c r="E110" s="165"/>
      <c r="F110" s="165"/>
      <c r="G110" s="165"/>
      <c r="H110" s="165"/>
      <c r="J110" s="165"/>
      <c r="K110" s="165"/>
      <c r="L110" s="165"/>
      <c r="M110" s="165"/>
      <c r="N110" s="165"/>
      <c r="O110" s="165"/>
      <c r="P110" s="165"/>
      <c r="Q110" s="165"/>
      <c r="S110" s="169"/>
      <c r="T110" s="170"/>
      <c r="U110" s="170"/>
      <c r="V110" s="170"/>
      <c r="W110" s="170"/>
      <c r="X110" s="170"/>
      <c r="Y110" s="171"/>
    </row>
    <row r="111" spans="1:25" ht="21" customHeight="1" x14ac:dyDescent="0.25">
      <c r="B111" s="165"/>
      <c r="C111" s="165"/>
      <c r="D111" s="165"/>
      <c r="E111" s="165"/>
      <c r="F111" s="165"/>
      <c r="G111" s="165"/>
      <c r="H111" s="165"/>
      <c r="J111" s="165"/>
      <c r="K111" s="165"/>
      <c r="L111" s="165"/>
      <c r="M111" s="165"/>
      <c r="N111" s="165"/>
      <c r="O111" s="165"/>
      <c r="P111" s="165"/>
      <c r="Q111" s="165"/>
      <c r="S111" s="172"/>
      <c r="T111" s="173"/>
      <c r="U111" s="173"/>
      <c r="V111" s="173"/>
      <c r="W111" s="173"/>
      <c r="X111" s="173"/>
      <c r="Y111" s="174"/>
    </row>
    <row r="112" spans="1:25" ht="48" customHeight="1" x14ac:dyDescent="0.25">
      <c r="B112" s="181"/>
      <c r="C112" s="181"/>
      <c r="D112" s="181"/>
      <c r="E112" s="181"/>
      <c r="F112" s="181"/>
      <c r="G112" s="181"/>
      <c r="H112" s="181"/>
      <c r="J112" s="175"/>
      <c r="K112" s="176"/>
      <c r="L112" s="176"/>
      <c r="M112" s="176"/>
      <c r="N112" s="176"/>
      <c r="O112" s="176"/>
      <c r="P112" s="176"/>
      <c r="Q112" s="177"/>
      <c r="S112" s="175"/>
      <c r="T112" s="176"/>
      <c r="U112" s="176"/>
      <c r="V112" s="176"/>
      <c r="W112" s="176"/>
      <c r="X112" s="176"/>
      <c r="Y112" s="177"/>
    </row>
    <row r="113" spans="2:25" ht="48" customHeight="1" x14ac:dyDescent="0.25">
      <c r="B113" s="181"/>
      <c r="C113" s="181"/>
      <c r="D113" s="181"/>
      <c r="E113" s="181"/>
      <c r="F113" s="181"/>
      <c r="G113" s="181"/>
      <c r="H113" s="181"/>
      <c r="J113" s="178"/>
      <c r="K113" s="179"/>
      <c r="L113" s="179"/>
      <c r="M113" s="179"/>
      <c r="N113" s="179"/>
      <c r="O113" s="179"/>
      <c r="P113" s="179"/>
      <c r="Q113" s="180"/>
      <c r="S113" s="178"/>
      <c r="T113" s="179"/>
      <c r="U113" s="179"/>
      <c r="V113" s="179"/>
      <c r="W113" s="179"/>
      <c r="X113" s="179"/>
      <c r="Y113" s="180"/>
    </row>
    <row r="115" spans="2:25" x14ac:dyDescent="0.25">
      <c r="B115" s="165"/>
      <c r="C115" s="165"/>
      <c r="D115" s="165"/>
      <c r="E115" s="165"/>
      <c r="F115" s="165"/>
      <c r="G115" s="165"/>
      <c r="H115" s="165"/>
      <c r="J115" s="165"/>
      <c r="K115" s="165"/>
      <c r="L115" s="165"/>
      <c r="M115" s="165"/>
      <c r="N115" s="165"/>
      <c r="O115" s="165"/>
      <c r="P115" s="165"/>
      <c r="Q115" s="165"/>
      <c r="S115" s="166"/>
      <c r="T115" s="167"/>
      <c r="U115" s="167"/>
      <c r="V115" s="167"/>
      <c r="W115" s="167"/>
      <c r="X115" s="167"/>
      <c r="Y115" s="168"/>
    </row>
    <row r="116" spans="2:25" x14ac:dyDescent="0.25">
      <c r="B116" s="165"/>
      <c r="C116" s="165"/>
      <c r="D116" s="165"/>
      <c r="E116" s="165"/>
      <c r="F116" s="165"/>
      <c r="G116" s="165"/>
      <c r="H116" s="165"/>
      <c r="J116" s="165"/>
      <c r="K116" s="165"/>
      <c r="L116" s="165"/>
      <c r="M116" s="165"/>
      <c r="N116" s="165"/>
      <c r="O116" s="165"/>
      <c r="P116" s="165"/>
      <c r="Q116" s="165"/>
      <c r="S116" s="169"/>
      <c r="T116" s="170"/>
      <c r="U116" s="170"/>
      <c r="V116" s="170"/>
      <c r="W116" s="170"/>
      <c r="X116" s="170"/>
      <c r="Y116" s="171"/>
    </row>
    <row r="117" spans="2:25" x14ac:dyDescent="0.25">
      <c r="B117" s="165"/>
      <c r="C117" s="165"/>
      <c r="D117" s="165"/>
      <c r="E117" s="165"/>
      <c r="F117" s="165"/>
      <c r="G117" s="165"/>
      <c r="H117" s="165"/>
      <c r="J117" s="165"/>
      <c r="K117" s="165"/>
      <c r="L117" s="165"/>
      <c r="M117" s="165"/>
      <c r="N117" s="165"/>
      <c r="O117" s="165"/>
      <c r="P117" s="165"/>
      <c r="Q117" s="165"/>
      <c r="S117" s="169"/>
      <c r="T117" s="170"/>
      <c r="U117" s="170"/>
      <c r="V117" s="170"/>
      <c r="W117" s="170"/>
      <c r="X117" s="170"/>
      <c r="Y117" s="171"/>
    </row>
    <row r="118" spans="2:25" x14ac:dyDescent="0.25">
      <c r="B118" s="165"/>
      <c r="C118" s="165"/>
      <c r="D118" s="165"/>
      <c r="E118" s="165"/>
      <c r="F118" s="165"/>
      <c r="G118" s="165"/>
      <c r="H118" s="165"/>
      <c r="J118" s="165"/>
      <c r="K118" s="165"/>
      <c r="L118" s="165"/>
      <c r="M118" s="165"/>
      <c r="N118" s="165"/>
      <c r="O118" s="165"/>
      <c r="P118" s="165"/>
      <c r="Q118" s="165"/>
      <c r="S118" s="169"/>
      <c r="T118" s="170"/>
      <c r="U118" s="170"/>
      <c r="V118" s="170"/>
      <c r="W118" s="170"/>
      <c r="X118" s="170"/>
      <c r="Y118" s="171"/>
    </row>
    <row r="119" spans="2:25" x14ac:dyDescent="0.25">
      <c r="B119" s="165"/>
      <c r="C119" s="165"/>
      <c r="D119" s="165"/>
      <c r="E119" s="165"/>
      <c r="F119" s="165"/>
      <c r="G119" s="165"/>
      <c r="H119" s="165"/>
      <c r="J119" s="165"/>
      <c r="K119" s="165"/>
      <c r="L119" s="165"/>
      <c r="M119" s="165"/>
      <c r="N119" s="165"/>
      <c r="O119" s="165"/>
      <c r="P119" s="165"/>
      <c r="Q119" s="165"/>
      <c r="S119" s="169"/>
      <c r="T119" s="170"/>
      <c r="U119" s="170"/>
      <c r="V119" s="170"/>
      <c r="W119" s="170"/>
      <c r="X119" s="170"/>
      <c r="Y119" s="171"/>
    </row>
    <row r="120" spans="2:25" x14ac:dyDescent="0.25">
      <c r="B120" s="165"/>
      <c r="C120" s="165"/>
      <c r="D120" s="165"/>
      <c r="E120" s="165"/>
      <c r="F120" s="165"/>
      <c r="G120" s="165"/>
      <c r="H120" s="165"/>
      <c r="J120" s="165"/>
      <c r="K120" s="165"/>
      <c r="L120" s="165"/>
      <c r="M120" s="165"/>
      <c r="N120" s="165"/>
      <c r="O120" s="165"/>
      <c r="P120" s="165"/>
      <c r="Q120" s="165"/>
      <c r="S120" s="169"/>
      <c r="T120" s="170"/>
      <c r="U120" s="170"/>
      <c r="V120" s="170"/>
      <c r="W120" s="170"/>
      <c r="X120" s="170"/>
      <c r="Y120" s="171"/>
    </row>
    <row r="121" spans="2:25" x14ac:dyDescent="0.25">
      <c r="B121" s="165"/>
      <c r="C121" s="165"/>
      <c r="D121" s="165"/>
      <c r="E121" s="165"/>
      <c r="F121" s="165"/>
      <c r="G121" s="165"/>
      <c r="H121" s="165"/>
      <c r="J121" s="165"/>
      <c r="K121" s="165"/>
      <c r="L121" s="165"/>
      <c r="M121" s="165"/>
      <c r="N121" s="165"/>
      <c r="O121" s="165"/>
      <c r="P121" s="165"/>
      <c r="Q121" s="165"/>
      <c r="S121" s="169"/>
      <c r="T121" s="170"/>
      <c r="U121" s="170"/>
      <c r="V121" s="170"/>
      <c r="W121" s="170"/>
      <c r="X121" s="170"/>
      <c r="Y121" s="171"/>
    </row>
    <row r="122" spans="2:25" x14ac:dyDescent="0.25">
      <c r="B122" s="165"/>
      <c r="C122" s="165"/>
      <c r="D122" s="165"/>
      <c r="E122" s="165"/>
      <c r="F122" s="165"/>
      <c r="G122" s="165"/>
      <c r="H122" s="165"/>
      <c r="J122" s="165"/>
      <c r="K122" s="165"/>
      <c r="L122" s="165"/>
      <c r="M122" s="165"/>
      <c r="N122" s="165"/>
      <c r="O122" s="165"/>
      <c r="P122" s="165"/>
      <c r="Q122" s="165"/>
      <c r="S122" s="169"/>
      <c r="T122" s="170"/>
      <c r="U122" s="170"/>
      <c r="V122" s="170"/>
      <c r="W122" s="170"/>
      <c r="X122" s="170"/>
      <c r="Y122" s="171"/>
    </row>
    <row r="123" spans="2:25" x14ac:dyDescent="0.25">
      <c r="B123" s="165"/>
      <c r="C123" s="165"/>
      <c r="D123" s="165"/>
      <c r="E123" s="165"/>
      <c r="F123" s="165"/>
      <c r="G123" s="165"/>
      <c r="H123" s="165"/>
      <c r="J123" s="165"/>
      <c r="K123" s="165"/>
      <c r="L123" s="165"/>
      <c r="M123" s="165"/>
      <c r="N123" s="165"/>
      <c r="O123" s="165"/>
      <c r="P123" s="165"/>
      <c r="Q123" s="165"/>
      <c r="S123" s="169"/>
      <c r="T123" s="170"/>
      <c r="U123" s="170"/>
      <c r="V123" s="170"/>
      <c r="W123" s="170"/>
      <c r="X123" s="170"/>
      <c r="Y123" s="171"/>
    </row>
    <row r="124" spans="2:25" x14ac:dyDescent="0.25">
      <c r="B124" s="165"/>
      <c r="C124" s="165"/>
      <c r="D124" s="165"/>
      <c r="E124" s="165"/>
      <c r="F124" s="165"/>
      <c r="G124" s="165"/>
      <c r="H124" s="165"/>
      <c r="J124" s="165"/>
      <c r="K124" s="165"/>
      <c r="L124" s="165"/>
      <c r="M124" s="165"/>
      <c r="N124" s="165"/>
      <c r="O124" s="165"/>
      <c r="P124" s="165"/>
      <c r="Q124" s="165"/>
      <c r="S124" s="172"/>
      <c r="T124" s="173"/>
      <c r="U124" s="173"/>
      <c r="V124" s="173"/>
      <c r="W124" s="173"/>
      <c r="X124" s="173"/>
      <c r="Y124" s="174"/>
    </row>
    <row r="125" spans="2:25" ht="48" customHeight="1" x14ac:dyDescent="0.25">
      <c r="B125" s="77"/>
      <c r="C125" s="77"/>
      <c r="D125" s="77"/>
      <c r="E125" s="77"/>
      <c r="F125" s="77"/>
      <c r="G125" s="77"/>
      <c r="H125" s="77"/>
      <c r="J125" s="175"/>
      <c r="K125" s="176"/>
      <c r="L125" s="176"/>
      <c r="M125" s="176"/>
      <c r="N125" s="176"/>
      <c r="O125" s="176"/>
      <c r="P125" s="176"/>
      <c r="Q125" s="177"/>
      <c r="S125" s="153"/>
      <c r="T125" s="154"/>
      <c r="U125" s="154"/>
      <c r="V125" s="154"/>
      <c r="W125" s="154"/>
      <c r="X125" s="154"/>
      <c r="Y125" s="155"/>
    </row>
    <row r="126" spans="2:25" ht="48" customHeight="1" x14ac:dyDescent="0.25">
      <c r="B126" s="77"/>
      <c r="C126" s="77"/>
      <c r="D126" s="77"/>
      <c r="E126" s="77"/>
      <c r="F126" s="77"/>
      <c r="G126" s="77"/>
      <c r="H126" s="77"/>
      <c r="J126" s="178"/>
      <c r="K126" s="179"/>
      <c r="L126" s="179"/>
      <c r="M126" s="179"/>
      <c r="N126" s="179"/>
      <c r="O126" s="179"/>
      <c r="P126" s="179"/>
      <c r="Q126" s="180"/>
      <c r="S126" s="156"/>
      <c r="T126" s="157"/>
      <c r="U126" s="157"/>
      <c r="V126" s="157"/>
      <c r="W126" s="157"/>
      <c r="X126" s="157"/>
      <c r="Y126" s="158"/>
    </row>
    <row r="128" spans="2:25" x14ac:dyDescent="0.25">
      <c r="B128" s="166"/>
      <c r="C128" s="167"/>
      <c r="D128" s="167"/>
      <c r="E128" s="167"/>
      <c r="F128" s="167"/>
      <c r="G128" s="167"/>
      <c r="H128" s="168"/>
      <c r="J128" s="166"/>
      <c r="K128" s="167"/>
      <c r="L128" s="167"/>
      <c r="M128" s="167"/>
      <c r="N128" s="167"/>
      <c r="O128" s="167"/>
      <c r="P128" s="167"/>
      <c r="Q128" s="168"/>
      <c r="S128" s="166"/>
      <c r="T128" s="167"/>
      <c r="U128" s="167"/>
      <c r="V128" s="167"/>
      <c r="W128" s="167"/>
      <c r="X128" s="167"/>
      <c r="Y128" s="168"/>
    </row>
    <row r="129" spans="2:25" x14ac:dyDescent="0.25">
      <c r="B129" s="169"/>
      <c r="C129" s="170"/>
      <c r="D129" s="170"/>
      <c r="E129" s="170"/>
      <c r="F129" s="170"/>
      <c r="G129" s="170"/>
      <c r="H129" s="171"/>
      <c r="J129" s="169"/>
      <c r="K129" s="170"/>
      <c r="L129" s="170"/>
      <c r="M129" s="170"/>
      <c r="N129" s="170"/>
      <c r="O129" s="170"/>
      <c r="P129" s="170"/>
      <c r="Q129" s="171"/>
      <c r="S129" s="169"/>
      <c r="T129" s="170"/>
      <c r="U129" s="170"/>
      <c r="V129" s="170"/>
      <c r="W129" s="170"/>
      <c r="X129" s="170"/>
      <c r="Y129" s="171"/>
    </row>
    <row r="130" spans="2:25" x14ac:dyDescent="0.25">
      <c r="B130" s="169"/>
      <c r="C130" s="170"/>
      <c r="D130" s="170"/>
      <c r="E130" s="170"/>
      <c r="F130" s="170"/>
      <c r="G130" s="170"/>
      <c r="H130" s="171"/>
      <c r="J130" s="169"/>
      <c r="K130" s="170"/>
      <c r="L130" s="170"/>
      <c r="M130" s="170"/>
      <c r="N130" s="170"/>
      <c r="O130" s="170"/>
      <c r="P130" s="170"/>
      <c r="Q130" s="171"/>
      <c r="S130" s="169"/>
      <c r="T130" s="170"/>
      <c r="U130" s="170"/>
      <c r="V130" s="170"/>
      <c r="W130" s="170"/>
      <c r="X130" s="170"/>
      <c r="Y130" s="171"/>
    </row>
    <row r="131" spans="2:25" x14ac:dyDescent="0.25">
      <c r="B131" s="169"/>
      <c r="C131" s="170"/>
      <c r="D131" s="170"/>
      <c r="E131" s="170"/>
      <c r="F131" s="170"/>
      <c r="G131" s="170"/>
      <c r="H131" s="171"/>
      <c r="J131" s="169"/>
      <c r="K131" s="170"/>
      <c r="L131" s="170"/>
      <c r="M131" s="170"/>
      <c r="N131" s="170"/>
      <c r="O131" s="170"/>
      <c r="P131" s="170"/>
      <c r="Q131" s="171"/>
      <c r="S131" s="169"/>
      <c r="T131" s="170"/>
      <c r="U131" s="170"/>
      <c r="V131" s="170"/>
      <c r="W131" s="170"/>
      <c r="X131" s="170"/>
      <c r="Y131" s="171"/>
    </row>
    <row r="132" spans="2:25" x14ac:dyDescent="0.25">
      <c r="B132" s="169"/>
      <c r="C132" s="170"/>
      <c r="D132" s="170"/>
      <c r="E132" s="170"/>
      <c r="F132" s="170"/>
      <c r="G132" s="170"/>
      <c r="H132" s="171"/>
      <c r="J132" s="169"/>
      <c r="K132" s="170"/>
      <c r="L132" s="170"/>
      <c r="M132" s="170"/>
      <c r="N132" s="170"/>
      <c r="O132" s="170"/>
      <c r="P132" s="170"/>
      <c r="Q132" s="171"/>
      <c r="S132" s="169"/>
      <c r="T132" s="170"/>
      <c r="U132" s="170"/>
      <c r="V132" s="170"/>
      <c r="W132" s="170"/>
      <c r="X132" s="170"/>
      <c r="Y132" s="171"/>
    </row>
    <row r="133" spans="2:25" x14ac:dyDescent="0.25">
      <c r="B133" s="169"/>
      <c r="C133" s="170"/>
      <c r="D133" s="170"/>
      <c r="E133" s="170"/>
      <c r="F133" s="170"/>
      <c r="G133" s="170"/>
      <c r="H133" s="171"/>
      <c r="J133" s="169"/>
      <c r="K133" s="170"/>
      <c r="L133" s="170"/>
      <c r="M133" s="170"/>
      <c r="N133" s="170"/>
      <c r="O133" s="170"/>
      <c r="P133" s="170"/>
      <c r="Q133" s="171"/>
      <c r="S133" s="169"/>
      <c r="T133" s="170"/>
      <c r="U133" s="170"/>
      <c r="V133" s="170"/>
      <c r="W133" s="170"/>
      <c r="X133" s="170"/>
      <c r="Y133" s="171"/>
    </row>
    <row r="134" spans="2:25" x14ac:dyDescent="0.25">
      <c r="B134" s="169"/>
      <c r="C134" s="170"/>
      <c r="D134" s="170"/>
      <c r="E134" s="170"/>
      <c r="F134" s="170"/>
      <c r="G134" s="170"/>
      <c r="H134" s="171"/>
      <c r="J134" s="169"/>
      <c r="K134" s="170"/>
      <c r="L134" s="170"/>
      <c r="M134" s="170"/>
      <c r="N134" s="170"/>
      <c r="O134" s="170"/>
      <c r="P134" s="170"/>
      <c r="Q134" s="171"/>
      <c r="S134" s="169"/>
      <c r="T134" s="170"/>
      <c r="U134" s="170"/>
      <c r="V134" s="170"/>
      <c r="W134" s="170"/>
      <c r="X134" s="170"/>
      <c r="Y134" s="171"/>
    </row>
    <row r="135" spans="2:25" x14ac:dyDescent="0.25">
      <c r="B135" s="169"/>
      <c r="C135" s="170"/>
      <c r="D135" s="170"/>
      <c r="E135" s="170"/>
      <c r="F135" s="170"/>
      <c r="G135" s="170"/>
      <c r="H135" s="171"/>
      <c r="J135" s="169"/>
      <c r="K135" s="170"/>
      <c r="L135" s="170"/>
      <c r="M135" s="170"/>
      <c r="N135" s="170"/>
      <c r="O135" s="170"/>
      <c r="P135" s="170"/>
      <c r="Q135" s="171"/>
      <c r="S135" s="169"/>
      <c r="T135" s="170"/>
      <c r="U135" s="170"/>
      <c r="V135" s="170"/>
      <c r="W135" s="170"/>
      <c r="X135" s="170"/>
      <c r="Y135" s="171"/>
    </row>
    <row r="136" spans="2:25" x14ac:dyDescent="0.25">
      <c r="B136" s="169"/>
      <c r="C136" s="170"/>
      <c r="D136" s="170"/>
      <c r="E136" s="170"/>
      <c r="F136" s="170"/>
      <c r="G136" s="170"/>
      <c r="H136" s="171"/>
      <c r="J136" s="169"/>
      <c r="K136" s="170"/>
      <c r="L136" s="170"/>
      <c r="M136" s="170"/>
      <c r="N136" s="170"/>
      <c r="O136" s="170"/>
      <c r="P136" s="170"/>
      <c r="Q136" s="171"/>
      <c r="S136" s="169"/>
      <c r="T136" s="170"/>
      <c r="U136" s="170"/>
      <c r="V136" s="170"/>
      <c r="W136" s="170"/>
      <c r="X136" s="170"/>
      <c r="Y136" s="171"/>
    </row>
    <row r="137" spans="2:25" x14ac:dyDescent="0.25">
      <c r="B137" s="172"/>
      <c r="C137" s="173"/>
      <c r="D137" s="173"/>
      <c r="E137" s="173"/>
      <c r="F137" s="173"/>
      <c r="G137" s="173"/>
      <c r="H137" s="174"/>
      <c r="J137" s="172"/>
      <c r="K137" s="173"/>
      <c r="L137" s="173"/>
      <c r="M137" s="173"/>
      <c r="N137" s="173"/>
      <c r="O137" s="173"/>
      <c r="P137" s="173"/>
      <c r="Q137" s="174"/>
      <c r="S137" s="172"/>
      <c r="T137" s="173"/>
      <c r="U137" s="173"/>
      <c r="V137" s="173"/>
      <c r="W137" s="173"/>
      <c r="X137" s="173"/>
      <c r="Y137" s="174"/>
    </row>
    <row r="138" spans="2:25" ht="48" customHeight="1" x14ac:dyDescent="0.25">
      <c r="B138" s="153"/>
      <c r="C138" s="154"/>
      <c r="D138" s="154"/>
      <c r="E138" s="154"/>
      <c r="F138" s="154"/>
      <c r="G138" s="154"/>
      <c r="H138" s="155"/>
      <c r="J138" s="159"/>
      <c r="K138" s="160"/>
      <c r="L138" s="160"/>
      <c r="M138" s="160"/>
      <c r="N138" s="160"/>
      <c r="O138" s="160"/>
      <c r="P138" s="160"/>
      <c r="Q138" s="161"/>
      <c r="S138" s="153"/>
      <c r="T138" s="154"/>
      <c r="U138" s="154"/>
      <c r="V138" s="154"/>
      <c r="W138" s="154"/>
      <c r="X138" s="154"/>
      <c r="Y138" s="155"/>
    </row>
    <row r="139" spans="2:25" ht="48" customHeight="1" x14ac:dyDescent="0.25">
      <c r="B139" s="156"/>
      <c r="C139" s="157"/>
      <c r="D139" s="157"/>
      <c r="E139" s="157"/>
      <c r="F139" s="157"/>
      <c r="G139" s="157"/>
      <c r="H139" s="158"/>
      <c r="J139" s="162"/>
      <c r="K139" s="163"/>
      <c r="L139" s="163"/>
      <c r="M139" s="163"/>
      <c r="N139" s="163"/>
      <c r="O139" s="163"/>
      <c r="P139" s="163"/>
      <c r="Q139" s="164"/>
      <c r="S139" s="156"/>
      <c r="T139" s="157"/>
      <c r="U139" s="157"/>
      <c r="V139" s="157"/>
      <c r="W139" s="157"/>
      <c r="X139" s="157"/>
      <c r="Y139" s="158"/>
    </row>
    <row r="142" spans="2:25" x14ac:dyDescent="0.25">
      <c r="E142" s="13" t="s">
        <v>28</v>
      </c>
      <c r="F142" s="150"/>
      <c r="G142" s="150"/>
      <c r="H142" s="150"/>
      <c r="I142" s="150"/>
      <c r="J142" s="150"/>
      <c r="Q142" s="13" t="s">
        <v>29</v>
      </c>
      <c r="R142" s="150"/>
      <c r="S142" s="150"/>
      <c r="T142" s="150"/>
      <c r="U142" s="150"/>
      <c r="V142" s="150"/>
      <c r="W142" s="150"/>
    </row>
    <row r="143" spans="2:25" ht="23.25" x14ac:dyDescent="0.25">
      <c r="E143" s="13" t="s">
        <v>30</v>
      </c>
      <c r="F143" s="151"/>
      <c r="G143" s="151"/>
      <c r="H143" s="151"/>
      <c r="I143" s="151"/>
      <c r="J143" s="151"/>
      <c r="K143" s="2" t="s">
        <v>31</v>
      </c>
      <c r="Q143" s="13" t="s">
        <v>30</v>
      </c>
      <c r="R143" s="150"/>
      <c r="S143" s="150"/>
      <c r="T143" s="150"/>
      <c r="U143" s="150"/>
      <c r="V143" s="150"/>
      <c r="W143" s="150"/>
      <c r="X143" s="2" t="s">
        <v>31</v>
      </c>
    </row>
    <row r="144" spans="2:25" ht="23.25" x14ac:dyDescent="0.25">
      <c r="E144" s="13" t="s">
        <v>32</v>
      </c>
      <c r="F144" s="151"/>
      <c r="G144" s="151"/>
      <c r="H144" s="151"/>
      <c r="I144" s="151"/>
      <c r="J144" s="151"/>
      <c r="Q144" s="152"/>
      <c r="R144" s="152"/>
      <c r="S144" s="152"/>
      <c r="T144" s="152"/>
      <c r="U144" s="152"/>
      <c r="V144" s="152"/>
      <c r="W144" s="152"/>
      <c r="X144" s="152"/>
    </row>
    <row r="145" spans="5:23" ht="23.25" x14ac:dyDescent="0.25">
      <c r="E145" s="13" t="s">
        <v>33</v>
      </c>
      <c r="F145" s="147"/>
      <c r="G145" s="147"/>
      <c r="H145" s="147"/>
      <c r="I145" s="147"/>
      <c r="J145" s="147"/>
      <c r="Q145" s="13" t="s">
        <v>33</v>
      </c>
      <c r="R145" s="148"/>
      <c r="S145" s="148"/>
      <c r="T145" s="148"/>
      <c r="U145" s="148"/>
      <c r="V145" s="148"/>
      <c r="W145" s="148"/>
    </row>
    <row r="146" spans="5:23" ht="23.25" x14ac:dyDescent="0.25">
      <c r="E146" s="13" t="s">
        <v>34</v>
      </c>
      <c r="F146" s="149"/>
      <c r="G146" s="149"/>
      <c r="H146" s="149"/>
      <c r="I146" s="149"/>
      <c r="J146" s="149"/>
    </row>
  </sheetData>
  <protectedRanges>
    <protectedRange sqref="M7 H8 V12 X29 B64:Z68 B70:Z74 B76:Z80 B85:Z90 B94 B102 B112 J102 J112 S102 S112 B115 B125 J115 J125 S115 S125 B128 B138 J128 J138 S128 S138 R142:R143 Q144 R145 F142:F146 K29:S30 K32:S58" name="ช่วง1"/>
  </protectedRanges>
  <mergeCells count="407">
    <mergeCell ref="K40:M40"/>
    <mergeCell ref="N40:P40"/>
    <mergeCell ref="Q40:S40"/>
    <mergeCell ref="T40:U40"/>
    <mergeCell ref="V40:W40"/>
    <mergeCell ref="B41:G41"/>
    <mergeCell ref="H41:J41"/>
    <mergeCell ref="K41:M41"/>
    <mergeCell ref="N41:P41"/>
    <mergeCell ref="Q41:S41"/>
    <mergeCell ref="T41:U41"/>
    <mergeCell ref="V41:W41"/>
    <mergeCell ref="F144:J144"/>
    <mergeCell ref="F145:J145"/>
    <mergeCell ref="R145:W145"/>
    <mergeCell ref="F146:J146"/>
    <mergeCell ref="F142:J142"/>
    <mergeCell ref="R142:W142"/>
    <mergeCell ref="F143:J143"/>
    <mergeCell ref="R143:W143"/>
    <mergeCell ref="Q144:X144"/>
    <mergeCell ref="B31:G31"/>
    <mergeCell ref="B29:G29"/>
    <mergeCell ref="B30:G30"/>
    <mergeCell ref="A31:A34"/>
    <mergeCell ref="A36:A37"/>
    <mergeCell ref="A46:A49"/>
    <mergeCell ref="A51:A52"/>
    <mergeCell ref="B58:G58"/>
    <mergeCell ref="H58:J58"/>
    <mergeCell ref="B40:G40"/>
    <mergeCell ref="H40:J40"/>
    <mergeCell ref="B51:G51"/>
    <mergeCell ref="H51:J51"/>
    <mergeCell ref="B48:G48"/>
    <mergeCell ref="H48:J48"/>
    <mergeCell ref="H29:J29"/>
    <mergeCell ref="H31:J31"/>
    <mergeCell ref="H30:J30"/>
    <mergeCell ref="B34:G34"/>
    <mergeCell ref="H34:J34"/>
    <mergeCell ref="T55:U55"/>
    <mergeCell ref="B138:H139"/>
    <mergeCell ref="J138:Q139"/>
    <mergeCell ref="S138:Y139"/>
    <mergeCell ref="Y80:Z80"/>
    <mergeCell ref="B80:L80"/>
    <mergeCell ref="M80:X80"/>
    <mergeCell ref="J115:Q124"/>
    <mergeCell ref="S115:Y124"/>
    <mergeCell ref="B125:H126"/>
    <mergeCell ref="J125:Q126"/>
    <mergeCell ref="S125:Y126"/>
    <mergeCell ref="B128:H137"/>
    <mergeCell ref="J128:Q137"/>
    <mergeCell ref="S128:Y137"/>
    <mergeCell ref="Y88:Z88"/>
    <mergeCell ref="B89:G89"/>
    <mergeCell ref="T59:U59"/>
    <mergeCell ref="V59:W59"/>
    <mergeCell ref="B67:L67"/>
    <mergeCell ref="M67:X67"/>
    <mergeCell ref="X29:Z58"/>
    <mergeCell ref="A59:S59"/>
    <mergeCell ref="X59:Z59"/>
    <mergeCell ref="B102:H111"/>
    <mergeCell ref="J102:Q111"/>
    <mergeCell ref="S102:Y111"/>
    <mergeCell ref="T58:U58"/>
    <mergeCell ref="V58:W58"/>
    <mergeCell ref="B57:G57"/>
    <mergeCell ref="H57:J57"/>
    <mergeCell ref="K57:M57"/>
    <mergeCell ref="N57:P57"/>
    <mergeCell ref="Q57:S57"/>
    <mergeCell ref="A60:Z60"/>
    <mergeCell ref="B62:L62"/>
    <mergeCell ref="M62:X62"/>
    <mergeCell ref="Y62:Z62"/>
    <mergeCell ref="A63:Z63"/>
    <mergeCell ref="K58:M58"/>
    <mergeCell ref="N58:P58"/>
    <mergeCell ref="Q58:S58"/>
    <mergeCell ref="B71:L71"/>
    <mergeCell ref="M71:X71"/>
    <mergeCell ref="Y71:Z71"/>
    <mergeCell ref="B68:L68"/>
    <mergeCell ref="Y68:Z68"/>
    <mergeCell ref="B70:L70"/>
    <mergeCell ref="B112:H113"/>
    <mergeCell ref="A75:Z75"/>
    <mergeCell ref="Y78:Z78"/>
    <mergeCell ref="Y79:Z79"/>
    <mergeCell ref="B78:L78"/>
    <mergeCell ref="M78:X78"/>
    <mergeCell ref="B79:L79"/>
    <mergeCell ref="M79:X79"/>
    <mergeCell ref="B72:L72"/>
    <mergeCell ref="M72:X72"/>
    <mergeCell ref="Y72:Z72"/>
    <mergeCell ref="Y76:Z76"/>
    <mergeCell ref="B76:L76"/>
    <mergeCell ref="M76:X76"/>
    <mergeCell ref="B77:L77"/>
    <mergeCell ref="M77:X77"/>
    <mergeCell ref="Y77:Z77"/>
    <mergeCell ref="B73:L73"/>
    <mergeCell ref="M73:X73"/>
    <mergeCell ref="Y73:Z73"/>
    <mergeCell ref="B74:L74"/>
    <mergeCell ref="M74:X74"/>
    <mergeCell ref="Y74:Z74"/>
    <mergeCell ref="J112:Q113"/>
    <mergeCell ref="Y70:Z70"/>
    <mergeCell ref="B64:L64"/>
    <mergeCell ref="M64:X64"/>
    <mergeCell ref="Y64:Z64"/>
    <mergeCell ref="B66:L66"/>
    <mergeCell ref="M66:X66"/>
    <mergeCell ref="Y66:Z66"/>
    <mergeCell ref="A69:Z69"/>
    <mergeCell ref="M70:X70"/>
    <mergeCell ref="Y67:Z67"/>
    <mergeCell ref="B65:L65"/>
    <mergeCell ref="M65:X65"/>
    <mergeCell ref="Y65:Z65"/>
    <mergeCell ref="V55:W55"/>
    <mergeCell ref="T57:U57"/>
    <mergeCell ref="V57:W57"/>
    <mergeCell ref="N55:P55"/>
    <mergeCell ref="Q55:S55"/>
    <mergeCell ref="B52:G52"/>
    <mergeCell ref="H52:J52"/>
    <mergeCell ref="K52:M52"/>
    <mergeCell ref="N52:P52"/>
    <mergeCell ref="Q52:S52"/>
    <mergeCell ref="T52:U52"/>
    <mergeCell ref="V52:W52"/>
    <mergeCell ref="B53:G53"/>
    <mergeCell ref="H53:J53"/>
    <mergeCell ref="K53:M53"/>
    <mergeCell ref="N53:P53"/>
    <mergeCell ref="Q53:S53"/>
    <mergeCell ref="T53:U53"/>
    <mergeCell ref="V53:W53"/>
    <mergeCell ref="T54:U54"/>
    <mergeCell ref="V54:W54"/>
    <mergeCell ref="B55:G55"/>
    <mergeCell ref="H55:J55"/>
    <mergeCell ref="K55:M55"/>
    <mergeCell ref="K51:M51"/>
    <mergeCell ref="N51:P51"/>
    <mergeCell ref="Q51:S51"/>
    <mergeCell ref="T51:U51"/>
    <mergeCell ref="V51:W51"/>
    <mergeCell ref="B49:G49"/>
    <mergeCell ref="H49:J49"/>
    <mergeCell ref="K49:M49"/>
    <mergeCell ref="N49:P49"/>
    <mergeCell ref="Q49:S49"/>
    <mergeCell ref="T49:U49"/>
    <mergeCell ref="V49:W49"/>
    <mergeCell ref="B50:G50"/>
    <mergeCell ref="H50:J50"/>
    <mergeCell ref="K50:M50"/>
    <mergeCell ref="N50:P50"/>
    <mergeCell ref="Q50:S50"/>
    <mergeCell ref="T50:U50"/>
    <mergeCell ref="V50:W50"/>
    <mergeCell ref="Q48:S48"/>
    <mergeCell ref="T48:U48"/>
    <mergeCell ref="V48:W48"/>
    <mergeCell ref="B46:G46"/>
    <mergeCell ref="H46:J46"/>
    <mergeCell ref="K46:M46"/>
    <mergeCell ref="N46:P46"/>
    <mergeCell ref="Q46:S46"/>
    <mergeCell ref="T46:U46"/>
    <mergeCell ref="T42:U42"/>
    <mergeCell ref="V42:W42"/>
    <mergeCell ref="B43:G43"/>
    <mergeCell ref="H43:J43"/>
    <mergeCell ref="K43:M43"/>
    <mergeCell ref="N43:P43"/>
    <mergeCell ref="Q43:S43"/>
    <mergeCell ref="T43:U43"/>
    <mergeCell ref="V43:W43"/>
    <mergeCell ref="T38:U38"/>
    <mergeCell ref="V38:W38"/>
    <mergeCell ref="B39:G39"/>
    <mergeCell ref="H39:J39"/>
    <mergeCell ref="K39:M39"/>
    <mergeCell ref="N39:P39"/>
    <mergeCell ref="Q39:S39"/>
    <mergeCell ref="T39:U39"/>
    <mergeCell ref="V39:W39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K29:M29"/>
    <mergeCell ref="N29:P29"/>
    <mergeCell ref="Q29:S29"/>
    <mergeCell ref="T29:U29"/>
    <mergeCell ref="T31:U31"/>
    <mergeCell ref="V31:W31"/>
    <mergeCell ref="T32:U32"/>
    <mergeCell ref="V32:W32"/>
    <mergeCell ref="V30:W30"/>
    <mergeCell ref="K31:M31"/>
    <mergeCell ref="N31:P31"/>
    <mergeCell ref="Q31:S31"/>
    <mergeCell ref="V29:W29"/>
    <mergeCell ref="K30:M30"/>
    <mergeCell ref="N30:P30"/>
    <mergeCell ref="Q30:S30"/>
    <mergeCell ref="T30:U30"/>
    <mergeCell ref="S112:Y113"/>
    <mergeCell ref="B115:H124"/>
    <mergeCell ref="K22:M22"/>
    <mergeCell ref="N22:P22"/>
    <mergeCell ref="Q22:R22"/>
    <mergeCell ref="B23:J23"/>
    <mergeCell ref="Q23:R23"/>
    <mergeCell ref="K23:M23"/>
    <mergeCell ref="N23:P23"/>
    <mergeCell ref="B32:G32"/>
    <mergeCell ref="H32:J32"/>
    <mergeCell ref="K32:M32"/>
    <mergeCell ref="N32:P32"/>
    <mergeCell ref="Q32:S32"/>
    <mergeCell ref="B33:G33"/>
    <mergeCell ref="H33:J33"/>
    <mergeCell ref="K33:M33"/>
    <mergeCell ref="N33:P33"/>
    <mergeCell ref="Q33:S33"/>
    <mergeCell ref="B54:G54"/>
    <mergeCell ref="H54:J54"/>
    <mergeCell ref="K54:M54"/>
    <mergeCell ref="N54:P54"/>
    <mergeCell ref="Q54:S54"/>
    <mergeCell ref="T56:U56"/>
    <mergeCell ref="V56:W56"/>
    <mergeCell ref="B44:G44"/>
    <mergeCell ref="H44:J44"/>
    <mergeCell ref="K44:M44"/>
    <mergeCell ref="N44:P44"/>
    <mergeCell ref="Q44:S44"/>
    <mergeCell ref="T44:U44"/>
    <mergeCell ref="V44:W44"/>
    <mergeCell ref="B45:G45"/>
    <mergeCell ref="H45:J45"/>
    <mergeCell ref="K45:M45"/>
    <mergeCell ref="N45:P45"/>
    <mergeCell ref="Q45:S45"/>
    <mergeCell ref="T45:U45"/>
    <mergeCell ref="V45:W45"/>
    <mergeCell ref="V46:W46"/>
    <mergeCell ref="B47:G47"/>
    <mergeCell ref="H47:J47"/>
    <mergeCell ref="K47:M47"/>
    <mergeCell ref="N47:P47"/>
    <mergeCell ref="Q47:S47"/>
    <mergeCell ref="T47:U47"/>
    <mergeCell ref="V47:W47"/>
    <mergeCell ref="K34:M34"/>
    <mergeCell ref="N34:P34"/>
    <mergeCell ref="B56:G56"/>
    <mergeCell ref="H56:J56"/>
    <mergeCell ref="K56:M56"/>
    <mergeCell ref="N56:P56"/>
    <mergeCell ref="Q56:S56"/>
    <mergeCell ref="B36:G36"/>
    <mergeCell ref="H36:J36"/>
    <mergeCell ref="K36:M36"/>
    <mergeCell ref="N36:P36"/>
    <mergeCell ref="Q36:S36"/>
    <mergeCell ref="B38:G38"/>
    <mergeCell ref="H38:J38"/>
    <mergeCell ref="K38:M38"/>
    <mergeCell ref="N38:P38"/>
    <mergeCell ref="Q38:S38"/>
    <mergeCell ref="B42:G42"/>
    <mergeCell ref="H42:J42"/>
    <mergeCell ref="K42:M42"/>
    <mergeCell ref="N42:P42"/>
    <mergeCell ref="Q42:S42"/>
    <mergeCell ref="K48:M48"/>
    <mergeCell ref="N48:P48"/>
    <mergeCell ref="B22:J22"/>
    <mergeCell ref="Q19:R19"/>
    <mergeCell ref="B16:J16"/>
    <mergeCell ref="K16:M16"/>
    <mergeCell ref="N16:P16"/>
    <mergeCell ref="Q16:R16"/>
    <mergeCell ref="B18:J18"/>
    <mergeCell ref="K18:M18"/>
    <mergeCell ref="N18:P18"/>
    <mergeCell ref="Q18:R18"/>
    <mergeCell ref="B17:J17"/>
    <mergeCell ref="K17:M17"/>
    <mergeCell ref="N17:P17"/>
    <mergeCell ref="Q17:R17"/>
    <mergeCell ref="B20:J20"/>
    <mergeCell ref="K20:M20"/>
    <mergeCell ref="N20:P20"/>
    <mergeCell ref="Q20:R20"/>
    <mergeCell ref="B15:J15"/>
    <mergeCell ref="K15:M15"/>
    <mergeCell ref="N15:P15"/>
    <mergeCell ref="Q15:R15"/>
    <mergeCell ref="B21:J21"/>
    <mergeCell ref="K21:M21"/>
    <mergeCell ref="N21:P21"/>
    <mergeCell ref="Q21:R21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Q24:R24"/>
    <mergeCell ref="S12:U23"/>
    <mergeCell ref="V12:X23"/>
    <mergeCell ref="Y12:Z23"/>
    <mergeCell ref="S24:U24"/>
    <mergeCell ref="V24:X24"/>
    <mergeCell ref="Y24:Z24"/>
    <mergeCell ref="Q14:R14"/>
    <mergeCell ref="A25:Z25"/>
    <mergeCell ref="A24:P24"/>
    <mergeCell ref="B13:J13"/>
    <mergeCell ref="K13:M13"/>
    <mergeCell ref="N13:P13"/>
    <mergeCell ref="Q13:R13"/>
    <mergeCell ref="B14:J14"/>
    <mergeCell ref="K14:M14"/>
    <mergeCell ref="N14:P14"/>
    <mergeCell ref="B12:J12"/>
    <mergeCell ref="K12:M12"/>
    <mergeCell ref="N12:P12"/>
    <mergeCell ref="Q12:R12"/>
    <mergeCell ref="B19:J19"/>
    <mergeCell ref="K19:M19"/>
    <mergeCell ref="N19:P19"/>
    <mergeCell ref="B28:G28"/>
    <mergeCell ref="H28:J28"/>
    <mergeCell ref="K28:M28"/>
    <mergeCell ref="N28:P28"/>
    <mergeCell ref="Q28:S28"/>
    <mergeCell ref="T28:U28"/>
    <mergeCell ref="V28:W28"/>
    <mergeCell ref="X28:Z28"/>
    <mergeCell ref="B84:G84"/>
    <mergeCell ref="H84:P84"/>
    <mergeCell ref="Q84:X84"/>
    <mergeCell ref="Y84:Z84"/>
    <mergeCell ref="T33:U33"/>
    <mergeCell ref="V33:W33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85:G85"/>
    <mergeCell ref="H85:P85"/>
    <mergeCell ref="Q85:X85"/>
    <mergeCell ref="Y85:Z85"/>
    <mergeCell ref="B94:Y98"/>
    <mergeCell ref="B86:G86"/>
    <mergeCell ref="H86:P86"/>
    <mergeCell ref="Q86:X86"/>
    <mergeCell ref="Y86:Z86"/>
    <mergeCell ref="B87:G87"/>
    <mergeCell ref="H87:P87"/>
    <mergeCell ref="Q87:X87"/>
    <mergeCell ref="Y87:Z87"/>
    <mergeCell ref="B88:G88"/>
    <mergeCell ref="H88:P88"/>
    <mergeCell ref="Q88:X88"/>
    <mergeCell ref="H89:P89"/>
    <mergeCell ref="Q89:X89"/>
    <mergeCell ref="Y89:Z89"/>
    <mergeCell ref="B90:G90"/>
    <mergeCell ref="H90:P90"/>
    <mergeCell ref="Q90:X90"/>
    <mergeCell ref="Y90:Z90"/>
  </mergeCells>
  <dataValidations count="4">
    <dataValidation type="whole" operator="greaterThanOrEqual" allowBlank="1" showInputMessage="1" showErrorMessage="1" error="กรุณากรอกข้อมูลเป็นตัวเลข" sqref="K29:S29 L31:P31 R31:S31 R33:S33 O33:P33 L33:M33 K31:K58 Q31:Q58 N32:N58" xr:uid="{7F31B740-D9BC-4A55-925F-A8736731EB03}">
      <formula1>0</formula1>
    </dataValidation>
    <dataValidation type="decimal" allowBlank="1" showInputMessage="1" showErrorMessage="1" error="กรุณากรอกข้อมูลเป็นตัวเลข" sqref="V12" xr:uid="{7C3E1685-2DAD-4969-9C9B-AD95E9B5833C}">
      <formula1>0</formula1>
      <formula2>S12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70:Z74 Y76:Z80 Y64:Y68 Z64:Z67 Y85:Y90 Z85:Z88 Z90" xr:uid="{3E87EBBC-54EF-406E-82B6-647FB2C6C3DD}">
      <formula1>1</formula1>
      <formula2>3</formula2>
    </dataValidation>
    <dataValidation type="decimal" operator="greaterThanOrEqual" allowBlank="1" showInputMessage="1" showErrorMessage="1" error="กรุณากรอกข้อมูลเป็นตัวเลข" sqref="K30:S30" xr:uid="{7A1C42E8-90E4-441D-A434-B915D600E593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B356F0AE-4DBD-4EF2-B151-F7284B5BAF8B}">
          <x14:formula1>
            <xm:f>LIST!$E$2:$E$9</xm:f>
          </x14:formula1>
          <xm:sqref>B76:L80</xm:sqref>
        </x14:dataValidation>
        <x14:dataValidation type="list" allowBlank="1" showInputMessage="1" showErrorMessage="1" error="กรุณาเลือกข้อมูลตามที่กำหนดให้" xr:uid="{1B96A2C6-B46A-48C3-9CCE-B152262B1378}">
          <x14:formula1>
            <xm:f>LIST!$C$2:$C$10</xm:f>
          </x14:formula1>
          <xm:sqref>B70:L74</xm:sqref>
        </x14:dataValidation>
        <x14:dataValidation type="list" allowBlank="1" showInputMessage="1" showErrorMessage="1" error="กรุณาเลือกข้อมูลตามที่กำหนดให้" xr:uid="{FEA18894-44AF-4E5B-A81A-1ABEFEAA7270}">
          <x14:formula1>
            <xm:f>LIST!$A$2:$A$6</xm:f>
          </x14:formula1>
          <xm:sqref>B64:L68</xm:sqref>
        </x14:dataValidation>
        <x14:dataValidation type="list" allowBlank="1" showInputMessage="1" showErrorMessage="1" error="กรุณาเลือกข้อมูลตามที่กำหนดให้" xr:uid="{717C3864-BB45-42A3-9718-F2EC0837D044}">
          <x14:formula1>
            <xm:f>LIST!$G$2:$G$10</xm:f>
          </x14:formula1>
          <xm:sqref>B85:B90 C85:G88 C90:G90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2">
    <tabColor rgb="FF7030A0"/>
  </sheetPr>
  <dimension ref="A1:Z146"/>
  <sheetViews>
    <sheetView view="pageBreakPreview" topLeftCell="B12" zoomScaleNormal="85" zoomScaleSheetLayoutView="100" workbookViewId="0">
      <selection activeCell="Q148" sqref="Q148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9" t="s">
        <v>98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62" t="s">
        <v>99</v>
      </c>
      <c r="K2" s="262"/>
      <c r="L2" s="262"/>
      <c r="M2" s="262"/>
      <c r="N2" s="262"/>
      <c r="O2" s="262"/>
      <c r="P2" s="262"/>
      <c r="Q2" s="262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79" t="s">
        <v>89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ht="21" customHeight="1" x14ac:dyDescent="0.25">
      <c r="A4" s="79" t="s">
        <v>68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100</v>
      </c>
      <c r="L7" s="7"/>
      <c r="M7" s="80"/>
      <c r="N7" s="81"/>
      <c r="O7" s="81"/>
      <c r="P7" s="82"/>
    </row>
    <row r="8" spans="1:26" ht="21" customHeight="1" x14ac:dyDescent="0.25">
      <c r="A8" s="6" t="s">
        <v>14</v>
      </c>
      <c r="G8" s="7"/>
      <c r="H8" s="80"/>
      <c r="I8" s="81"/>
      <c r="J8" s="82"/>
    </row>
    <row r="9" spans="1:26" ht="9" customHeight="1" x14ac:dyDescent="0.25"/>
    <row r="10" spans="1:26" s="5" customFormat="1" ht="30" customHeight="1" x14ac:dyDescent="0.25">
      <c r="A10" s="83" t="s">
        <v>6</v>
      </c>
      <c r="B10" s="83" t="s">
        <v>10</v>
      </c>
      <c r="C10" s="83"/>
      <c r="D10" s="83"/>
      <c r="E10" s="83"/>
      <c r="F10" s="83"/>
      <c r="G10" s="83"/>
      <c r="H10" s="83"/>
      <c r="I10" s="83"/>
      <c r="J10" s="83"/>
      <c r="K10" s="83" t="s">
        <v>11</v>
      </c>
      <c r="L10" s="83"/>
      <c r="M10" s="83"/>
      <c r="N10" s="83"/>
      <c r="O10" s="83"/>
      <c r="P10" s="83"/>
      <c r="Q10" s="83"/>
      <c r="R10" s="83"/>
      <c r="S10" s="83" t="s">
        <v>5</v>
      </c>
      <c r="T10" s="83"/>
      <c r="U10" s="83"/>
      <c r="V10" s="83"/>
      <c r="W10" s="83"/>
      <c r="X10" s="83"/>
      <c r="Y10" s="83"/>
      <c r="Z10" s="83"/>
    </row>
    <row r="11" spans="1:26" s="5" customFormat="1" ht="30" customHeight="1" x14ac:dyDescent="0.25">
      <c r="A11" s="84"/>
      <c r="B11" s="83"/>
      <c r="C11" s="83"/>
      <c r="D11" s="83"/>
      <c r="E11" s="83"/>
      <c r="F11" s="83"/>
      <c r="G11" s="83"/>
      <c r="H11" s="83"/>
      <c r="I11" s="83"/>
      <c r="J11" s="83"/>
      <c r="K11" s="83" t="s">
        <v>2</v>
      </c>
      <c r="L11" s="83"/>
      <c r="M11" s="83"/>
      <c r="N11" s="83" t="s">
        <v>3</v>
      </c>
      <c r="O11" s="83"/>
      <c r="P11" s="83"/>
      <c r="Q11" s="83" t="s">
        <v>4</v>
      </c>
      <c r="R11" s="83"/>
      <c r="S11" s="83" t="s">
        <v>2</v>
      </c>
      <c r="T11" s="83"/>
      <c r="U11" s="83"/>
      <c r="V11" s="83" t="s">
        <v>3</v>
      </c>
      <c r="W11" s="83"/>
      <c r="X11" s="83"/>
      <c r="Y11" s="83" t="s">
        <v>4</v>
      </c>
      <c r="Z11" s="83"/>
    </row>
    <row r="12" spans="1:26" s="21" customFormat="1" ht="48" customHeight="1" x14ac:dyDescent="0.25">
      <c r="A12" s="29">
        <v>1</v>
      </c>
      <c r="B12" s="85" t="s">
        <v>101</v>
      </c>
      <c r="C12" s="86"/>
      <c r="D12" s="86"/>
      <c r="E12" s="86"/>
      <c r="F12" s="86"/>
      <c r="G12" s="86"/>
      <c r="H12" s="86"/>
      <c r="I12" s="86"/>
      <c r="J12" s="86"/>
      <c r="K12" s="253"/>
      <c r="L12" s="253"/>
      <c r="M12" s="253"/>
      <c r="N12" s="253"/>
      <c r="O12" s="253"/>
      <c r="P12" s="253"/>
      <c r="Q12" s="254" t="e">
        <f>V29/T29*100</f>
        <v>#DIV/0!</v>
      </c>
      <c r="R12" s="254"/>
      <c r="S12" s="299"/>
      <c r="T12" s="300"/>
      <c r="U12" s="301"/>
      <c r="V12" s="240"/>
      <c r="W12" s="241"/>
      <c r="X12" s="242"/>
      <c r="Y12" s="246" t="e">
        <f>V12/S12*100</f>
        <v>#DIV/0!</v>
      </c>
      <c r="Z12" s="247"/>
    </row>
    <row r="13" spans="1:26" ht="24" customHeight="1" x14ac:dyDescent="0.25">
      <c r="A13" s="30">
        <v>1.1000000000000001</v>
      </c>
      <c r="B13" s="95" t="s">
        <v>102</v>
      </c>
      <c r="C13" s="96"/>
      <c r="D13" s="96"/>
      <c r="E13" s="96"/>
      <c r="F13" s="96"/>
      <c r="G13" s="96"/>
      <c r="H13" s="96"/>
      <c r="I13" s="96"/>
      <c r="J13" s="96"/>
      <c r="K13" s="256"/>
      <c r="L13" s="256"/>
      <c r="M13" s="256"/>
      <c r="N13" s="100"/>
      <c r="O13" s="100"/>
      <c r="P13" s="100"/>
      <c r="Q13" s="101" t="e">
        <f>V30/T30*100</f>
        <v>#DIV/0!</v>
      </c>
      <c r="R13" s="101"/>
      <c r="S13" s="302"/>
      <c r="T13" s="303"/>
      <c r="U13" s="304"/>
      <c r="V13" s="243"/>
      <c r="W13" s="244"/>
      <c r="X13" s="245"/>
      <c r="Y13" s="248"/>
      <c r="Z13" s="249"/>
    </row>
    <row r="14" spans="1:26" ht="24" customHeight="1" x14ac:dyDescent="0.25">
      <c r="A14" s="30">
        <v>1.2</v>
      </c>
      <c r="B14" s="95" t="s">
        <v>63</v>
      </c>
      <c r="C14" s="96"/>
      <c r="D14" s="96"/>
      <c r="E14" s="96"/>
      <c r="F14" s="96"/>
      <c r="G14" s="96"/>
      <c r="H14" s="96"/>
      <c r="I14" s="96"/>
      <c r="J14" s="96"/>
      <c r="K14" s="256"/>
      <c r="L14" s="256"/>
      <c r="M14" s="256"/>
      <c r="N14" s="100"/>
      <c r="O14" s="100"/>
      <c r="P14" s="100"/>
      <c r="Q14" s="89" t="e">
        <f>V35/T35*100</f>
        <v>#DIV/0!</v>
      </c>
      <c r="R14" s="89"/>
      <c r="S14" s="302"/>
      <c r="T14" s="303"/>
      <c r="U14" s="304"/>
      <c r="V14" s="243"/>
      <c r="W14" s="244"/>
      <c r="X14" s="245"/>
      <c r="Y14" s="248"/>
      <c r="Z14" s="249"/>
    </row>
    <row r="15" spans="1:26" ht="24" customHeight="1" x14ac:dyDescent="0.25">
      <c r="A15" s="30">
        <v>1.3</v>
      </c>
      <c r="B15" s="95" t="s">
        <v>64</v>
      </c>
      <c r="C15" s="96"/>
      <c r="D15" s="96"/>
      <c r="E15" s="96"/>
      <c r="F15" s="96"/>
      <c r="G15" s="96"/>
      <c r="H15" s="96"/>
      <c r="I15" s="96"/>
      <c r="J15" s="96"/>
      <c r="K15" s="256"/>
      <c r="L15" s="256"/>
      <c r="M15" s="256"/>
      <c r="N15" s="100"/>
      <c r="O15" s="100"/>
      <c r="P15" s="100"/>
      <c r="Q15" s="89" t="e">
        <f>V38/T38*100</f>
        <v>#DIV/0!</v>
      </c>
      <c r="R15" s="89"/>
      <c r="S15" s="302"/>
      <c r="T15" s="303"/>
      <c r="U15" s="304"/>
      <c r="V15" s="243"/>
      <c r="W15" s="244"/>
      <c r="X15" s="245"/>
      <c r="Y15" s="248"/>
      <c r="Z15" s="249"/>
    </row>
    <row r="16" spans="1:26" ht="24" customHeight="1" x14ac:dyDescent="0.25">
      <c r="A16" s="30">
        <v>1.4</v>
      </c>
      <c r="B16" s="108" t="s">
        <v>65</v>
      </c>
      <c r="C16" s="108"/>
      <c r="D16" s="108"/>
      <c r="E16" s="108"/>
      <c r="F16" s="108"/>
      <c r="G16" s="108"/>
      <c r="H16" s="108"/>
      <c r="I16" s="108"/>
      <c r="J16" s="95"/>
      <c r="K16" s="97"/>
      <c r="L16" s="98"/>
      <c r="M16" s="99"/>
      <c r="N16" s="105"/>
      <c r="O16" s="106"/>
      <c r="P16" s="107"/>
      <c r="Q16" s="89" t="e">
        <f>V40/T40*100</f>
        <v>#DIV/0!</v>
      </c>
      <c r="R16" s="89"/>
      <c r="S16" s="302"/>
      <c r="T16" s="303"/>
      <c r="U16" s="304"/>
      <c r="V16" s="243"/>
      <c r="W16" s="244"/>
      <c r="X16" s="245"/>
      <c r="Y16" s="248"/>
      <c r="Z16" s="249"/>
    </row>
    <row r="17" spans="1:26" ht="24" customHeight="1" x14ac:dyDescent="0.25">
      <c r="A17" s="33">
        <v>1.5</v>
      </c>
      <c r="B17" s="110" t="s">
        <v>67</v>
      </c>
      <c r="C17" s="111"/>
      <c r="D17" s="111"/>
      <c r="E17" s="111"/>
      <c r="F17" s="111"/>
      <c r="G17" s="111"/>
      <c r="H17" s="111"/>
      <c r="I17" s="111"/>
      <c r="J17" s="112"/>
      <c r="K17" s="97"/>
      <c r="L17" s="98"/>
      <c r="M17" s="99"/>
      <c r="N17" s="105"/>
      <c r="O17" s="106"/>
      <c r="P17" s="107"/>
      <c r="Q17" s="89" t="e">
        <f>V42/T42*100</f>
        <v>#DIV/0!</v>
      </c>
      <c r="R17" s="89"/>
      <c r="S17" s="302"/>
      <c r="T17" s="303"/>
      <c r="U17" s="304"/>
      <c r="V17" s="243"/>
      <c r="W17" s="244"/>
      <c r="X17" s="245"/>
      <c r="Y17" s="248"/>
      <c r="Z17" s="249"/>
    </row>
    <row r="18" spans="1:26" s="21" customFormat="1" ht="24" customHeight="1" x14ac:dyDescent="0.25">
      <c r="A18" s="31">
        <v>2</v>
      </c>
      <c r="B18" s="119" t="s">
        <v>66</v>
      </c>
      <c r="C18" s="119"/>
      <c r="D18" s="119"/>
      <c r="E18" s="119"/>
      <c r="F18" s="119"/>
      <c r="G18" s="119"/>
      <c r="H18" s="119"/>
      <c r="I18" s="119"/>
      <c r="J18" s="120"/>
      <c r="K18" s="116"/>
      <c r="L18" s="117"/>
      <c r="M18" s="118"/>
      <c r="N18" s="257"/>
      <c r="O18" s="258"/>
      <c r="P18" s="259"/>
      <c r="Q18" s="255" t="e">
        <f>V44/T44*100</f>
        <v>#DIV/0!</v>
      </c>
      <c r="R18" s="255"/>
      <c r="S18" s="302"/>
      <c r="T18" s="303"/>
      <c r="U18" s="304"/>
      <c r="V18" s="243"/>
      <c r="W18" s="244"/>
      <c r="X18" s="245"/>
      <c r="Y18" s="248"/>
      <c r="Z18" s="249"/>
    </row>
    <row r="19" spans="1:26" s="5" customFormat="1" ht="24" customHeight="1" x14ac:dyDescent="0.25">
      <c r="A19" s="32">
        <v>2.1</v>
      </c>
      <c r="B19" s="108" t="s">
        <v>62</v>
      </c>
      <c r="C19" s="108"/>
      <c r="D19" s="108"/>
      <c r="E19" s="108"/>
      <c r="F19" s="108"/>
      <c r="G19" s="108"/>
      <c r="H19" s="108"/>
      <c r="I19" s="108"/>
      <c r="J19" s="95"/>
      <c r="K19" s="97"/>
      <c r="L19" s="98"/>
      <c r="M19" s="99"/>
      <c r="N19" s="105"/>
      <c r="O19" s="106"/>
      <c r="P19" s="107"/>
      <c r="Q19" s="89" t="e">
        <f>V45/T45*100</f>
        <v>#DIV/0!</v>
      </c>
      <c r="R19" s="89"/>
      <c r="S19" s="302"/>
      <c r="T19" s="303"/>
      <c r="U19" s="304"/>
      <c r="V19" s="243"/>
      <c r="W19" s="244"/>
      <c r="X19" s="245"/>
      <c r="Y19" s="248"/>
      <c r="Z19" s="249"/>
    </row>
    <row r="20" spans="1:26" ht="24" customHeight="1" x14ac:dyDescent="0.25">
      <c r="A20" s="30">
        <v>2.2000000000000002</v>
      </c>
      <c r="B20" s="108" t="s">
        <v>63</v>
      </c>
      <c r="C20" s="108"/>
      <c r="D20" s="108"/>
      <c r="E20" s="108"/>
      <c r="F20" s="108"/>
      <c r="G20" s="108"/>
      <c r="H20" s="108"/>
      <c r="I20" s="108"/>
      <c r="J20" s="95"/>
      <c r="K20" s="97"/>
      <c r="L20" s="98"/>
      <c r="M20" s="99"/>
      <c r="N20" s="105"/>
      <c r="O20" s="106"/>
      <c r="P20" s="107"/>
      <c r="Q20" s="89" t="e">
        <f>V50/T50*100</f>
        <v>#DIV/0!</v>
      </c>
      <c r="R20" s="89"/>
      <c r="S20" s="302"/>
      <c r="T20" s="303"/>
      <c r="U20" s="304"/>
      <c r="V20" s="243"/>
      <c r="W20" s="244"/>
      <c r="X20" s="245"/>
      <c r="Y20" s="248"/>
      <c r="Z20" s="249"/>
    </row>
    <row r="21" spans="1:26" ht="24" customHeight="1" x14ac:dyDescent="0.25">
      <c r="A21" s="30">
        <v>2.2999999999999998</v>
      </c>
      <c r="B21" s="108" t="s">
        <v>64</v>
      </c>
      <c r="C21" s="108"/>
      <c r="D21" s="108"/>
      <c r="E21" s="108"/>
      <c r="F21" s="108"/>
      <c r="G21" s="108"/>
      <c r="H21" s="108"/>
      <c r="I21" s="108"/>
      <c r="J21" s="95"/>
      <c r="K21" s="97"/>
      <c r="L21" s="98"/>
      <c r="M21" s="99"/>
      <c r="N21" s="105"/>
      <c r="O21" s="106"/>
      <c r="P21" s="107"/>
      <c r="Q21" s="89" t="e">
        <f>V53/T53*100</f>
        <v>#DIV/0!</v>
      </c>
      <c r="R21" s="89"/>
      <c r="S21" s="302"/>
      <c r="T21" s="303"/>
      <c r="U21" s="304"/>
      <c r="V21" s="243"/>
      <c r="W21" s="244"/>
      <c r="X21" s="245"/>
      <c r="Y21" s="248"/>
      <c r="Z21" s="249"/>
    </row>
    <row r="22" spans="1:26" ht="24" customHeight="1" x14ac:dyDescent="0.25">
      <c r="A22" s="33">
        <v>2.4</v>
      </c>
      <c r="B22" s="108" t="s">
        <v>65</v>
      </c>
      <c r="C22" s="108"/>
      <c r="D22" s="108"/>
      <c r="E22" s="108"/>
      <c r="F22" s="108"/>
      <c r="G22" s="108"/>
      <c r="H22" s="108"/>
      <c r="I22" s="108"/>
      <c r="J22" s="95"/>
      <c r="K22" s="97"/>
      <c r="L22" s="98"/>
      <c r="M22" s="99"/>
      <c r="N22" s="105"/>
      <c r="O22" s="106"/>
      <c r="P22" s="107"/>
      <c r="Q22" s="89" t="e">
        <f>V55/T55*100</f>
        <v>#DIV/0!</v>
      </c>
      <c r="R22" s="89"/>
      <c r="S22" s="302"/>
      <c r="T22" s="303"/>
      <c r="U22" s="304"/>
      <c r="V22" s="243"/>
      <c r="W22" s="244"/>
      <c r="X22" s="245"/>
      <c r="Y22" s="248"/>
      <c r="Z22" s="249"/>
    </row>
    <row r="23" spans="1:26" ht="24" customHeight="1" x14ac:dyDescent="0.25">
      <c r="A23" s="30">
        <v>2.5</v>
      </c>
      <c r="B23" s="102" t="s">
        <v>67</v>
      </c>
      <c r="C23" s="103"/>
      <c r="D23" s="103"/>
      <c r="E23" s="103"/>
      <c r="F23" s="103"/>
      <c r="G23" s="103"/>
      <c r="H23" s="103"/>
      <c r="I23" s="103"/>
      <c r="J23" s="103"/>
      <c r="K23" s="104"/>
      <c r="L23" s="104"/>
      <c r="M23" s="104"/>
      <c r="N23" s="100"/>
      <c r="O23" s="100"/>
      <c r="P23" s="100"/>
      <c r="Q23" s="89" t="e">
        <f>V57/T57*100</f>
        <v>#DIV/0!</v>
      </c>
      <c r="R23" s="89"/>
      <c r="S23" s="302"/>
      <c r="T23" s="303"/>
      <c r="U23" s="304"/>
      <c r="V23" s="243"/>
      <c r="W23" s="244"/>
      <c r="X23" s="245"/>
      <c r="Y23" s="248"/>
      <c r="Z23" s="249"/>
    </row>
    <row r="24" spans="1:26" ht="24" customHeight="1" x14ac:dyDescent="0.25">
      <c r="A24" s="90" t="s">
        <v>15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2"/>
      <c r="Q24" s="93" t="e">
        <f>V59</f>
        <v>#DIV/0!</v>
      </c>
      <c r="R24" s="93"/>
      <c r="S24" s="94">
        <f>SUM(S12)</f>
        <v>0</v>
      </c>
      <c r="T24" s="94"/>
      <c r="U24" s="94"/>
      <c r="V24" s="94">
        <f>SUM(V12)</f>
        <v>0</v>
      </c>
      <c r="W24" s="94"/>
      <c r="X24" s="94"/>
      <c r="Y24" s="125" t="e">
        <f>V24/S24*100</f>
        <v>#DIV/0!</v>
      </c>
      <c r="Z24" s="125"/>
    </row>
    <row r="25" spans="1:26" ht="9.9499999999999993" customHeight="1" x14ac:dyDescent="0.25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</row>
    <row r="26" spans="1:26" s="16" customFormat="1" ht="24" customHeight="1" x14ac:dyDescent="0.25">
      <c r="A26" s="28" t="s">
        <v>91</v>
      </c>
      <c r="B26" s="2"/>
      <c r="C26" s="2"/>
      <c r="D26" s="2"/>
      <c r="E26" s="2"/>
      <c r="F26" s="2"/>
      <c r="G26" s="2"/>
      <c r="H26" s="9"/>
      <c r="I26" s="10"/>
      <c r="J26" s="10"/>
      <c r="K26" s="10"/>
      <c r="L26" s="10"/>
      <c r="M26" s="10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9.9499999999999993" customHeight="1" x14ac:dyDescent="0.25">
      <c r="A27" s="2"/>
      <c r="H27" s="11"/>
      <c r="I27" s="11"/>
      <c r="J27" s="11"/>
      <c r="K27" s="11"/>
      <c r="L27" s="11"/>
      <c r="M27" s="11"/>
    </row>
    <row r="28" spans="1:26" ht="72" customHeight="1" x14ac:dyDescent="0.25">
      <c r="A28" s="14" t="s">
        <v>6</v>
      </c>
      <c r="B28" s="83" t="s">
        <v>12</v>
      </c>
      <c r="C28" s="83"/>
      <c r="D28" s="83"/>
      <c r="E28" s="83"/>
      <c r="F28" s="83"/>
      <c r="G28" s="83"/>
      <c r="H28" s="83" t="s">
        <v>16</v>
      </c>
      <c r="I28" s="83"/>
      <c r="J28" s="83"/>
      <c r="K28" s="83" t="s">
        <v>13</v>
      </c>
      <c r="L28" s="83"/>
      <c r="M28" s="83"/>
      <c r="N28" s="83" t="s">
        <v>17</v>
      </c>
      <c r="O28" s="83"/>
      <c r="P28" s="83"/>
      <c r="Q28" s="83" t="s">
        <v>18</v>
      </c>
      <c r="R28" s="83"/>
      <c r="S28" s="83"/>
      <c r="T28" s="126" t="s">
        <v>19</v>
      </c>
      <c r="U28" s="126"/>
      <c r="V28" s="72" t="s">
        <v>7</v>
      </c>
      <c r="W28" s="72"/>
      <c r="X28" s="83" t="s">
        <v>8</v>
      </c>
      <c r="Y28" s="83"/>
      <c r="Z28" s="83"/>
    </row>
    <row r="29" spans="1:26" s="22" customFormat="1" ht="48" customHeight="1" x14ac:dyDescent="0.25">
      <c r="A29" s="34">
        <v>1</v>
      </c>
      <c r="B29" s="265" t="s">
        <v>61</v>
      </c>
      <c r="C29" s="266"/>
      <c r="D29" s="266"/>
      <c r="E29" s="266"/>
      <c r="F29" s="266"/>
      <c r="G29" s="267"/>
      <c r="H29" s="268"/>
      <c r="I29" s="268"/>
      <c r="J29" s="268"/>
      <c r="K29" s="269"/>
      <c r="L29" s="269"/>
      <c r="M29" s="269"/>
      <c r="N29" s="269"/>
      <c r="O29" s="269"/>
      <c r="P29" s="269"/>
      <c r="Q29" s="269"/>
      <c r="R29" s="269"/>
      <c r="S29" s="257"/>
      <c r="T29" s="191">
        <f>T30+T35+T38+T40+T42</f>
        <v>30</v>
      </c>
      <c r="U29" s="191"/>
      <c r="V29" s="280" t="e">
        <f>SUM(V30,V35,V38,V40,V42)</f>
        <v>#DIV/0!</v>
      </c>
      <c r="W29" s="109"/>
      <c r="X29" s="175"/>
      <c r="Y29" s="176"/>
      <c r="Z29" s="177"/>
    </row>
    <row r="30" spans="1:26" s="23" customFormat="1" ht="24" customHeight="1" x14ac:dyDescent="0.25">
      <c r="A30" s="35">
        <v>1.1000000000000001</v>
      </c>
      <c r="B30" s="281" t="s">
        <v>102</v>
      </c>
      <c r="C30" s="281"/>
      <c r="D30" s="281"/>
      <c r="E30" s="281"/>
      <c r="F30" s="281"/>
      <c r="G30" s="282"/>
      <c r="H30" s="283"/>
      <c r="I30" s="283"/>
      <c r="J30" s="283"/>
      <c r="K30" s="284">
        <f>K34</f>
        <v>0</v>
      </c>
      <c r="L30" s="284"/>
      <c r="M30" s="284"/>
      <c r="N30" s="284">
        <f t="shared" ref="N30" si="0">N34</f>
        <v>0</v>
      </c>
      <c r="O30" s="284"/>
      <c r="P30" s="284"/>
      <c r="Q30" s="284">
        <f t="shared" ref="Q30" si="1">Q34</f>
        <v>0</v>
      </c>
      <c r="R30" s="284"/>
      <c r="S30" s="284"/>
      <c r="T30" s="59">
        <f>SUM(T31:T34)</f>
        <v>15</v>
      </c>
      <c r="U30" s="59"/>
      <c r="V30" s="263" t="e">
        <f>SUM(V31:W34)</f>
        <v>#DIV/0!</v>
      </c>
      <c r="W30" s="264"/>
      <c r="X30" s="231"/>
      <c r="Y30" s="232"/>
      <c r="Z30" s="233"/>
    </row>
    <row r="31" spans="1:26" ht="24" customHeight="1" x14ac:dyDescent="0.25">
      <c r="A31" s="141"/>
      <c r="B31" s="199" t="s">
        <v>69</v>
      </c>
      <c r="C31" s="199"/>
      <c r="D31" s="199"/>
      <c r="E31" s="199"/>
      <c r="F31" s="199"/>
      <c r="G31" s="199"/>
      <c r="H31" s="270"/>
      <c r="I31" s="270"/>
      <c r="J31" s="270"/>
      <c r="K31" s="100"/>
      <c r="L31" s="100"/>
      <c r="M31" s="100"/>
      <c r="N31" s="100"/>
      <c r="O31" s="100"/>
      <c r="P31" s="100"/>
      <c r="Q31" s="100"/>
      <c r="R31" s="100"/>
      <c r="S31" s="105"/>
      <c r="T31" s="62">
        <v>7</v>
      </c>
      <c r="U31" s="62"/>
      <c r="V31" s="124" t="e">
        <f>(T31*((K31*0)+(N31*50)+(Q31*100)))/(H31*100)</f>
        <v>#DIV/0!</v>
      </c>
      <c r="W31" s="89"/>
      <c r="X31" s="231"/>
      <c r="Y31" s="232"/>
      <c r="Z31" s="233"/>
    </row>
    <row r="32" spans="1:26" ht="24" customHeight="1" x14ac:dyDescent="0.25">
      <c r="A32" s="142"/>
      <c r="B32" s="65" t="s">
        <v>70</v>
      </c>
      <c r="C32" s="66"/>
      <c r="D32" s="66"/>
      <c r="E32" s="66"/>
      <c r="F32" s="66"/>
      <c r="G32" s="67"/>
      <c r="H32" s="270"/>
      <c r="I32" s="270"/>
      <c r="J32" s="270"/>
      <c r="K32" s="105"/>
      <c r="L32" s="106"/>
      <c r="M32" s="107"/>
      <c r="N32" s="105"/>
      <c r="O32" s="106"/>
      <c r="P32" s="107"/>
      <c r="Q32" s="105"/>
      <c r="R32" s="106"/>
      <c r="S32" s="106"/>
      <c r="T32" s="62">
        <v>3</v>
      </c>
      <c r="U32" s="62"/>
      <c r="V32" s="124" t="e">
        <f>(T32*((K32*0)+(N32*50)+(Q32*100)))/(H32*100)</f>
        <v>#DIV/0!</v>
      </c>
      <c r="W32" s="89"/>
      <c r="X32" s="231"/>
      <c r="Y32" s="232"/>
      <c r="Z32" s="233"/>
    </row>
    <row r="33" spans="1:26" ht="72" customHeight="1" x14ac:dyDescent="0.25">
      <c r="A33" s="142"/>
      <c r="B33" s="131" t="s">
        <v>103</v>
      </c>
      <c r="C33" s="131"/>
      <c r="D33" s="131"/>
      <c r="E33" s="131"/>
      <c r="F33" s="131"/>
      <c r="G33" s="131"/>
      <c r="H33" s="270"/>
      <c r="I33" s="270"/>
      <c r="J33" s="270"/>
      <c r="K33" s="100"/>
      <c r="L33" s="100"/>
      <c r="M33" s="100"/>
      <c r="N33" s="100"/>
      <c r="O33" s="100"/>
      <c r="P33" s="100"/>
      <c r="Q33" s="100"/>
      <c r="R33" s="100"/>
      <c r="S33" s="105"/>
      <c r="T33" s="62">
        <v>3</v>
      </c>
      <c r="U33" s="62"/>
      <c r="V33" s="124" t="e">
        <f>(T33*((K33*0)+(N33*50)+(Q33*100)))/(H33*100)</f>
        <v>#DIV/0!</v>
      </c>
      <c r="W33" s="89"/>
      <c r="X33" s="231"/>
      <c r="Y33" s="232"/>
      <c r="Z33" s="233"/>
    </row>
    <row r="34" spans="1:26" ht="24" customHeight="1" x14ac:dyDescent="0.25">
      <c r="A34" s="143"/>
      <c r="B34" s="65" t="s">
        <v>71</v>
      </c>
      <c r="C34" s="66"/>
      <c r="D34" s="66"/>
      <c r="E34" s="66"/>
      <c r="F34" s="66"/>
      <c r="G34" s="67"/>
      <c r="H34" s="270"/>
      <c r="I34" s="270"/>
      <c r="J34" s="270"/>
      <c r="K34" s="105"/>
      <c r="L34" s="106"/>
      <c r="M34" s="107"/>
      <c r="N34" s="105"/>
      <c r="O34" s="106"/>
      <c r="P34" s="107"/>
      <c r="Q34" s="105"/>
      <c r="R34" s="106"/>
      <c r="S34" s="106"/>
      <c r="T34" s="62">
        <v>2</v>
      </c>
      <c r="U34" s="62"/>
      <c r="V34" s="124" t="e">
        <f>(T34*((K34*0)+(N34*50)+(Q34*100)))/(H34*100)</f>
        <v>#DIV/0!</v>
      </c>
      <c r="W34" s="89"/>
      <c r="X34" s="231"/>
      <c r="Y34" s="232"/>
      <c r="Z34" s="233"/>
    </row>
    <row r="35" spans="1:26" s="23" customFormat="1" ht="24" customHeight="1" x14ac:dyDescent="0.25">
      <c r="A35" s="36">
        <v>1.2</v>
      </c>
      <c r="B35" s="296" t="s">
        <v>63</v>
      </c>
      <c r="C35" s="297"/>
      <c r="D35" s="297"/>
      <c r="E35" s="297"/>
      <c r="F35" s="297"/>
      <c r="G35" s="298"/>
      <c r="H35" s="274"/>
      <c r="I35" s="275"/>
      <c r="J35" s="276"/>
      <c r="K35" s="277">
        <f>K37</f>
        <v>0</v>
      </c>
      <c r="L35" s="278"/>
      <c r="M35" s="279"/>
      <c r="N35" s="277">
        <f t="shared" ref="N35" si="2">N37</f>
        <v>0</v>
      </c>
      <c r="O35" s="278"/>
      <c r="P35" s="279"/>
      <c r="Q35" s="277">
        <f t="shared" ref="Q35" si="3">Q37</f>
        <v>0</v>
      </c>
      <c r="R35" s="278"/>
      <c r="S35" s="279"/>
      <c r="T35" s="59">
        <f>T36+T37</f>
        <v>10</v>
      </c>
      <c r="U35" s="59"/>
      <c r="V35" s="263" t="e">
        <f>SUM(V36,V37)</f>
        <v>#DIV/0!</v>
      </c>
      <c r="W35" s="264"/>
      <c r="X35" s="231"/>
      <c r="Y35" s="232"/>
      <c r="Z35" s="233"/>
    </row>
    <row r="36" spans="1:26" ht="72" customHeight="1" x14ac:dyDescent="0.25">
      <c r="A36" s="141"/>
      <c r="B36" s="135" t="s">
        <v>72</v>
      </c>
      <c r="C36" s="136"/>
      <c r="D36" s="136"/>
      <c r="E36" s="136"/>
      <c r="F36" s="136"/>
      <c r="G36" s="137"/>
      <c r="H36" s="132"/>
      <c r="I36" s="133"/>
      <c r="J36" s="134"/>
      <c r="K36" s="105"/>
      <c r="L36" s="106"/>
      <c r="M36" s="107"/>
      <c r="N36" s="105"/>
      <c r="O36" s="106"/>
      <c r="P36" s="107"/>
      <c r="Q36" s="105"/>
      <c r="R36" s="106"/>
      <c r="S36" s="106"/>
      <c r="T36" s="62">
        <v>5</v>
      </c>
      <c r="U36" s="62"/>
      <c r="V36" s="124" t="e">
        <f>(T36*((K36*0)+(N36*50)+(Q36*100)))/(H36*100)</f>
        <v>#DIV/0!</v>
      </c>
      <c r="W36" s="89"/>
      <c r="X36" s="231"/>
      <c r="Y36" s="232"/>
      <c r="Z36" s="233"/>
    </row>
    <row r="37" spans="1:26" ht="24" customHeight="1" x14ac:dyDescent="0.25">
      <c r="A37" s="143"/>
      <c r="B37" s="65" t="s">
        <v>73</v>
      </c>
      <c r="C37" s="66"/>
      <c r="D37" s="66"/>
      <c r="E37" s="66"/>
      <c r="F37" s="66"/>
      <c r="G37" s="67"/>
      <c r="H37" s="132"/>
      <c r="I37" s="133"/>
      <c r="J37" s="134"/>
      <c r="K37" s="105"/>
      <c r="L37" s="106"/>
      <c r="M37" s="107"/>
      <c r="N37" s="105"/>
      <c r="O37" s="106"/>
      <c r="P37" s="107"/>
      <c r="Q37" s="105"/>
      <c r="R37" s="106"/>
      <c r="S37" s="106"/>
      <c r="T37" s="62">
        <v>5</v>
      </c>
      <c r="U37" s="62"/>
      <c r="V37" s="124" t="e">
        <f>(T37*((K37*0)+(N37*50)+(Q37*100)))/(H37*100)</f>
        <v>#DIV/0!</v>
      </c>
      <c r="W37" s="89"/>
      <c r="X37" s="231"/>
      <c r="Y37" s="232"/>
      <c r="Z37" s="233"/>
    </row>
    <row r="38" spans="1:26" s="23" customFormat="1" ht="48" customHeight="1" x14ac:dyDescent="0.25">
      <c r="A38" s="36">
        <v>1.3</v>
      </c>
      <c r="B38" s="271" t="s">
        <v>64</v>
      </c>
      <c r="C38" s="272"/>
      <c r="D38" s="272"/>
      <c r="E38" s="272"/>
      <c r="F38" s="272"/>
      <c r="G38" s="273"/>
      <c r="H38" s="274"/>
      <c r="I38" s="275"/>
      <c r="J38" s="276"/>
      <c r="K38" s="277">
        <f>K39</f>
        <v>0</v>
      </c>
      <c r="L38" s="278"/>
      <c r="M38" s="279"/>
      <c r="N38" s="277">
        <f t="shared" ref="N38" si="4">N39</f>
        <v>0</v>
      </c>
      <c r="O38" s="278"/>
      <c r="P38" s="279"/>
      <c r="Q38" s="277">
        <f t="shared" ref="Q38" si="5">Q39</f>
        <v>0</v>
      </c>
      <c r="R38" s="278"/>
      <c r="S38" s="279"/>
      <c r="T38" s="59">
        <f>T39</f>
        <v>3</v>
      </c>
      <c r="U38" s="59"/>
      <c r="V38" s="263" t="e">
        <f>SUM(V39)</f>
        <v>#DIV/0!</v>
      </c>
      <c r="W38" s="264"/>
      <c r="X38" s="231"/>
      <c r="Y38" s="232"/>
      <c r="Z38" s="233"/>
    </row>
    <row r="39" spans="1:26" ht="48" customHeight="1" x14ac:dyDescent="0.25">
      <c r="A39" s="37"/>
      <c r="B39" s="135" t="s">
        <v>104</v>
      </c>
      <c r="C39" s="136"/>
      <c r="D39" s="136"/>
      <c r="E39" s="136"/>
      <c r="F39" s="136"/>
      <c r="G39" s="137"/>
      <c r="H39" s="285"/>
      <c r="I39" s="286"/>
      <c r="J39" s="287"/>
      <c r="K39" s="105"/>
      <c r="L39" s="106"/>
      <c r="M39" s="107"/>
      <c r="N39" s="105"/>
      <c r="O39" s="106"/>
      <c r="P39" s="107"/>
      <c r="Q39" s="105"/>
      <c r="R39" s="106"/>
      <c r="S39" s="106"/>
      <c r="T39" s="62">
        <v>3</v>
      </c>
      <c r="U39" s="62"/>
      <c r="V39" s="124" t="e">
        <f>(T39*((K39*0)+(N39*50)+(Q39*100)))/(H39*100)</f>
        <v>#DIV/0!</v>
      </c>
      <c r="W39" s="89"/>
      <c r="X39" s="231"/>
      <c r="Y39" s="232"/>
      <c r="Z39" s="233"/>
    </row>
    <row r="40" spans="1:26" s="20" customFormat="1" ht="48" customHeight="1" x14ac:dyDescent="0.25">
      <c r="A40" s="36">
        <v>1.4</v>
      </c>
      <c r="B40" s="271" t="s">
        <v>65</v>
      </c>
      <c r="C40" s="272"/>
      <c r="D40" s="272"/>
      <c r="E40" s="272"/>
      <c r="F40" s="272"/>
      <c r="G40" s="273"/>
      <c r="H40" s="274"/>
      <c r="I40" s="275"/>
      <c r="J40" s="276"/>
      <c r="K40" s="277">
        <f>K41</f>
        <v>0</v>
      </c>
      <c r="L40" s="278"/>
      <c r="M40" s="279"/>
      <c r="N40" s="277">
        <f>N41</f>
        <v>0</v>
      </c>
      <c r="O40" s="278"/>
      <c r="P40" s="279"/>
      <c r="Q40" s="277">
        <f>Q41</f>
        <v>0</v>
      </c>
      <c r="R40" s="278"/>
      <c r="S40" s="278"/>
      <c r="T40" s="59">
        <f>T41</f>
        <v>1</v>
      </c>
      <c r="U40" s="59"/>
      <c r="V40" s="263" t="e">
        <f>SUM(V41)</f>
        <v>#DIV/0!</v>
      </c>
      <c r="W40" s="264"/>
      <c r="X40" s="231"/>
      <c r="Y40" s="232"/>
      <c r="Z40" s="233"/>
    </row>
    <row r="41" spans="1:26" ht="48" customHeight="1" x14ac:dyDescent="0.25">
      <c r="A41" s="37"/>
      <c r="B41" s="135" t="s">
        <v>105</v>
      </c>
      <c r="C41" s="136"/>
      <c r="D41" s="136"/>
      <c r="E41" s="136"/>
      <c r="F41" s="136"/>
      <c r="G41" s="137"/>
      <c r="H41" s="132"/>
      <c r="I41" s="133"/>
      <c r="J41" s="134"/>
      <c r="K41" s="105"/>
      <c r="L41" s="106"/>
      <c r="M41" s="107"/>
      <c r="N41" s="105"/>
      <c r="O41" s="106"/>
      <c r="P41" s="107"/>
      <c r="Q41" s="105"/>
      <c r="R41" s="106"/>
      <c r="S41" s="106"/>
      <c r="T41" s="62">
        <v>1</v>
      </c>
      <c r="U41" s="62"/>
      <c r="V41" s="124" t="e">
        <f>(T41*((K41*0)+(N41*50)+(Q41*100)))/(H41*100)</f>
        <v>#DIV/0!</v>
      </c>
      <c r="W41" s="89"/>
      <c r="X41" s="231"/>
      <c r="Y41" s="232"/>
      <c r="Z41" s="233"/>
    </row>
    <row r="42" spans="1:26" s="23" customFormat="1" ht="48" customHeight="1" x14ac:dyDescent="0.25">
      <c r="A42" s="36">
        <v>1.5</v>
      </c>
      <c r="B42" s="271" t="s">
        <v>67</v>
      </c>
      <c r="C42" s="272"/>
      <c r="D42" s="272"/>
      <c r="E42" s="272"/>
      <c r="F42" s="272"/>
      <c r="G42" s="273"/>
      <c r="H42" s="274"/>
      <c r="I42" s="275"/>
      <c r="J42" s="276"/>
      <c r="K42" s="277">
        <f>K43</f>
        <v>0</v>
      </c>
      <c r="L42" s="278"/>
      <c r="M42" s="279"/>
      <c r="N42" s="277">
        <f>N43</f>
        <v>0</v>
      </c>
      <c r="O42" s="278"/>
      <c r="P42" s="279"/>
      <c r="Q42" s="277">
        <f>Q43</f>
        <v>0</v>
      </c>
      <c r="R42" s="278"/>
      <c r="S42" s="278"/>
      <c r="T42" s="59">
        <f>T43</f>
        <v>1</v>
      </c>
      <c r="U42" s="59"/>
      <c r="V42" s="263" t="e">
        <f>SUM(V43)</f>
        <v>#DIV/0!</v>
      </c>
      <c r="W42" s="264"/>
      <c r="X42" s="231"/>
      <c r="Y42" s="232"/>
      <c r="Z42" s="233"/>
    </row>
    <row r="43" spans="1:26" ht="48" customHeight="1" x14ac:dyDescent="0.25">
      <c r="A43" s="37"/>
      <c r="B43" s="135" t="s">
        <v>106</v>
      </c>
      <c r="C43" s="136"/>
      <c r="D43" s="136"/>
      <c r="E43" s="136"/>
      <c r="F43" s="136"/>
      <c r="G43" s="137"/>
      <c r="H43" s="132"/>
      <c r="I43" s="133"/>
      <c r="J43" s="134"/>
      <c r="K43" s="105"/>
      <c r="L43" s="106"/>
      <c r="M43" s="107"/>
      <c r="N43" s="105"/>
      <c r="O43" s="106"/>
      <c r="P43" s="107"/>
      <c r="Q43" s="105"/>
      <c r="R43" s="106"/>
      <c r="S43" s="106"/>
      <c r="T43" s="62">
        <v>1</v>
      </c>
      <c r="U43" s="62"/>
      <c r="V43" s="124" t="e">
        <f>(T43*((K43*0)+(N43*50)+(Q43*100)))/(H43*100)</f>
        <v>#DIV/0!</v>
      </c>
      <c r="W43" s="89"/>
      <c r="X43" s="231"/>
      <c r="Y43" s="232"/>
      <c r="Z43" s="233"/>
    </row>
    <row r="44" spans="1:26" s="22" customFormat="1" ht="24" customHeight="1" x14ac:dyDescent="0.25">
      <c r="A44" s="38">
        <v>2</v>
      </c>
      <c r="B44" s="288" t="s">
        <v>66</v>
      </c>
      <c r="C44" s="289"/>
      <c r="D44" s="289"/>
      <c r="E44" s="289"/>
      <c r="F44" s="289"/>
      <c r="G44" s="85"/>
      <c r="H44" s="290"/>
      <c r="I44" s="291"/>
      <c r="J44" s="292"/>
      <c r="K44" s="257"/>
      <c r="L44" s="258"/>
      <c r="M44" s="259"/>
      <c r="N44" s="257"/>
      <c r="O44" s="258"/>
      <c r="P44" s="259"/>
      <c r="Q44" s="257"/>
      <c r="R44" s="258"/>
      <c r="S44" s="258"/>
      <c r="T44" s="191">
        <f>T45+T50+T53+T55+T57</f>
        <v>70</v>
      </c>
      <c r="U44" s="191"/>
      <c r="V44" s="280" t="e">
        <f>SUM(V45,V50,V53,V55,V57)</f>
        <v>#DIV/0!</v>
      </c>
      <c r="W44" s="109"/>
      <c r="X44" s="231"/>
      <c r="Y44" s="232"/>
      <c r="Z44" s="233"/>
    </row>
    <row r="45" spans="1:26" s="23" customFormat="1" ht="24" customHeight="1" x14ac:dyDescent="0.25">
      <c r="A45" s="36">
        <v>2.1</v>
      </c>
      <c r="B45" s="271" t="s">
        <v>62</v>
      </c>
      <c r="C45" s="272"/>
      <c r="D45" s="272"/>
      <c r="E45" s="272"/>
      <c r="F45" s="272"/>
      <c r="G45" s="273"/>
      <c r="H45" s="274"/>
      <c r="I45" s="275"/>
      <c r="J45" s="276"/>
      <c r="K45" s="277">
        <f>K49</f>
        <v>0</v>
      </c>
      <c r="L45" s="278"/>
      <c r="M45" s="279"/>
      <c r="N45" s="277">
        <f>N49</f>
        <v>0</v>
      </c>
      <c r="O45" s="278"/>
      <c r="P45" s="279"/>
      <c r="Q45" s="277">
        <f>Q49</f>
        <v>0</v>
      </c>
      <c r="R45" s="278"/>
      <c r="S45" s="278"/>
      <c r="T45" s="59">
        <f>SUM(T46:T49)</f>
        <v>35</v>
      </c>
      <c r="U45" s="59"/>
      <c r="V45" s="263" t="e">
        <f>SUM(V46:W49)</f>
        <v>#DIV/0!</v>
      </c>
      <c r="W45" s="264"/>
      <c r="X45" s="231"/>
      <c r="Y45" s="232"/>
      <c r="Z45" s="233"/>
    </row>
    <row r="46" spans="1:26" ht="24" customHeight="1" x14ac:dyDescent="0.25">
      <c r="A46" s="144"/>
      <c r="B46" s="215" t="s">
        <v>69</v>
      </c>
      <c r="C46" s="216"/>
      <c r="D46" s="216"/>
      <c r="E46" s="216"/>
      <c r="F46" s="216"/>
      <c r="G46" s="102"/>
      <c r="H46" s="132"/>
      <c r="I46" s="133"/>
      <c r="J46" s="134"/>
      <c r="K46" s="105"/>
      <c r="L46" s="106"/>
      <c r="M46" s="107"/>
      <c r="N46" s="105"/>
      <c r="O46" s="106"/>
      <c r="P46" s="107"/>
      <c r="Q46" s="105"/>
      <c r="R46" s="106"/>
      <c r="S46" s="106"/>
      <c r="T46" s="62">
        <v>15</v>
      </c>
      <c r="U46" s="62"/>
      <c r="V46" s="124" t="e">
        <f>(T46*((K46*0)+(N46*50)+(Q46*100)))/(H46*100)</f>
        <v>#DIV/0!</v>
      </c>
      <c r="W46" s="89"/>
      <c r="X46" s="231"/>
      <c r="Y46" s="232"/>
      <c r="Z46" s="233"/>
    </row>
    <row r="47" spans="1:26" ht="24" customHeight="1" x14ac:dyDescent="0.25">
      <c r="A47" s="145"/>
      <c r="B47" s="215" t="s">
        <v>70</v>
      </c>
      <c r="C47" s="216"/>
      <c r="D47" s="216"/>
      <c r="E47" s="216"/>
      <c r="F47" s="216"/>
      <c r="G47" s="102"/>
      <c r="H47" s="132"/>
      <c r="I47" s="133"/>
      <c r="J47" s="134"/>
      <c r="K47" s="105"/>
      <c r="L47" s="106"/>
      <c r="M47" s="107"/>
      <c r="N47" s="105"/>
      <c r="O47" s="106"/>
      <c r="P47" s="107"/>
      <c r="Q47" s="105"/>
      <c r="R47" s="106"/>
      <c r="S47" s="106"/>
      <c r="T47" s="62">
        <v>10</v>
      </c>
      <c r="U47" s="62"/>
      <c r="V47" s="124" t="e">
        <f>(T47*((K47*0)+(N47*50)+(Q47*100)))/(H47*100)</f>
        <v>#DIV/0!</v>
      </c>
      <c r="W47" s="89"/>
      <c r="X47" s="231"/>
      <c r="Y47" s="232"/>
      <c r="Z47" s="233"/>
    </row>
    <row r="48" spans="1:26" ht="48" customHeight="1" x14ac:dyDescent="0.25">
      <c r="A48" s="145"/>
      <c r="B48" s="215" t="s">
        <v>107</v>
      </c>
      <c r="C48" s="216"/>
      <c r="D48" s="216"/>
      <c r="E48" s="216"/>
      <c r="F48" s="216"/>
      <c r="G48" s="102"/>
      <c r="H48" s="132"/>
      <c r="I48" s="133"/>
      <c r="J48" s="134"/>
      <c r="K48" s="105"/>
      <c r="L48" s="106"/>
      <c r="M48" s="107"/>
      <c r="N48" s="105"/>
      <c r="O48" s="106"/>
      <c r="P48" s="107"/>
      <c r="Q48" s="105"/>
      <c r="R48" s="106"/>
      <c r="S48" s="106"/>
      <c r="T48" s="62">
        <v>5</v>
      </c>
      <c r="U48" s="62"/>
      <c r="V48" s="124" t="e">
        <f>(T48*((K48*0)+(N48*50)+(Q48*100)))/(H48*100)</f>
        <v>#DIV/0!</v>
      </c>
      <c r="W48" s="89"/>
      <c r="X48" s="231"/>
      <c r="Y48" s="232"/>
      <c r="Z48" s="233"/>
    </row>
    <row r="49" spans="1:26" ht="24" customHeight="1" x14ac:dyDescent="0.25">
      <c r="A49" s="146"/>
      <c r="B49" s="215" t="s">
        <v>71</v>
      </c>
      <c r="C49" s="216"/>
      <c r="D49" s="216"/>
      <c r="E49" s="216"/>
      <c r="F49" s="216"/>
      <c r="G49" s="102"/>
      <c r="H49" s="132"/>
      <c r="I49" s="133"/>
      <c r="J49" s="134"/>
      <c r="K49" s="105"/>
      <c r="L49" s="106"/>
      <c r="M49" s="107"/>
      <c r="N49" s="105"/>
      <c r="O49" s="106"/>
      <c r="P49" s="107"/>
      <c r="Q49" s="105"/>
      <c r="R49" s="106"/>
      <c r="S49" s="106"/>
      <c r="T49" s="62">
        <v>5</v>
      </c>
      <c r="U49" s="62"/>
      <c r="V49" s="124" t="e">
        <f>(T49*((K49*0)+(N49*50)+(Q49*100)))/(H49*100)</f>
        <v>#DIV/0!</v>
      </c>
      <c r="W49" s="89"/>
      <c r="X49" s="231"/>
      <c r="Y49" s="232"/>
      <c r="Z49" s="233"/>
    </row>
    <row r="50" spans="1:26" s="23" customFormat="1" ht="24" customHeight="1" x14ac:dyDescent="0.25">
      <c r="A50" s="36">
        <v>2.2000000000000002</v>
      </c>
      <c r="B50" s="271" t="s">
        <v>63</v>
      </c>
      <c r="C50" s="272"/>
      <c r="D50" s="272"/>
      <c r="E50" s="272"/>
      <c r="F50" s="272"/>
      <c r="G50" s="273"/>
      <c r="H50" s="274"/>
      <c r="I50" s="275"/>
      <c r="J50" s="276"/>
      <c r="K50" s="277">
        <f>K52</f>
        <v>0</v>
      </c>
      <c r="L50" s="278"/>
      <c r="M50" s="279"/>
      <c r="N50" s="277">
        <f>N52</f>
        <v>0</v>
      </c>
      <c r="O50" s="278"/>
      <c r="P50" s="279"/>
      <c r="Q50" s="277">
        <f>Q52</f>
        <v>0</v>
      </c>
      <c r="R50" s="278"/>
      <c r="S50" s="278"/>
      <c r="T50" s="59">
        <f>SUM(T51:T52)</f>
        <v>20</v>
      </c>
      <c r="U50" s="59"/>
      <c r="V50" s="263" t="e">
        <f>SUM(V51:W52)</f>
        <v>#DIV/0!</v>
      </c>
      <c r="W50" s="264"/>
      <c r="X50" s="231"/>
      <c r="Y50" s="232"/>
      <c r="Z50" s="233"/>
    </row>
    <row r="51" spans="1:26" s="15" customFormat="1" ht="72" customHeight="1" x14ac:dyDescent="0.25">
      <c r="A51" s="144"/>
      <c r="B51" s="215" t="s">
        <v>72</v>
      </c>
      <c r="C51" s="216"/>
      <c r="D51" s="216"/>
      <c r="E51" s="216"/>
      <c r="F51" s="216"/>
      <c r="G51" s="102"/>
      <c r="H51" s="132"/>
      <c r="I51" s="133"/>
      <c r="J51" s="134"/>
      <c r="K51" s="105"/>
      <c r="L51" s="106"/>
      <c r="M51" s="107"/>
      <c r="N51" s="105"/>
      <c r="O51" s="106"/>
      <c r="P51" s="107"/>
      <c r="Q51" s="105"/>
      <c r="R51" s="106"/>
      <c r="S51" s="106"/>
      <c r="T51" s="62">
        <v>15</v>
      </c>
      <c r="U51" s="62"/>
      <c r="V51" s="124" t="e">
        <f>(T51*((K51*0)+(N51*50)+(Q51*100)))/(H51*100)</f>
        <v>#DIV/0!</v>
      </c>
      <c r="W51" s="89"/>
      <c r="X51" s="231"/>
      <c r="Y51" s="232"/>
      <c r="Z51" s="233"/>
    </row>
    <row r="52" spans="1:26" ht="48" customHeight="1" x14ac:dyDescent="0.25">
      <c r="A52" s="146"/>
      <c r="B52" s="215" t="s">
        <v>73</v>
      </c>
      <c r="C52" s="216"/>
      <c r="D52" s="216"/>
      <c r="E52" s="216"/>
      <c r="F52" s="216"/>
      <c r="G52" s="102"/>
      <c r="H52" s="132"/>
      <c r="I52" s="133"/>
      <c r="J52" s="134"/>
      <c r="K52" s="105"/>
      <c r="L52" s="106"/>
      <c r="M52" s="107"/>
      <c r="N52" s="105"/>
      <c r="O52" s="106"/>
      <c r="P52" s="107"/>
      <c r="Q52" s="105"/>
      <c r="R52" s="106"/>
      <c r="S52" s="106"/>
      <c r="T52" s="62">
        <v>5</v>
      </c>
      <c r="U52" s="62"/>
      <c r="V52" s="124" t="e">
        <f>(T52*((K52*0)+(N52*50)+(Q52*100)))/(H52*100)</f>
        <v>#DIV/0!</v>
      </c>
      <c r="W52" s="89"/>
      <c r="X52" s="231"/>
      <c r="Y52" s="232"/>
      <c r="Z52" s="233"/>
    </row>
    <row r="53" spans="1:26" s="23" customFormat="1" ht="48" customHeight="1" x14ac:dyDescent="0.25">
      <c r="A53" s="36">
        <v>2.2999999999999998</v>
      </c>
      <c r="B53" s="271" t="s">
        <v>64</v>
      </c>
      <c r="C53" s="272"/>
      <c r="D53" s="272"/>
      <c r="E53" s="272"/>
      <c r="F53" s="272"/>
      <c r="G53" s="273"/>
      <c r="H53" s="274"/>
      <c r="I53" s="275"/>
      <c r="J53" s="276"/>
      <c r="K53" s="277">
        <f>K54</f>
        <v>0</v>
      </c>
      <c r="L53" s="278"/>
      <c r="M53" s="279"/>
      <c r="N53" s="277">
        <f>N54</f>
        <v>0</v>
      </c>
      <c r="O53" s="278"/>
      <c r="P53" s="279"/>
      <c r="Q53" s="277">
        <f>Q54</f>
        <v>0</v>
      </c>
      <c r="R53" s="278"/>
      <c r="S53" s="278"/>
      <c r="T53" s="59">
        <f>SUM(T54)</f>
        <v>10</v>
      </c>
      <c r="U53" s="59"/>
      <c r="V53" s="263" t="e">
        <f>SUM(V54)</f>
        <v>#DIV/0!</v>
      </c>
      <c r="W53" s="264"/>
      <c r="X53" s="231"/>
      <c r="Y53" s="232"/>
      <c r="Z53" s="233"/>
    </row>
    <row r="54" spans="1:26" ht="48" customHeight="1" x14ac:dyDescent="0.25">
      <c r="A54" s="39"/>
      <c r="B54" s="215" t="s">
        <v>104</v>
      </c>
      <c r="C54" s="216"/>
      <c r="D54" s="216"/>
      <c r="E54" s="216"/>
      <c r="F54" s="216"/>
      <c r="G54" s="102"/>
      <c r="H54" s="132"/>
      <c r="I54" s="133"/>
      <c r="J54" s="134"/>
      <c r="K54" s="293"/>
      <c r="L54" s="294"/>
      <c r="M54" s="295"/>
      <c r="N54" s="293"/>
      <c r="O54" s="294"/>
      <c r="P54" s="295"/>
      <c r="Q54" s="293"/>
      <c r="R54" s="294"/>
      <c r="S54" s="294"/>
      <c r="T54" s="62">
        <v>10</v>
      </c>
      <c r="U54" s="62"/>
      <c r="V54" s="124" t="e">
        <f>(T54*((K54*0)+(N54*50)+(Q54*100)))/(H54*100)</f>
        <v>#DIV/0!</v>
      </c>
      <c r="W54" s="89"/>
      <c r="X54" s="231"/>
      <c r="Y54" s="232"/>
      <c r="Z54" s="233"/>
    </row>
    <row r="55" spans="1:26" s="23" customFormat="1" ht="48" customHeight="1" x14ac:dyDescent="0.25">
      <c r="A55" s="36">
        <v>2.4</v>
      </c>
      <c r="B55" s="271" t="s">
        <v>65</v>
      </c>
      <c r="C55" s="272"/>
      <c r="D55" s="272"/>
      <c r="E55" s="272"/>
      <c r="F55" s="272"/>
      <c r="G55" s="273"/>
      <c r="H55" s="274"/>
      <c r="I55" s="275"/>
      <c r="J55" s="276"/>
      <c r="K55" s="277">
        <f>K56</f>
        <v>0</v>
      </c>
      <c r="L55" s="278"/>
      <c r="M55" s="279"/>
      <c r="N55" s="277">
        <f>N56</f>
        <v>0</v>
      </c>
      <c r="O55" s="278"/>
      <c r="P55" s="279"/>
      <c r="Q55" s="277">
        <f>Q56</f>
        <v>0</v>
      </c>
      <c r="R55" s="278"/>
      <c r="S55" s="278"/>
      <c r="T55" s="59">
        <f>T56</f>
        <v>3</v>
      </c>
      <c r="U55" s="59"/>
      <c r="V55" s="263" t="e">
        <f>SUM(V56)</f>
        <v>#DIV/0!</v>
      </c>
      <c r="W55" s="264"/>
      <c r="X55" s="231"/>
      <c r="Y55" s="232"/>
      <c r="Z55" s="233"/>
    </row>
    <row r="56" spans="1:26" ht="48" customHeight="1" x14ac:dyDescent="0.25">
      <c r="A56" s="40"/>
      <c r="B56" s="215" t="s">
        <v>105</v>
      </c>
      <c r="C56" s="216"/>
      <c r="D56" s="216"/>
      <c r="E56" s="216"/>
      <c r="F56" s="216"/>
      <c r="G56" s="102"/>
      <c r="H56" s="132"/>
      <c r="I56" s="133"/>
      <c r="J56" s="134"/>
      <c r="K56" s="105"/>
      <c r="L56" s="106"/>
      <c r="M56" s="107"/>
      <c r="N56" s="105"/>
      <c r="O56" s="106"/>
      <c r="P56" s="107"/>
      <c r="Q56" s="105"/>
      <c r="R56" s="106"/>
      <c r="S56" s="106"/>
      <c r="T56" s="62">
        <v>3</v>
      </c>
      <c r="U56" s="62"/>
      <c r="V56" s="124" t="e">
        <f>(T56*((K56*0)+(N56*50)+(Q56*100)))/(H56*100)</f>
        <v>#DIV/0!</v>
      </c>
      <c r="W56" s="89"/>
      <c r="X56" s="231"/>
      <c r="Y56" s="232"/>
      <c r="Z56" s="233"/>
    </row>
    <row r="57" spans="1:26" s="23" customFormat="1" ht="48" customHeight="1" x14ac:dyDescent="0.25">
      <c r="A57" s="36">
        <v>2.5</v>
      </c>
      <c r="B57" s="271" t="s">
        <v>67</v>
      </c>
      <c r="C57" s="272"/>
      <c r="D57" s="272"/>
      <c r="E57" s="272"/>
      <c r="F57" s="272"/>
      <c r="G57" s="273"/>
      <c r="H57" s="274"/>
      <c r="I57" s="275"/>
      <c r="J57" s="276"/>
      <c r="K57" s="277">
        <f>K58</f>
        <v>0</v>
      </c>
      <c r="L57" s="278"/>
      <c r="M57" s="279"/>
      <c r="N57" s="277">
        <f>N58</f>
        <v>0</v>
      </c>
      <c r="O57" s="278"/>
      <c r="P57" s="279"/>
      <c r="Q57" s="277">
        <f>Q58</f>
        <v>0</v>
      </c>
      <c r="R57" s="278"/>
      <c r="S57" s="278"/>
      <c r="T57" s="59">
        <f>T58</f>
        <v>2</v>
      </c>
      <c r="U57" s="59"/>
      <c r="V57" s="263" t="e">
        <f>SUM(V58)</f>
        <v>#DIV/0!</v>
      </c>
      <c r="W57" s="264"/>
      <c r="X57" s="231"/>
      <c r="Y57" s="232"/>
      <c r="Z57" s="233"/>
    </row>
    <row r="58" spans="1:26" ht="48" customHeight="1" x14ac:dyDescent="0.25">
      <c r="A58" s="37"/>
      <c r="B58" s="129" t="s">
        <v>106</v>
      </c>
      <c r="C58" s="129"/>
      <c r="D58" s="129"/>
      <c r="E58" s="129"/>
      <c r="F58" s="129"/>
      <c r="G58" s="129"/>
      <c r="H58" s="130"/>
      <c r="I58" s="130"/>
      <c r="J58" s="130"/>
      <c r="K58" s="105"/>
      <c r="L58" s="106"/>
      <c r="M58" s="107"/>
      <c r="N58" s="105"/>
      <c r="O58" s="106"/>
      <c r="P58" s="107"/>
      <c r="Q58" s="105"/>
      <c r="R58" s="106"/>
      <c r="S58" s="106"/>
      <c r="T58" s="62">
        <v>2</v>
      </c>
      <c r="U58" s="62"/>
      <c r="V58" s="124" t="e">
        <f>(T58*((K58*0)+(N58*50)+(Q58*100)))/(H58*100)</f>
        <v>#DIV/0!</v>
      </c>
      <c r="W58" s="89"/>
      <c r="X58" s="231"/>
      <c r="Y58" s="232"/>
      <c r="Z58" s="233"/>
    </row>
    <row r="59" spans="1:26" ht="24" customHeight="1" x14ac:dyDescent="0.25">
      <c r="A59" s="217" t="s">
        <v>9</v>
      </c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2"/>
      <c r="T59" s="218">
        <f>SUM(T44,T29)</f>
        <v>100</v>
      </c>
      <c r="U59" s="219"/>
      <c r="V59" s="220" t="e">
        <f>SUM(V29,V44)</f>
        <v>#DIV/0!</v>
      </c>
      <c r="W59" s="221"/>
      <c r="X59" s="222"/>
      <c r="Y59" s="223"/>
      <c r="Z59" s="224"/>
    </row>
    <row r="60" spans="1:26" ht="9.9499999999999993" customHeight="1" x14ac:dyDescent="0.25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24" customHeight="1" x14ac:dyDescent="0.25">
      <c r="A61" s="1" t="s">
        <v>58</v>
      </c>
    </row>
    <row r="62" spans="1:26" ht="60" customHeight="1" x14ac:dyDescent="0.25">
      <c r="A62" s="14" t="s">
        <v>6</v>
      </c>
      <c r="B62" s="83" t="s">
        <v>20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69" t="s">
        <v>21</v>
      </c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1"/>
      <c r="Y62" s="72" t="s">
        <v>22</v>
      </c>
      <c r="Z62" s="72"/>
    </row>
    <row r="63" spans="1:26" ht="24" customHeight="1" x14ac:dyDescent="0.25">
      <c r="A63" s="73" t="s">
        <v>23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5"/>
    </row>
    <row r="64" spans="1:26" s="19" customFormat="1" ht="48" customHeight="1" x14ac:dyDescent="0.25">
      <c r="A64" s="17" t="str">
        <f>IF(B64&lt;&gt;"","2.1.1","")</f>
        <v/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53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5"/>
      <c r="Y64" s="77"/>
      <c r="Z64" s="77"/>
    </row>
    <row r="65" spans="1:26" s="19" customFormat="1" ht="48" customHeight="1" x14ac:dyDescent="0.25">
      <c r="A65" s="17" t="str">
        <f>IF(B65&lt;&gt;"","2.1.2","")</f>
        <v/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53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5"/>
      <c r="Y65" s="77"/>
      <c r="Z65" s="77"/>
    </row>
    <row r="66" spans="1:26" s="19" customFormat="1" ht="48" customHeight="1" x14ac:dyDescent="0.25">
      <c r="A66" s="17" t="str">
        <f>IF(B66&lt;&gt;"","2.1.3","")</f>
        <v/>
      </c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53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5"/>
      <c r="Y66" s="77"/>
      <c r="Z66" s="77"/>
    </row>
    <row r="67" spans="1:26" s="19" customFormat="1" ht="48" customHeight="1" x14ac:dyDescent="0.25">
      <c r="A67" s="17" t="str">
        <f>IF(B67&lt;&gt;"","2.1.4","")</f>
        <v/>
      </c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53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5"/>
      <c r="Y67" s="77"/>
      <c r="Z67" s="77"/>
    </row>
    <row r="68" spans="1:26" s="19" customFormat="1" ht="48" customHeight="1" x14ac:dyDescent="0.25">
      <c r="A68" s="17" t="str">
        <f>IF(B68&lt;&gt;"","2.1.5","")</f>
        <v/>
      </c>
      <c r="B68" s="53"/>
      <c r="C68" s="54"/>
      <c r="D68" s="54"/>
      <c r="E68" s="54"/>
      <c r="F68" s="54"/>
      <c r="G68" s="54"/>
      <c r="H68" s="54"/>
      <c r="I68" s="54"/>
      <c r="J68" s="54"/>
      <c r="K68" s="54"/>
      <c r="L68" s="55"/>
      <c r="M68" s="25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7"/>
      <c r="Y68" s="56"/>
      <c r="Z68" s="57"/>
    </row>
    <row r="69" spans="1:26" ht="24" customHeight="1" x14ac:dyDescent="0.25">
      <c r="A69" s="73" t="s">
        <v>24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/>
    </row>
    <row r="70" spans="1:26" s="19" customFormat="1" ht="48" customHeight="1" x14ac:dyDescent="0.25">
      <c r="A70" s="17" t="str">
        <f>IF(B70&lt;&gt;"","2.2.1","")</f>
        <v/>
      </c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53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5"/>
      <c r="Y70" s="77"/>
      <c r="Z70" s="77"/>
    </row>
    <row r="71" spans="1:26" s="19" customFormat="1" ht="48" customHeight="1" x14ac:dyDescent="0.25">
      <c r="A71" s="17" t="str">
        <f>IF(B71&lt;&gt;"","2.2.2","")</f>
        <v/>
      </c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53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5"/>
      <c r="Y71" s="77"/>
      <c r="Z71" s="77"/>
    </row>
    <row r="72" spans="1:26" s="19" customFormat="1" ht="48" customHeight="1" x14ac:dyDescent="0.25">
      <c r="A72" s="17" t="str">
        <f>IF(B72&lt;&gt;"","2.2.3","")</f>
        <v/>
      </c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53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5"/>
      <c r="Y72" s="77"/>
      <c r="Z72" s="77"/>
    </row>
    <row r="73" spans="1:26" s="19" customFormat="1" ht="48" customHeight="1" x14ac:dyDescent="0.25">
      <c r="A73" s="17" t="str">
        <f>IF(B73&lt;&gt;"","2.2.4","")</f>
        <v/>
      </c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53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5"/>
      <c r="Y73" s="77"/>
      <c r="Z73" s="77"/>
    </row>
    <row r="74" spans="1:26" s="19" customFormat="1" ht="48" customHeight="1" x14ac:dyDescent="0.25">
      <c r="A74" s="17" t="str">
        <f>IF(B74&lt;&gt;"","2.2.5","")</f>
        <v/>
      </c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53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5"/>
      <c r="Y74" s="77"/>
      <c r="Z74" s="77"/>
    </row>
    <row r="75" spans="1:26" ht="24" customHeight="1" x14ac:dyDescent="0.25">
      <c r="A75" s="73" t="s">
        <v>25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/>
    </row>
    <row r="76" spans="1:26" s="19" customFormat="1" ht="48" customHeight="1" x14ac:dyDescent="0.25">
      <c r="A76" s="17" t="str">
        <f>IF(B76&lt;&gt;"","2.3.1","")</f>
        <v/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53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5"/>
      <c r="Y76" s="77"/>
      <c r="Z76" s="77"/>
    </row>
    <row r="77" spans="1:26" s="19" customFormat="1" ht="48" customHeight="1" x14ac:dyDescent="0.25">
      <c r="A77" s="17" t="str">
        <f>IF(B77&lt;&gt;"","2.3.2","")</f>
        <v/>
      </c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53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5"/>
      <c r="Y77" s="77"/>
      <c r="Z77" s="77"/>
    </row>
    <row r="78" spans="1:26" s="19" customFormat="1" ht="48" customHeight="1" x14ac:dyDescent="0.25">
      <c r="A78" s="17" t="str">
        <f>IF(B78&lt;&gt;"","2.3.3","")</f>
        <v/>
      </c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53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5"/>
      <c r="Y78" s="77"/>
      <c r="Z78" s="77"/>
    </row>
    <row r="79" spans="1:26" s="19" customFormat="1" ht="48" customHeight="1" x14ac:dyDescent="0.25">
      <c r="A79" s="17" t="str">
        <f>IF(B79&lt;&gt;"","2.3.4","")</f>
        <v/>
      </c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53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5"/>
      <c r="Y79" s="77"/>
      <c r="Z79" s="77"/>
    </row>
    <row r="80" spans="1:26" s="19" customFormat="1" ht="48" customHeight="1" x14ac:dyDescent="0.25">
      <c r="A80" s="17" t="str">
        <f>IF(B80&lt;&gt;"","2.3.5","")</f>
        <v/>
      </c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53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5"/>
      <c r="Y80" s="77"/>
      <c r="Z80" s="77"/>
    </row>
    <row r="81" spans="1:26" ht="9.9499999999999993" customHeight="1" x14ac:dyDescent="0.25"/>
    <row r="82" spans="1:26" ht="24" customHeight="1" x14ac:dyDescent="0.25">
      <c r="A82" s="2" t="s">
        <v>59</v>
      </c>
    </row>
    <row r="83" spans="1:26" ht="9.9499999999999993" customHeight="1" x14ac:dyDescent="0.25"/>
    <row r="84" spans="1:26" ht="60" customHeight="1" x14ac:dyDescent="0.25">
      <c r="A84" s="14" t="s">
        <v>6</v>
      </c>
      <c r="B84" s="83" t="s">
        <v>26</v>
      </c>
      <c r="C84" s="83"/>
      <c r="D84" s="83"/>
      <c r="E84" s="83"/>
      <c r="F84" s="83"/>
      <c r="G84" s="83"/>
      <c r="H84" s="83" t="s">
        <v>21</v>
      </c>
      <c r="I84" s="83"/>
      <c r="J84" s="83"/>
      <c r="K84" s="83"/>
      <c r="L84" s="83"/>
      <c r="M84" s="83"/>
      <c r="N84" s="83"/>
      <c r="O84" s="83"/>
      <c r="P84" s="83"/>
      <c r="Q84" s="69" t="s">
        <v>27</v>
      </c>
      <c r="R84" s="70"/>
      <c r="S84" s="70"/>
      <c r="T84" s="70"/>
      <c r="U84" s="70"/>
      <c r="V84" s="70"/>
      <c r="W84" s="70"/>
      <c r="X84" s="71"/>
      <c r="Y84" s="72" t="s">
        <v>22</v>
      </c>
      <c r="Z84" s="72"/>
    </row>
    <row r="85" spans="1:26" s="19" customFormat="1" ht="72" customHeight="1" x14ac:dyDescent="0.25">
      <c r="A85" s="17" t="str">
        <f>IF(B85&lt;&gt;"","3.1","")</f>
        <v/>
      </c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53"/>
      <c r="R85" s="54"/>
      <c r="S85" s="54"/>
      <c r="T85" s="54"/>
      <c r="U85" s="54"/>
      <c r="V85" s="54"/>
      <c r="W85" s="54"/>
      <c r="X85" s="55"/>
      <c r="Y85" s="77"/>
      <c r="Z85" s="77"/>
    </row>
    <row r="86" spans="1:26" s="19" customFormat="1" ht="72" customHeight="1" x14ac:dyDescent="0.25">
      <c r="A86" s="17" t="str">
        <f>IF(B86&lt;&gt;"","3.2","")</f>
        <v/>
      </c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53"/>
      <c r="R86" s="54"/>
      <c r="S86" s="54"/>
      <c r="T86" s="54"/>
      <c r="U86" s="54"/>
      <c r="V86" s="54"/>
      <c r="W86" s="54"/>
      <c r="X86" s="55"/>
      <c r="Y86" s="77"/>
      <c r="Z86" s="77"/>
    </row>
    <row r="87" spans="1:26" s="19" customFormat="1" ht="72" customHeight="1" x14ac:dyDescent="0.25">
      <c r="A87" s="17" t="str">
        <f>IF(B87&lt;&gt;"","3.3","")</f>
        <v/>
      </c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53"/>
      <c r="R87" s="54"/>
      <c r="S87" s="54"/>
      <c r="T87" s="54"/>
      <c r="U87" s="54"/>
      <c r="V87" s="54"/>
      <c r="W87" s="54"/>
      <c r="X87" s="55"/>
      <c r="Y87" s="77"/>
      <c r="Z87" s="77"/>
    </row>
    <row r="88" spans="1:26" s="19" customFormat="1" ht="72" customHeight="1" x14ac:dyDescent="0.25">
      <c r="A88" s="17" t="str">
        <f>IF(B88&lt;&gt;"","3.4","")</f>
        <v/>
      </c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53"/>
      <c r="R88" s="54"/>
      <c r="S88" s="54"/>
      <c r="T88" s="54"/>
      <c r="U88" s="54"/>
      <c r="V88" s="54"/>
      <c r="W88" s="54"/>
      <c r="X88" s="55"/>
      <c r="Y88" s="77"/>
      <c r="Z88" s="77"/>
    </row>
    <row r="89" spans="1:26" s="19" customFormat="1" ht="72" customHeight="1" x14ac:dyDescent="0.25">
      <c r="A89" s="17" t="str">
        <f>IF(B89&lt;&gt;"","3.5","")</f>
        <v/>
      </c>
      <c r="B89" s="53"/>
      <c r="C89" s="54"/>
      <c r="D89" s="54"/>
      <c r="E89" s="54"/>
      <c r="F89" s="54"/>
      <c r="G89" s="55"/>
      <c r="H89" s="53"/>
      <c r="I89" s="54"/>
      <c r="J89" s="54"/>
      <c r="K89" s="54"/>
      <c r="L89" s="54"/>
      <c r="M89" s="54"/>
      <c r="N89" s="54"/>
      <c r="O89" s="54"/>
      <c r="P89" s="55"/>
      <c r="Q89" s="53"/>
      <c r="R89" s="54"/>
      <c r="S89" s="54"/>
      <c r="T89" s="54"/>
      <c r="U89" s="54"/>
      <c r="V89" s="54"/>
      <c r="W89" s="54"/>
      <c r="X89" s="55"/>
      <c r="Y89" s="56"/>
      <c r="Z89" s="57"/>
    </row>
    <row r="90" spans="1:26" s="19" customFormat="1" ht="72" customHeight="1" x14ac:dyDescent="0.25">
      <c r="A90" s="17" t="str">
        <f>IF(B90&lt;&gt;"","3.6","")</f>
        <v/>
      </c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53"/>
      <c r="R90" s="54"/>
      <c r="S90" s="54"/>
      <c r="T90" s="54"/>
      <c r="U90" s="54"/>
      <c r="V90" s="54"/>
      <c r="W90" s="54"/>
      <c r="X90" s="55"/>
      <c r="Y90" s="77"/>
      <c r="Z90" s="77"/>
    </row>
    <row r="91" spans="1:26" ht="9.9499999999999993" customHeight="1" x14ac:dyDescent="0.25">
      <c r="A91" s="2"/>
    </row>
    <row r="92" spans="1:26" ht="24" customHeight="1" x14ac:dyDescent="0.25">
      <c r="A92" s="2" t="s">
        <v>60</v>
      </c>
    </row>
    <row r="93" spans="1:26" ht="9.9499999999999993" customHeight="1" x14ac:dyDescent="0.25">
      <c r="A93" s="2"/>
    </row>
    <row r="94" spans="1:26" ht="48" customHeight="1" x14ac:dyDescent="0.25">
      <c r="B94" s="182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4"/>
    </row>
    <row r="95" spans="1:26" ht="48" customHeight="1" x14ac:dyDescent="0.25">
      <c r="B95" s="185"/>
      <c r="C95" s="186"/>
      <c r="D95" s="186"/>
      <c r="E95" s="186"/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7"/>
    </row>
    <row r="96" spans="1:26" ht="48" customHeight="1" x14ac:dyDescent="0.25">
      <c r="B96" s="185"/>
      <c r="C96" s="186"/>
      <c r="D96" s="186"/>
      <c r="E96" s="186"/>
      <c r="F96" s="186"/>
      <c r="G96" s="186"/>
      <c r="H96" s="186"/>
      <c r="I96" s="186"/>
      <c r="J96" s="186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186"/>
      <c r="Y96" s="187"/>
    </row>
    <row r="97" spans="1:25" ht="48" customHeight="1" x14ac:dyDescent="0.25">
      <c r="B97" s="185"/>
      <c r="C97" s="186"/>
      <c r="D97" s="186"/>
      <c r="E97" s="186"/>
      <c r="F97" s="186"/>
      <c r="G97" s="186"/>
      <c r="H97" s="186"/>
      <c r="I97" s="186"/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7"/>
    </row>
    <row r="98" spans="1:25" ht="48" customHeight="1" x14ac:dyDescent="0.25">
      <c r="B98" s="188"/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90"/>
    </row>
    <row r="99" spans="1:25" ht="9.9499999999999993" customHeight="1" x14ac:dyDescent="0.25">
      <c r="A99" s="2"/>
    </row>
    <row r="100" spans="1:25" ht="24" customHeight="1" x14ac:dyDescent="0.25">
      <c r="A100" s="5" t="s">
        <v>108</v>
      </c>
    </row>
    <row r="101" spans="1:25" ht="9.9499999999999993" customHeight="1" x14ac:dyDescent="0.25"/>
    <row r="102" spans="1:25" ht="21" customHeight="1" x14ac:dyDescent="0.25">
      <c r="B102" s="165"/>
      <c r="C102" s="165"/>
      <c r="D102" s="165"/>
      <c r="E102" s="165"/>
      <c r="F102" s="165"/>
      <c r="G102" s="165"/>
      <c r="H102" s="165"/>
      <c r="J102" s="165"/>
      <c r="K102" s="165"/>
      <c r="L102" s="165"/>
      <c r="M102" s="165"/>
      <c r="N102" s="165"/>
      <c r="O102" s="165"/>
      <c r="P102" s="165"/>
      <c r="Q102" s="165"/>
      <c r="S102" s="166"/>
      <c r="T102" s="167"/>
      <c r="U102" s="167"/>
      <c r="V102" s="167"/>
      <c r="W102" s="167"/>
      <c r="X102" s="167"/>
      <c r="Y102" s="168"/>
    </row>
    <row r="103" spans="1:25" ht="21" customHeight="1" x14ac:dyDescent="0.25">
      <c r="B103" s="165"/>
      <c r="C103" s="165"/>
      <c r="D103" s="165"/>
      <c r="E103" s="165"/>
      <c r="F103" s="165"/>
      <c r="G103" s="165"/>
      <c r="H103" s="165"/>
      <c r="J103" s="165"/>
      <c r="K103" s="165"/>
      <c r="L103" s="165"/>
      <c r="M103" s="165"/>
      <c r="N103" s="165"/>
      <c r="O103" s="165"/>
      <c r="P103" s="165"/>
      <c r="Q103" s="165"/>
      <c r="S103" s="169"/>
      <c r="T103" s="170"/>
      <c r="U103" s="170"/>
      <c r="V103" s="170"/>
      <c r="W103" s="170"/>
      <c r="X103" s="170"/>
      <c r="Y103" s="171"/>
    </row>
    <row r="104" spans="1:25" ht="21" customHeight="1" x14ac:dyDescent="0.25">
      <c r="B104" s="165"/>
      <c r="C104" s="165"/>
      <c r="D104" s="165"/>
      <c r="E104" s="165"/>
      <c r="F104" s="165"/>
      <c r="G104" s="165"/>
      <c r="H104" s="165"/>
      <c r="J104" s="165"/>
      <c r="K104" s="165"/>
      <c r="L104" s="165"/>
      <c r="M104" s="165"/>
      <c r="N104" s="165"/>
      <c r="O104" s="165"/>
      <c r="P104" s="165"/>
      <c r="Q104" s="165"/>
      <c r="S104" s="169"/>
      <c r="T104" s="170"/>
      <c r="U104" s="170"/>
      <c r="V104" s="170"/>
      <c r="W104" s="170"/>
      <c r="X104" s="170"/>
      <c r="Y104" s="171"/>
    </row>
    <row r="105" spans="1:25" ht="21" customHeight="1" x14ac:dyDescent="0.25">
      <c r="B105" s="165"/>
      <c r="C105" s="165"/>
      <c r="D105" s="165"/>
      <c r="E105" s="165"/>
      <c r="F105" s="165"/>
      <c r="G105" s="165"/>
      <c r="H105" s="165"/>
      <c r="J105" s="165"/>
      <c r="K105" s="165"/>
      <c r="L105" s="165"/>
      <c r="M105" s="165"/>
      <c r="N105" s="165"/>
      <c r="O105" s="165"/>
      <c r="P105" s="165"/>
      <c r="Q105" s="165"/>
      <c r="S105" s="169"/>
      <c r="T105" s="170"/>
      <c r="U105" s="170"/>
      <c r="V105" s="170"/>
      <c r="W105" s="170"/>
      <c r="X105" s="170"/>
      <c r="Y105" s="171"/>
    </row>
    <row r="106" spans="1:25" ht="21" customHeight="1" x14ac:dyDescent="0.25">
      <c r="B106" s="165"/>
      <c r="C106" s="165"/>
      <c r="D106" s="165"/>
      <c r="E106" s="165"/>
      <c r="F106" s="165"/>
      <c r="G106" s="165"/>
      <c r="H106" s="165"/>
      <c r="J106" s="165"/>
      <c r="K106" s="165"/>
      <c r="L106" s="165"/>
      <c r="M106" s="165"/>
      <c r="N106" s="165"/>
      <c r="O106" s="165"/>
      <c r="P106" s="165"/>
      <c r="Q106" s="165"/>
      <c r="S106" s="169"/>
      <c r="T106" s="170"/>
      <c r="U106" s="170"/>
      <c r="V106" s="170"/>
      <c r="W106" s="170"/>
      <c r="X106" s="170"/>
      <c r="Y106" s="171"/>
    </row>
    <row r="107" spans="1:25" ht="21" customHeight="1" x14ac:dyDescent="0.25">
      <c r="B107" s="165"/>
      <c r="C107" s="165"/>
      <c r="D107" s="165"/>
      <c r="E107" s="165"/>
      <c r="F107" s="165"/>
      <c r="G107" s="165"/>
      <c r="H107" s="165"/>
      <c r="J107" s="165"/>
      <c r="K107" s="165"/>
      <c r="L107" s="165"/>
      <c r="M107" s="165"/>
      <c r="N107" s="165"/>
      <c r="O107" s="165"/>
      <c r="P107" s="165"/>
      <c r="Q107" s="165"/>
      <c r="S107" s="169"/>
      <c r="T107" s="170"/>
      <c r="U107" s="170"/>
      <c r="V107" s="170"/>
      <c r="W107" s="170"/>
      <c r="X107" s="170"/>
      <c r="Y107" s="171"/>
    </row>
    <row r="108" spans="1:25" ht="21" customHeight="1" x14ac:dyDescent="0.25">
      <c r="B108" s="165"/>
      <c r="C108" s="165"/>
      <c r="D108" s="165"/>
      <c r="E108" s="165"/>
      <c r="F108" s="165"/>
      <c r="G108" s="165"/>
      <c r="H108" s="165"/>
      <c r="J108" s="165"/>
      <c r="K108" s="165"/>
      <c r="L108" s="165"/>
      <c r="M108" s="165"/>
      <c r="N108" s="165"/>
      <c r="O108" s="165"/>
      <c r="P108" s="165"/>
      <c r="Q108" s="165"/>
      <c r="S108" s="169"/>
      <c r="T108" s="170"/>
      <c r="U108" s="170"/>
      <c r="V108" s="170"/>
      <c r="W108" s="170"/>
      <c r="X108" s="170"/>
      <c r="Y108" s="171"/>
    </row>
    <row r="109" spans="1:25" ht="21" customHeight="1" x14ac:dyDescent="0.25">
      <c r="B109" s="165"/>
      <c r="C109" s="165"/>
      <c r="D109" s="165"/>
      <c r="E109" s="165"/>
      <c r="F109" s="165"/>
      <c r="G109" s="165"/>
      <c r="H109" s="165"/>
      <c r="J109" s="165"/>
      <c r="K109" s="165"/>
      <c r="L109" s="165"/>
      <c r="M109" s="165"/>
      <c r="N109" s="165"/>
      <c r="O109" s="165"/>
      <c r="P109" s="165"/>
      <c r="Q109" s="165"/>
      <c r="S109" s="169"/>
      <c r="T109" s="170"/>
      <c r="U109" s="170"/>
      <c r="V109" s="170"/>
      <c r="W109" s="170"/>
      <c r="X109" s="170"/>
      <c r="Y109" s="171"/>
    </row>
    <row r="110" spans="1:25" ht="21" customHeight="1" x14ac:dyDescent="0.25">
      <c r="B110" s="165"/>
      <c r="C110" s="165"/>
      <c r="D110" s="165"/>
      <c r="E110" s="165"/>
      <c r="F110" s="165"/>
      <c r="G110" s="165"/>
      <c r="H110" s="165"/>
      <c r="J110" s="165"/>
      <c r="K110" s="165"/>
      <c r="L110" s="165"/>
      <c r="M110" s="165"/>
      <c r="N110" s="165"/>
      <c r="O110" s="165"/>
      <c r="P110" s="165"/>
      <c r="Q110" s="165"/>
      <c r="S110" s="169"/>
      <c r="T110" s="170"/>
      <c r="U110" s="170"/>
      <c r="V110" s="170"/>
      <c r="W110" s="170"/>
      <c r="X110" s="170"/>
      <c r="Y110" s="171"/>
    </row>
    <row r="111" spans="1:25" ht="21" customHeight="1" x14ac:dyDescent="0.25">
      <c r="B111" s="165"/>
      <c r="C111" s="165"/>
      <c r="D111" s="165"/>
      <c r="E111" s="165"/>
      <c r="F111" s="165"/>
      <c r="G111" s="165"/>
      <c r="H111" s="165"/>
      <c r="J111" s="165"/>
      <c r="K111" s="165"/>
      <c r="L111" s="165"/>
      <c r="M111" s="165"/>
      <c r="N111" s="165"/>
      <c r="O111" s="165"/>
      <c r="P111" s="165"/>
      <c r="Q111" s="165"/>
      <c r="S111" s="172"/>
      <c r="T111" s="173"/>
      <c r="U111" s="173"/>
      <c r="V111" s="173"/>
      <c r="W111" s="173"/>
      <c r="X111" s="173"/>
      <c r="Y111" s="174"/>
    </row>
    <row r="112" spans="1:25" ht="48" customHeight="1" x14ac:dyDescent="0.25">
      <c r="B112" s="181"/>
      <c r="C112" s="181"/>
      <c r="D112" s="181"/>
      <c r="E112" s="181"/>
      <c r="F112" s="181"/>
      <c r="G112" s="181"/>
      <c r="H112" s="181"/>
      <c r="J112" s="175"/>
      <c r="K112" s="176"/>
      <c r="L112" s="176"/>
      <c r="M112" s="176"/>
      <c r="N112" s="176"/>
      <c r="O112" s="176"/>
      <c r="P112" s="176"/>
      <c r="Q112" s="177"/>
      <c r="S112" s="175"/>
      <c r="T112" s="176"/>
      <c r="U112" s="176"/>
      <c r="V112" s="176"/>
      <c r="W112" s="176"/>
      <c r="X112" s="176"/>
      <c r="Y112" s="177"/>
    </row>
    <row r="113" spans="2:25" ht="48" customHeight="1" x14ac:dyDescent="0.25">
      <c r="B113" s="181"/>
      <c r="C113" s="181"/>
      <c r="D113" s="181"/>
      <c r="E113" s="181"/>
      <c r="F113" s="181"/>
      <c r="G113" s="181"/>
      <c r="H113" s="181"/>
      <c r="J113" s="178"/>
      <c r="K113" s="179"/>
      <c r="L113" s="179"/>
      <c r="M113" s="179"/>
      <c r="N113" s="179"/>
      <c r="O113" s="179"/>
      <c r="P113" s="179"/>
      <c r="Q113" s="180"/>
      <c r="S113" s="178"/>
      <c r="T113" s="179"/>
      <c r="U113" s="179"/>
      <c r="V113" s="179"/>
      <c r="W113" s="179"/>
      <c r="X113" s="179"/>
      <c r="Y113" s="180"/>
    </row>
    <row r="115" spans="2:25" x14ac:dyDescent="0.25">
      <c r="B115" s="165"/>
      <c r="C115" s="165"/>
      <c r="D115" s="165"/>
      <c r="E115" s="165"/>
      <c r="F115" s="165"/>
      <c r="G115" s="165"/>
      <c r="H115" s="165"/>
      <c r="J115" s="165"/>
      <c r="K115" s="165"/>
      <c r="L115" s="165"/>
      <c r="M115" s="165"/>
      <c r="N115" s="165"/>
      <c r="O115" s="165"/>
      <c r="P115" s="165"/>
      <c r="Q115" s="165"/>
      <c r="S115" s="166"/>
      <c r="T115" s="167"/>
      <c r="U115" s="167"/>
      <c r="V115" s="167"/>
      <c r="W115" s="167"/>
      <c r="X115" s="167"/>
      <c r="Y115" s="168"/>
    </row>
    <row r="116" spans="2:25" x14ac:dyDescent="0.25">
      <c r="B116" s="165"/>
      <c r="C116" s="165"/>
      <c r="D116" s="165"/>
      <c r="E116" s="165"/>
      <c r="F116" s="165"/>
      <c r="G116" s="165"/>
      <c r="H116" s="165"/>
      <c r="J116" s="165"/>
      <c r="K116" s="165"/>
      <c r="L116" s="165"/>
      <c r="M116" s="165"/>
      <c r="N116" s="165"/>
      <c r="O116" s="165"/>
      <c r="P116" s="165"/>
      <c r="Q116" s="165"/>
      <c r="S116" s="169"/>
      <c r="T116" s="170"/>
      <c r="U116" s="170"/>
      <c r="V116" s="170"/>
      <c r="W116" s="170"/>
      <c r="X116" s="170"/>
      <c r="Y116" s="171"/>
    </row>
    <row r="117" spans="2:25" x14ac:dyDescent="0.25">
      <c r="B117" s="165"/>
      <c r="C117" s="165"/>
      <c r="D117" s="165"/>
      <c r="E117" s="165"/>
      <c r="F117" s="165"/>
      <c r="G117" s="165"/>
      <c r="H117" s="165"/>
      <c r="J117" s="165"/>
      <c r="K117" s="165"/>
      <c r="L117" s="165"/>
      <c r="M117" s="165"/>
      <c r="N117" s="165"/>
      <c r="O117" s="165"/>
      <c r="P117" s="165"/>
      <c r="Q117" s="165"/>
      <c r="S117" s="169"/>
      <c r="T117" s="170"/>
      <c r="U117" s="170"/>
      <c r="V117" s="170"/>
      <c r="W117" s="170"/>
      <c r="X117" s="170"/>
      <c r="Y117" s="171"/>
    </row>
    <row r="118" spans="2:25" x14ac:dyDescent="0.25">
      <c r="B118" s="165"/>
      <c r="C118" s="165"/>
      <c r="D118" s="165"/>
      <c r="E118" s="165"/>
      <c r="F118" s="165"/>
      <c r="G118" s="165"/>
      <c r="H118" s="165"/>
      <c r="J118" s="165"/>
      <c r="K118" s="165"/>
      <c r="L118" s="165"/>
      <c r="M118" s="165"/>
      <c r="N118" s="165"/>
      <c r="O118" s="165"/>
      <c r="P118" s="165"/>
      <c r="Q118" s="165"/>
      <c r="S118" s="169"/>
      <c r="T118" s="170"/>
      <c r="U118" s="170"/>
      <c r="V118" s="170"/>
      <c r="W118" s="170"/>
      <c r="X118" s="170"/>
      <c r="Y118" s="171"/>
    </row>
    <row r="119" spans="2:25" x14ac:dyDescent="0.25">
      <c r="B119" s="165"/>
      <c r="C119" s="165"/>
      <c r="D119" s="165"/>
      <c r="E119" s="165"/>
      <c r="F119" s="165"/>
      <c r="G119" s="165"/>
      <c r="H119" s="165"/>
      <c r="J119" s="165"/>
      <c r="K119" s="165"/>
      <c r="L119" s="165"/>
      <c r="M119" s="165"/>
      <c r="N119" s="165"/>
      <c r="O119" s="165"/>
      <c r="P119" s="165"/>
      <c r="Q119" s="165"/>
      <c r="S119" s="169"/>
      <c r="T119" s="170"/>
      <c r="U119" s="170"/>
      <c r="V119" s="170"/>
      <c r="W119" s="170"/>
      <c r="X119" s="170"/>
      <c r="Y119" s="171"/>
    </row>
    <row r="120" spans="2:25" x14ac:dyDescent="0.25">
      <c r="B120" s="165"/>
      <c r="C120" s="165"/>
      <c r="D120" s="165"/>
      <c r="E120" s="165"/>
      <c r="F120" s="165"/>
      <c r="G120" s="165"/>
      <c r="H120" s="165"/>
      <c r="J120" s="165"/>
      <c r="K120" s="165"/>
      <c r="L120" s="165"/>
      <c r="M120" s="165"/>
      <c r="N120" s="165"/>
      <c r="O120" s="165"/>
      <c r="P120" s="165"/>
      <c r="Q120" s="165"/>
      <c r="S120" s="169"/>
      <c r="T120" s="170"/>
      <c r="U120" s="170"/>
      <c r="V120" s="170"/>
      <c r="W120" s="170"/>
      <c r="X120" s="170"/>
      <c r="Y120" s="171"/>
    </row>
    <row r="121" spans="2:25" x14ac:dyDescent="0.25">
      <c r="B121" s="165"/>
      <c r="C121" s="165"/>
      <c r="D121" s="165"/>
      <c r="E121" s="165"/>
      <c r="F121" s="165"/>
      <c r="G121" s="165"/>
      <c r="H121" s="165"/>
      <c r="J121" s="165"/>
      <c r="K121" s="165"/>
      <c r="L121" s="165"/>
      <c r="M121" s="165"/>
      <c r="N121" s="165"/>
      <c r="O121" s="165"/>
      <c r="P121" s="165"/>
      <c r="Q121" s="165"/>
      <c r="S121" s="169"/>
      <c r="T121" s="170"/>
      <c r="U121" s="170"/>
      <c r="V121" s="170"/>
      <c r="W121" s="170"/>
      <c r="X121" s="170"/>
      <c r="Y121" s="171"/>
    </row>
    <row r="122" spans="2:25" x14ac:dyDescent="0.25">
      <c r="B122" s="165"/>
      <c r="C122" s="165"/>
      <c r="D122" s="165"/>
      <c r="E122" s="165"/>
      <c r="F122" s="165"/>
      <c r="G122" s="165"/>
      <c r="H122" s="165"/>
      <c r="J122" s="165"/>
      <c r="K122" s="165"/>
      <c r="L122" s="165"/>
      <c r="M122" s="165"/>
      <c r="N122" s="165"/>
      <c r="O122" s="165"/>
      <c r="P122" s="165"/>
      <c r="Q122" s="165"/>
      <c r="S122" s="169"/>
      <c r="T122" s="170"/>
      <c r="U122" s="170"/>
      <c r="V122" s="170"/>
      <c r="W122" s="170"/>
      <c r="X122" s="170"/>
      <c r="Y122" s="171"/>
    </row>
    <row r="123" spans="2:25" x14ac:dyDescent="0.25">
      <c r="B123" s="165"/>
      <c r="C123" s="165"/>
      <c r="D123" s="165"/>
      <c r="E123" s="165"/>
      <c r="F123" s="165"/>
      <c r="G123" s="165"/>
      <c r="H123" s="165"/>
      <c r="J123" s="165"/>
      <c r="K123" s="165"/>
      <c r="L123" s="165"/>
      <c r="M123" s="165"/>
      <c r="N123" s="165"/>
      <c r="O123" s="165"/>
      <c r="P123" s="165"/>
      <c r="Q123" s="165"/>
      <c r="S123" s="169"/>
      <c r="T123" s="170"/>
      <c r="U123" s="170"/>
      <c r="V123" s="170"/>
      <c r="W123" s="170"/>
      <c r="X123" s="170"/>
      <c r="Y123" s="171"/>
    </row>
    <row r="124" spans="2:25" x14ac:dyDescent="0.25">
      <c r="B124" s="165"/>
      <c r="C124" s="165"/>
      <c r="D124" s="165"/>
      <c r="E124" s="165"/>
      <c r="F124" s="165"/>
      <c r="G124" s="165"/>
      <c r="H124" s="165"/>
      <c r="J124" s="165"/>
      <c r="K124" s="165"/>
      <c r="L124" s="165"/>
      <c r="M124" s="165"/>
      <c r="N124" s="165"/>
      <c r="O124" s="165"/>
      <c r="P124" s="165"/>
      <c r="Q124" s="165"/>
      <c r="S124" s="172"/>
      <c r="T124" s="173"/>
      <c r="U124" s="173"/>
      <c r="V124" s="173"/>
      <c r="W124" s="173"/>
      <c r="X124" s="173"/>
      <c r="Y124" s="174"/>
    </row>
    <row r="125" spans="2:25" ht="48" customHeight="1" x14ac:dyDescent="0.25">
      <c r="B125" s="77"/>
      <c r="C125" s="77"/>
      <c r="D125" s="77"/>
      <c r="E125" s="77"/>
      <c r="F125" s="77"/>
      <c r="G125" s="77"/>
      <c r="H125" s="77"/>
      <c r="J125" s="175"/>
      <c r="K125" s="176"/>
      <c r="L125" s="176"/>
      <c r="M125" s="176"/>
      <c r="N125" s="176"/>
      <c r="O125" s="176"/>
      <c r="P125" s="176"/>
      <c r="Q125" s="177"/>
      <c r="S125" s="153"/>
      <c r="T125" s="154"/>
      <c r="U125" s="154"/>
      <c r="V125" s="154"/>
      <c r="W125" s="154"/>
      <c r="X125" s="154"/>
      <c r="Y125" s="155"/>
    </row>
    <row r="126" spans="2:25" ht="48" customHeight="1" x14ac:dyDescent="0.25">
      <c r="B126" s="77"/>
      <c r="C126" s="77"/>
      <c r="D126" s="77"/>
      <c r="E126" s="77"/>
      <c r="F126" s="77"/>
      <c r="G126" s="77"/>
      <c r="H126" s="77"/>
      <c r="J126" s="178"/>
      <c r="K126" s="179"/>
      <c r="L126" s="179"/>
      <c r="M126" s="179"/>
      <c r="N126" s="179"/>
      <c r="O126" s="179"/>
      <c r="P126" s="179"/>
      <c r="Q126" s="180"/>
      <c r="S126" s="156"/>
      <c r="T126" s="157"/>
      <c r="U126" s="157"/>
      <c r="V126" s="157"/>
      <c r="W126" s="157"/>
      <c r="X126" s="157"/>
      <c r="Y126" s="158"/>
    </row>
    <row r="128" spans="2:25" x14ac:dyDescent="0.25">
      <c r="B128" s="166"/>
      <c r="C128" s="167"/>
      <c r="D128" s="167"/>
      <c r="E128" s="167"/>
      <c r="F128" s="167"/>
      <c r="G128" s="167"/>
      <c r="H128" s="168"/>
      <c r="J128" s="166"/>
      <c r="K128" s="167"/>
      <c r="L128" s="167"/>
      <c r="M128" s="167"/>
      <c r="N128" s="167"/>
      <c r="O128" s="167"/>
      <c r="P128" s="167"/>
      <c r="Q128" s="168"/>
      <c r="S128" s="166"/>
      <c r="T128" s="167"/>
      <c r="U128" s="167"/>
      <c r="V128" s="167"/>
      <c r="W128" s="167"/>
      <c r="X128" s="167"/>
      <c r="Y128" s="168"/>
    </row>
    <row r="129" spans="2:25" x14ac:dyDescent="0.25">
      <c r="B129" s="169"/>
      <c r="C129" s="170"/>
      <c r="D129" s="170"/>
      <c r="E129" s="170"/>
      <c r="F129" s="170"/>
      <c r="G129" s="170"/>
      <c r="H129" s="171"/>
      <c r="J129" s="169"/>
      <c r="K129" s="170"/>
      <c r="L129" s="170"/>
      <c r="M129" s="170"/>
      <c r="N129" s="170"/>
      <c r="O129" s="170"/>
      <c r="P129" s="170"/>
      <c r="Q129" s="171"/>
      <c r="S129" s="169"/>
      <c r="T129" s="170"/>
      <c r="U129" s="170"/>
      <c r="V129" s="170"/>
      <c r="W129" s="170"/>
      <c r="X129" s="170"/>
      <c r="Y129" s="171"/>
    </row>
    <row r="130" spans="2:25" x14ac:dyDescent="0.25">
      <c r="B130" s="169"/>
      <c r="C130" s="170"/>
      <c r="D130" s="170"/>
      <c r="E130" s="170"/>
      <c r="F130" s="170"/>
      <c r="G130" s="170"/>
      <c r="H130" s="171"/>
      <c r="J130" s="169"/>
      <c r="K130" s="170"/>
      <c r="L130" s="170"/>
      <c r="M130" s="170"/>
      <c r="N130" s="170"/>
      <c r="O130" s="170"/>
      <c r="P130" s="170"/>
      <c r="Q130" s="171"/>
      <c r="S130" s="169"/>
      <c r="T130" s="170"/>
      <c r="U130" s="170"/>
      <c r="V130" s="170"/>
      <c r="W130" s="170"/>
      <c r="X130" s="170"/>
      <c r="Y130" s="171"/>
    </row>
    <row r="131" spans="2:25" x14ac:dyDescent="0.25">
      <c r="B131" s="169"/>
      <c r="C131" s="170"/>
      <c r="D131" s="170"/>
      <c r="E131" s="170"/>
      <c r="F131" s="170"/>
      <c r="G131" s="170"/>
      <c r="H131" s="171"/>
      <c r="J131" s="169"/>
      <c r="K131" s="170"/>
      <c r="L131" s="170"/>
      <c r="M131" s="170"/>
      <c r="N131" s="170"/>
      <c r="O131" s="170"/>
      <c r="P131" s="170"/>
      <c r="Q131" s="171"/>
      <c r="S131" s="169"/>
      <c r="T131" s="170"/>
      <c r="U131" s="170"/>
      <c r="V131" s="170"/>
      <c r="W131" s="170"/>
      <c r="X131" s="170"/>
      <c r="Y131" s="171"/>
    </row>
    <row r="132" spans="2:25" x14ac:dyDescent="0.25">
      <c r="B132" s="169"/>
      <c r="C132" s="170"/>
      <c r="D132" s="170"/>
      <c r="E132" s="170"/>
      <c r="F132" s="170"/>
      <c r="G132" s="170"/>
      <c r="H132" s="171"/>
      <c r="J132" s="169"/>
      <c r="K132" s="170"/>
      <c r="L132" s="170"/>
      <c r="M132" s="170"/>
      <c r="N132" s="170"/>
      <c r="O132" s="170"/>
      <c r="P132" s="170"/>
      <c r="Q132" s="171"/>
      <c r="S132" s="169"/>
      <c r="T132" s="170"/>
      <c r="U132" s="170"/>
      <c r="V132" s="170"/>
      <c r="W132" s="170"/>
      <c r="X132" s="170"/>
      <c r="Y132" s="171"/>
    </row>
    <row r="133" spans="2:25" x14ac:dyDescent="0.25">
      <c r="B133" s="169"/>
      <c r="C133" s="170"/>
      <c r="D133" s="170"/>
      <c r="E133" s="170"/>
      <c r="F133" s="170"/>
      <c r="G133" s="170"/>
      <c r="H133" s="171"/>
      <c r="J133" s="169"/>
      <c r="K133" s="170"/>
      <c r="L133" s="170"/>
      <c r="M133" s="170"/>
      <c r="N133" s="170"/>
      <c r="O133" s="170"/>
      <c r="P133" s="170"/>
      <c r="Q133" s="171"/>
      <c r="S133" s="169"/>
      <c r="T133" s="170"/>
      <c r="U133" s="170"/>
      <c r="V133" s="170"/>
      <c r="W133" s="170"/>
      <c r="X133" s="170"/>
      <c r="Y133" s="171"/>
    </row>
    <row r="134" spans="2:25" x14ac:dyDescent="0.25">
      <c r="B134" s="169"/>
      <c r="C134" s="170"/>
      <c r="D134" s="170"/>
      <c r="E134" s="170"/>
      <c r="F134" s="170"/>
      <c r="G134" s="170"/>
      <c r="H134" s="171"/>
      <c r="J134" s="169"/>
      <c r="K134" s="170"/>
      <c r="L134" s="170"/>
      <c r="M134" s="170"/>
      <c r="N134" s="170"/>
      <c r="O134" s="170"/>
      <c r="P134" s="170"/>
      <c r="Q134" s="171"/>
      <c r="S134" s="169"/>
      <c r="T134" s="170"/>
      <c r="U134" s="170"/>
      <c r="V134" s="170"/>
      <c r="W134" s="170"/>
      <c r="X134" s="170"/>
      <c r="Y134" s="171"/>
    </row>
    <row r="135" spans="2:25" x14ac:dyDescent="0.25">
      <c r="B135" s="169"/>
      <c r="C135" s="170"/>
      <c r="D135" s="170"/>
      <c r="E135" s="170"/>
      <c r="F135" s="170"/>
      <c r="G135" s="170"/>
      <c r="H135" s="171"/>
      <c r="J135" s="169"/>
      <c r="K135" s="170"/>
      <c r="L135" s="170"/>
      <c r="M135" s="170"/>
      <c r="N135" s="170"/>
      <c r="O135" s="170"/>
      <c r="P135" s="170"/>
      <c r="Q135" s="171"/>
      <c r="S135" s="169"/>
      <c r="T135" s="170"/>
      <c r="U135" s="170"/>
      <c r="V135" s="170"/>
      <c r="W135" s="170"/>
      <c r="X135" s="170"/>
      <c r="Y135" s="171"/>
    </row>
    <row r="136" spans="2:25" x14ac:dyDescent="0.25">
      <c r="B136" s="169"/>
      <c r="C136" s="170"/>
      <c r="D136" s="170"/>
      <c r="E136" s="170"/>
      <c r="F136" s="170"/>
      <c r="G136" s="170"/>
      <c r="H136" s="171"/>
      <c r="J136" s="169"/>
      <c r="K136" s="170"/>
      <c r="L136" s="170"/>
      <c r="M136" s="170"/>
      <c r="N136" s="170"/>
      <c r="O136" s="170"/>
      <c r="P136" s="170"/>
      <c r="Q136" s="171"/>
      <c r="S136" s="169"/>
      <c r="T136" s="170"/>
      <c r="U136" s="170"/>
      <c r="V136" s="170"/>
      <c r="W136" s="170"/>
      <c r="X136" s="170"/>
      <c r="Y136" s="171"/>
    </row>
    <row r="137" spans="2:25" x14ac:dyDescent="0.25">
      <c r="B137" s="172"/>
      <c r="C137" s="173"/>
      <c r="D137" s="173"/>
      <c r="E137" s="173"/>
      <c r="F137" s="173"/>
      <c r="G137" s="173"/>
      <c r="H137" s="174"/>
      <c r="J137" s="172"/>
      <c r="K137" s="173"/>
      <c r="L137" s="173"/>
      <c r="M137" s="173"/>
      <c r="N137" s="173"/>
      <c r="O137" s="173"/>
      <c r="P137" s="173"/>
      <c r="Q137" s="174"/>
      <c r="S137" s="172"/>
      <c r="T137" s="173"/>
      <c r="U137" s="173"/>
      <c r="V137" s="173"/>
      <c r="W137" s="173"/>
      <c r="X137" s="173"/>
      <c r="Y137" s="174"/>
    </row>
    <row r="138" spans="2:25" ht="48" customHeight="1" x14ac:dyDescent="0.25">
      <c r="B138" s="153"/>
      <c r="C138" s="154"/>
      <c r="D138" s="154"/>
      <c r="E138" s="154"/>
      <c r="F138" s="154"/>
      <c r="G138" s="154"/>
      <c r="H138" s="155"/>
      <c r="J138" s="159"/>
      <c r="K138" s="160"/>
      <c r="L138" s="160"/>
      <c r="M138" s="160"/>
      <c r="N138" s="160"/>
      <c r="O138" s="160"/>
      <c r="P138" s="160"/>
      <c r="Q138" s="161"/>
      <c r="S138" s="153"/>
      <c r="T138" s="154"/>
      <c r="U138" s="154"/>
      <c r="V138" s="154"/>
      <c r="W138" s="154"/>
      <c r="X138" s="154"/>
      <c r="Y138" s="155"/>
    </row>
    <row r="139" spans="2:25" ht="48" customHeight="1" x14ac:dyDescent="0.25">
      <c r="B139" s="156"/>
      <c r="C139" s="157"/>
      <c r="D139" s="157"/>
      <c r="E139" s="157"/>
      <c r="F139" s="157"/>
      <c r="G139" s="157"/>
      <c r="H139" s="158"/>
      <c r="J139" s="162"/>
      <c r="K139" s="163"/>
      <c r="L139" s="163"/>
      <c r="M139" s="163"/>
      <c r="N139" s="163"/>
      <c r="O139" s="163"/>
      <c r="P139" s="163"/>
      <c r="Q139" s="164"/>
      <c r="S139" s="156"/>
      <c r="T139" s="157"/>
      <c r="U139" s="157"/>
      <c r="V139" s="157"/>
      <c r="W139" s="157"/>
      <c r="X139" s="157"/>
      <c r="Y139" s="158"/>
    </row>
    <row r="142" spans="2:25" x14ac:dyDescent="0.25">
      <c r="E142" s="13" t="s">
        <v>28</v>
      </c>
      <c r="F142" s="150"/>
      <c r="G142" s="150"/>
      <c r="H142" s="150"/>
      <c r="I142" s="150"/>
      <c r="J142" s="150"/>
      <c r="Q142" s="13" t="s">
        <v>29</v>
      </c>
      <c r="R142" s="150"/>
      <c r="S142" s="150"/>
      <c r="T142" s="150"/>
      <c r="U142" s="150"/>
      <c r="V142" s="150"/>
      <c r="W142" s="150"/>
    </row>
    <row r="143" spans="2:25" ht="23.25" x14ac:dyDescent="0.25">
      <c r="E143" s="13" t="s">
        <v>30</v>
      </c>
      <c r="F143" s="151"/>
      <c r="G143" s="151"/>
      <c r="H143" s="151"/>
      <c r="I143" s="151"/>
      <c r="J143" s="151"/>
      <c r="K143" s="2" t="s">
        <v>31</v>
      </c>
      <c r="Q143" s="13" t="s">
        <v>30</v>
      </c>
      <c r="R143" s="150"/>
      <c r="S143" s="150"/>
      <c r="T143" s="150"/>
      <c r="U143" s="150"/>
      <c r="V143" s="150"/>
      <c r="W143" s="150"/>
      <c r="X143" s="2" t="s">
        <v>31</v>
      </c>
    </row>
    <row r="144" spans="2:25" ht="23.25" x14ac:dyDescent="0.25">
      <c r="E144" s="13" t="s">
        <v>32</v>
      </c>
      <c r="F144" s="151"/>
      <c r="G144" s="151"/>
      <c r="H144" s="151"/>
      <c r="I144" s="151"/>
      <c r="J144" s="151"/>
      <c r="Q144" s="152"/>
      <c r="R144" s="152"/>
      <c r="S144" s="152"/>
      <c r="T144" s="152"/>
      <c r="U144" s="152"/>
      <c r="V144" s="152"/>
      <c r="W144" s="152"/>
      <c r="X144" s="152"/>
    </row>
    <row r="145" spans="5:23" ht="23.25" x14ac:dyDescent="0.25">
      <c r="E145" s="13" t="s">
        <v>33</v>
      </c>
      <c r="F145" s="147"/>
      <c r="G145" s="147"/>
      <c r="H145" s="147"/>
      <c r="I145" s="147"/>
      <c r="J145" s="147"/>
      <c r="Q145" s="13" t="s">
        <v>33</v>
      </c>
      <c r="R145" s="148"/>
      <c r="S145" s="148"/>
      <c r="T145" s="148"/>
      <c r="U145" s="148"/>
      <c r="V145" s="148"/>
      <c r="W145" s="148"/>
    </row>
    <row r="146" spans="5:23" ht="23.25" x14ac:dyDescent="0.25">
      <c r="E146" s="13" t="s">
        <v>34</v>
      </c>
      <c r="F146" s="149"/>
      <c r="G146" s="149"/>
      <c r="H146" s="149"/>
      <c r="I146" s="149"/>
      <c r="J146" s="149"/>
    </row>
  </sheetData>
  <protectedRanges>
    <protectedRange sqref="M7 H8 V12 X29 B64:Z68 B70:Z74 B76:Z80 B85:Z90 B94 B102 B112 J102 J112 S102 S112 B115 B125 J115 J125 S115 S125 B128 B138 J128 J138 S128 S138 R142:R143 Q144 R145 F142:F146 K29:S30 K32:S58" name="ช่วง1"/>
  </protectedRanges>
  <mergeCells count="407">
    <mergeCell ref="T40:U40"/>
    <mergeCell ref="V40:W40"/>
    <mergeCell ref="B41:G41"/>
    <mergeCell ref="H41:J41"/>
    <mergeCell ref="K41:M41"/>
    <mergeCell ref="N41:P41"/>
    <mergeCell ref="Q41:S41"/>
    <mergeCell ref="T41:U41"/>
    <mergeCell ref="V41:W41"/>
    <mergeCell ref="B102:H111"/>
    <mergeCell ref="J102:Q111"/>
    <mergeCell ref="S102:Y111"/>
    <mergeCell ref="B112:H113"/>
    <mergeCell ref="J112:Q113"/>
    <mergeCell ref="B115:H124"/>
    <mergeCell ref="H88:P88"/>
    <mergeCell ref="Q88:X88"/>
    <mergeCell ref="Q89:X89"/>
    <mergeCell ref="Y89:Z89"/>
    <mergeCell ref="Q56:S56"/>
    <mergeCell ref="F144:J144"/>
    <mergeCell ref="F145:J145"/>
    <mergeCell ref="R145:W145"/>
    <mergeCell ref="F146:J146"/>
    <mergeCell ref="F142:J142"/>
    <mergeCell ref="R142:W142"/>
    <mergeCell ref="F143:J143"/>
    <mergeCell ref="R143:W143"/>
    <mergeCell ref="Q144:X144"/>
    <mergeCell ref="B138:H139"/>
    <mergeCell ref="J138:Q139"/>
    <mergeCell ref="S138:Y139"/>
    <mergeCell ref="Y80:Z80"/>
    <mergeCell ref="B80:L80"/>
    <mergeCell ref="M80:X80"/>
    <mergeCell ref="J115:Q124"/>
    <mergeCell ref="S115:Y124"/>
    <mergeCell ref="B125:H126"/>
    <mergeCell ref="J125:Q126"/>
    <mergeCell ref="S125:Y126"/>
    <mergeCell ref="B128:H137"/>
    <mergeCell ref="J128:Q137"/>
    <mergeCell ref="S128:Y137"/>
    <mergeCell ref="A46:A49"/>
    <mergeCell ref="A51:A52"/>
    <mergeCell ref="B58:G58"/>
    <mergeCell ref="H58:J58"/>
    <mergeCell ref="K58:M58"/>
    <mergeCell ref="N58:P58"/>
    <mergeCell ref="B40:G40"/>
    <mergeCell ref="H40:J40"/>
    <mergeCell ref="K40:M40"/>
    <mergeCell ref="N40:P40"/>
    <mergeCell ref="N51:P51"/>
    <mergeCell ref="H55:J55"/>
    <mergeCell ref="B56:G56"/>
    <mergeCell ref="H56:J56"/>
    <mergeCell ref="K56:M56"/>
    <mergeCell ref="N56:P56"/>
    <mergeCell ref="T58:U58"/>
    <mergeCell ref="V58:W58"/>
    <mergeCell ref="B57:G57"/>
    <mergeCell ref="H57:J57"/>
    <mergeCell ref="K57:M57"/>
    <mergeCell ref="N57:P57"/>
    <mergeCell ref="Q57:S57"/>
    <mergeCell ref="T59:U59"/>
    <mergeCell ref="V59:W59"/>
    <mergeCell ref="Q58:S58"/>
    <mergeCell ref="B67:L67"/>
    <mergeCell ref="M67:X67"/>
    <mergeCell ref="X29:Z58"/>
    <mergeCell ref="A59:S59"/>
    <mergeCell ref="X59:Z59"/>
    <mergeCell ref="A60:Z60"/>
    <mergeCell ref="B62:L62"/>
    <mergeCell ref="M62:X62"/>
    <mergeCell ref="Y62:Z62"/>
    <mergeCell ref="B30:G30"/>
    <mergeCell ref="A31:A34"/>
    <mergeCell ref="A36:A37"/>
    <mergeCell ref="A63:Z63"/>
    <mergeCell ref="B31:G31"/>
    <mergeCell ref="B29:G29"/>
    <mergeCell ref="B64:L64"/>
    <mergeCell ref="M64:X64"/>
    <mergeCell ref="Y64:Z64"/>
    <mergeCell ref="B66:L66"/>
    <mergeCell ref="M66:X66"/>
    <mergeCell ref="Y66:Z66"/>
    <mergeCell ref="Y67:Z67"/>
    <mergeCell ref="B65:L65"/>
    <mergeCell ref="M65:X65"/>
    <mergeCell ref="A75:Z75"/>
    <mergeCell ref="Y78:Z78"/>
    <mergeCell ref="Y79:Z79"/>
    <mergeCell ref="B78:L78"/>
    <mergeCell ref="M78:X78"/>
    <mergeCell ref="B79:L79"/>
    <mergeCell ref="M79:X79"/>
    <mergeCell ref="B72:L72"/>
    <mergeCell ref="M72:X72"/>
    <mergeCell ref="Y72:Z72"/>
    <mergeCell ref="Y76:Z76"/>
    <mergeCell ref="B76:L76"/>
    <mergeCell ref="M76:X76"/>
    <mergeCell ref="B77:L77"/>
    <mergeCell ref="M77:X77"/>
    <mergeCell ref="Y77:Z77"/>
    <mergeCell ref="B73:L73"/>
    <mergeCell ref="M73:X73"/>
    <mergeCell ref="Y73:Z73"/>
    <mergeCell ref="B74:L74"/>
    <mergeCell ref="M74:X74"/>
    <mergeCell ref="Y74:Z74"/>
    <mergeCell ref="B71:L71"/>
    <mergeCell ref="M71:X71"/>
    <mergeCell ref="Y71:Z71"/>
    <mergeCell ref="B68:L68"/>
    <mergeCell ref="Y68:Z68"/>
    <mergeCell ref="B70:L70"/>
    <mergeCell ref="Y70:Z70"/>
    <mergeCell ref="S112:Y113"/>
    <mergeCell ref="B85:G85"/>
    <mergeCell ref="H85:P85"/>
    <mergeCell ref="Q85:X85"/>
    <mergeCell ref="Y85:Z85"/>
    <mergeCell ref="B94:Y98"/>
    <mergeCell ref="B86:G86"/>
    <mergeCell ref="H86:P86"/>
    <mergeCell ref="Q86:X86"/>
    <mergeCell ref="Y86:Z86"/>
    <mergeCell ref="B87:G87"/>
    <mergeCell ref="H87:P87"/>
    <mergeCell ref="Q87:X87"/>
    <mergeCell ref="Y87:Z87"/>
    <mergeCell ref="A69:Z69"/>
    <mergeCell ref="M70:X70"/>
    <mergeCell ref="B88:G88"/>
    <mergeCell ref="Y65:Z65"/>
    <mergeCell ref="T55:U55"/>
    <mergeCell ref="V55:W55"/>
    <mergeCell ref="T57:U57"/>
    <mergeCell ref="V57:W57"/>
    <mergeCell ref="N55:P55"/>
    <mergeCell ref="Q55:S55"/>
    <mergeCell ref="B52:G52"/>
    <mergeCell ref="H52:J52"/>
    <mergeCell ref="K52:M52"/>
    <mergeCell ref="N52:P52"/>
    <mergeCell ref="Q52:S52"/>
    <mergeCell ref="T52:U52"/>
    <mergeCell ref="V52:W52"/>
    <mergeCell ref="B53:G53"/>
    <mergeCell ref="H53:J53"/>
    <mergeCell ref="K53:M53"/>
    <mergeCell ref="N53:P53"/>
    <mergeCell ref="Q53:S53"/>
    <mergeCell ref="T53:U53"/>
    <mergeCell ref="V53:W53"/>
    <mergeCell ref="T54:U54"/>
    <mergeCell ref="V54:W54"/>
    <mergeCell ref="B55:G55"/>
    <mergeCell ref="T51:U51"/>
    <mergeCell ref="V51:W51"/>
    <mergeCell ref="B49:G49"/>
    <mergeCell ref="H49:J49"/>
    <mergeCell ref="K49:M49"/>
    <mergeCell ref="N49:P49"/>
    <mergeCell ref="Q49:S49"/>
    <mergeCell ref="T49:U49"/>
    <mergeCell ref="V49:W49"/>
    <mergeCell ref="B50:G50"/>
    <mergeCell ref="H50:J50"/>
    <mergeCell ref="K50:M50"/>
    <mergeCell ref="N50:P50"/>
    <mergeCell ref="Q50:S50"/>
    <mergeCell ref="T50:U50"/>
    <mergeCell ref="V50:W50"/>
    <mergeCell ref="B51:G51"/>
    <mergeCell ref="H51:J51"/>
    <mergeCell ref="K51:M51"/>
    <mergeCell ref="Q51:S51"/>
    <mergeCell ref="V47:W47"/>
    <mergeCell ref="B48:G48"/>
    <mergeCell ref="H48:J48"/>
    <mergeCell ref="K48:M48"/>
    <mergeCell ref="N48:P48"/>
    <mergeCell ref="Q48:S48"/>
    <mergeCell ref="T48:U48"/>
    <mergeCell ref="V48:W48"/>
    <mergeCell ref="B46:G46"/>
    <mergeCell ref="H46:J46"/>
    <mergeCell ref="K46:M46"/>
    <mergeCell ref="N46:P46"/>
    <mergeCell ref="Q46:S46"/>
    <mergeCell ref="T46:U46"/>
    <mergeCell ref="T42:U42"/>
    <mergeCell ref="V42:W42"/>
    <mergeCell ref="B43:G43"/>
    <mergeCell ref="H43:J43"/>
    <mergeCell ref="K43:M43"/>
    <mergeCell ref="N43:P43"/>
    <mergeCell ref="Q43:S43"/>
    <mergeCell ref="T43:U43"/>
    <mergeCell ref="V43:W43"/>
    <mergeCell ref="B42:G42"/>
    <mergeCell ref="H42:J42"/>
    <mergeCell ref="K42:M42"/>
    <mergeCell ref="N42:P42"/>
    <mergeCell ref="Q42:S42"/>
    <mergeCell ref="T38:U38"/>
    <mergeCell ref="V38:W38"/>
    <mergeCell ref="B39:G39"/>
    <mergeCell ref="H39:J39"/>
    <mergeCell ref="K39:M39"/>
    <mergeCell ref="N39:P39"/>
    <mergeCell ref="Q39:S39"/>
    <mergeCell ref="T39:U39"/>
    <mergeCell ref="V39:W39"/>
    <mergeCell ref="B38:G38"/>
    <mergeCell ref="H38:J38"/>
    <mergeCell ref="K38:M38"/>
    <mergeCell ref="N38:P38"/>
    <mergeCell ref="Q38:S38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6:G36"/>
    <mergeCell ref="H36:J36"/>
    <mergeCell ref="K36:M36"/>
    <mergeCell ref="N36:P36"/>
    <mergeCell ref="Q36:S36"/>
    <mergeCell ref="Q29:S29"/>
    <mergeCell ref="T29:U29"/>
    <mergeCell ref="T31:U31"/>
    <mergeCell ref="V31:W31"/>
    <mergeCell ref="T32:U32"/>
    <mergeCell ref="V32:W32"/>
    <mergeCell ref="V30:W30"/>
    <mergeCell ref="H31:J31"/>
    <mergeCell ref="K31:M31"/>
    <mergeCell ref="N31:P31"/>
    <mergeCell ref="Q31:S31"/>
    <mergeCell ref="V29:W29"/>
    <mergeCell ref="H30:J30"/>
    <mergeCell ref="K30:M30"/>
    <mergeCell ref="N30:P30"/>
    <mergeCell ref="Q30:S30"/>
    <mergeCell ref="T30:U30"/>
    <mergeCell ref="K22:M22"/>
    <mergeCell ref="N22:P22"/>
    <mergeCell ref="Q22:R22"/>
    <mergeCell ref="B23:J23"/>
    <mergeCell ref="Q23:R23"/>
    <mergeCell ref="K23:M23"/>
    <mergeCell ref="N23:P23"/>
    <mergeCell ref="B32:G32"/>
    <mergeCell ref="H32:J32"/>
    <mergeCell ref="K32:M32"/>
    <mergeCell ref="N32:P32"/>
    <mergeCell ref="Q32:S32"/>
    <mergeCell ref="B22:J22"/>
    <mergeCell ref="Q24:R24"/>
    <mergeCell ref="S12:U23"/>
    <mergeCell ref="B28:G28"/>
    <mergeCell ref="H28:J28"/>
    <mergeCell ref="K28:M28"/>
    <mergeCell ref="N28:P28"/>
    <mergeCell ref="Q28:S28"/>
    <mergeCell ref="T28:U28"/>
    <mergeCell ref="H29:J29"/>
    <mergeCell ref="K29:M29"/>
    <mergeCell ref="N29:P29"/>
    <mergeCell ref="B33:G33"/>
    <mergeCell ref="H33:J33"/>
    <mergeCell ref="K33:M33"/>
    <mergeCell ref="N33:P33"/>
    <mergeCell ref="Q33:S33"/>
    <mergeCell ref="B54:G54"/>
    <mergeCell ref="H54:J54"/>
    <mergeCell ref="K54:M54"/>
    <mergeCell ref="N54:P54"/>
    <mergeCell ref="Q54:S54"/>
    <mergeCell ref="B34:G34"/>
    <mergeCell ref="H34:J34"/>
    <mergeCell ref="K34:M34"/>
    <mergeCell ref="N34:P34"/>
    <mergeCell ref="Q40:S40"/>
    <mergeCell ref="T56:U56"/>
    <mergeCell ref="V56:W56"/>
    <mergeCell ref="B44:G44"/>
    <mergeCell ref="H44:J44"/>
    <mergeCell ref="K44:M44"/>
    <mergeCell ref="N44:P44"/>
    <mergeCell ref="Q44:S44"/>
    <mergeCell ref="T44:U44"/>
    <mergeCell ref="V44:W44"/>
    <mergeCell ref="B45:G45"/>
    <mergeCell ref="H45:J45"/>
    <mergeCell ref="K45:M45"/>
    <mergeCell ref="N45:P45"/>
    <mergeCell ref="Q45:S45"/>
    <mergeCell ref="T45:U45"/>
    <mergeCell ref="V45:W45"/>
    <mergeCell ref="V46:W46"/>
    <mergeCell ref="B47:G47"/>
    <mergeCell ref="H47:J47"/>
    <mergeCell ref="K47:M47"/>
    <mergeCell ref="N47:P47"/>
    <mergeCell ref="Q47:S47"/>
    <mergeCell ref="T47:U47"/>
    <mergeCell ref="K55:M55"/>
    <mergeCell ref="K20:M20"/>
    <mergeCell ref="N20:P20"/>
    <mergeCell ref="Q20:R20"/>
    <mergeCell ref="B15:J15"/>
    <mergeCell ref="K15:M15"/>
    <mergeCell ref="N15:P15"/>
    <mergeCell ref="Q15:R15"/>
    <mergeCell ref="B21:J21"/>
    <mergeCell ref="K21:M21"/>
    <mergeCell ref="N21:P21"/>
    <mergeCell ref="Q21:R21"/>
    <mergeCell ref="Q19:R19"/>
    <mergeCell ref="B16:J16"/>
    <mergeCell ref="K16:M16"/>
    <mergeCell ref="N16:P16"/>
    <mergeCell ref="Q16:R16"/>
    <mergeCell ref="B18:J18"/>
    <mergeCell ref="K18:M18"/>
    <mergeCell ref="N18:P18"/>
    <mergeCell ref="Q18:R18"/>
    <mergeCell ref="B17:J17"/>
    <mergeCell ref="K17:M17"/>
    <mergeCell ref="N17:P17"/>
    <mergeCell ref="Q17:R17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V35:W35"/>
    <mergeCell ref="V12:X23"/>
    <mergeCell ref="Y12:Z23"/>
    <mergeCell ref="S24:U24"/>
    <mergeCell ref="V24:X24"/>
    <mergeCell ref="Y24:Z24"/>
    <mergeCell ref="Q14:R14"/>
    <mergeCell ref="A25:Z25"/>
    <mergeCell ref="A24:P24"/>
    <mergeCell ref="B13:J13"/>
    <mergeCell ref="K13:M13"/>
    <mergeCell ref="N13:P13"/>
    <mergeCell ref="Q13:R13"/>
    <mergeCell ref="B14:J14"/>
    <mergeCell ref="K14:M14"/>
    <mergeCell ref="N14:P14"/>
    <mergeCell ref="B12:J12"/>
    <mergeCell ref="K12:M12"/>
    <mergeCell ref="N12:P12"/>
    <mergeCell ref="Q12:R12"/>
    <mergeCell ref="B19:J19"/>
    <mergeCell ref="K19:M19"/>
    <mergeCell ref="N19:P19"/>
    <mergeCell ref="B20:J20"/>
    <mergeCell ref="B90:G90"/>
    <mergeCell ref="H90:P90"/>
    <mergeCell ref="Q90:X90"/>
    <mergeCell ref="Y90:Z90"/>
    <mergeCell ref="Y88:Z88"/>
    <mergeCell ref="B89:G89"/>
    <mergeCell ref="H89:P89"/>
    <mergeCell ref="V28:W28"/>
    <mergeCell ref="X28:Z28"/>
    <mergeCell ref="B84:G84"/>
    <mergeCell ref="H84:P84"/>
    <mergeCell ref="Q84:X84"/>
    <mergeCell ref="Y84:Z84"/>
    <mergeCell ref="T33:U33"/>
    <mergeCell ref="V33:W33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</mergeCells>
  <dataValidations count="4">
    <dataValidation type="whole" operator="greaterThanOrEqual" allowBlank="1" showInputMessage="1" showErrorMessage="1" error="กรุณากรอกข้อมูลเป็นตัวเลข" sqref="K29:S29 L31:P31 R31:S31 R33:S33 O33:P33 L33:M33 K31:K58 Q31:Q58 N32:N58" xr:uid="{AA9C2815-9084-408F-B787-B2F77A81E92E}">
      <formula1>0</formula1>
    </dataValidation>
    <dataValidation type="decimal" allowBlank="1" showInputMessage="1" showErrorMessage="1" error="กรุณากรอกข้อมูลเป็นตัวเลข" sqref="V12" xr:uid="{06778413-8FAF-4B14-B23B-472006908F85}">
      <formula1>0</formula1>
      <formula2>S12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70:Z74 Y76:Z80 Y64:Y68 Z64:Z67 Y85:Y90 Z85:Z88 Z90" xr:uid="{6B7DC31C-7FF9-44D0-B827-2DF176839036}">
      <formula1>1</formula1>
      <formula2>3</formula2>
    </dataValidation>
    <dataValidation type="decimal" operator="greaterThanOrEqual" allowBlank="1" showInputMessage="1" showErrorMessage="1" error="กรุณากรอกข้อมูลเป็นตัวเลข" sqref="K30:S30" xr:uid="{4FD18CD2-84D0-4E8F-AD0A-2AA5AE0BD2D4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FC41E86-978E-4534-B7BF-8B8F56A3ABFF}">
          <x14:formula1>
            <xm:f>LIST!$E$2:$E$9</xm:f>
          </x14:formula1>
          <xm:sqref>B76:L80</xm:sqref>
        </x14:dataValidation>
        <x14:dataValidation type="list" allowBlank="1" showInputMessage="1" showErrorMessage="1" error="กรุณาเลือกข้อมูลตามที่กำหนดให้" xr:uid="{00A7BD9F-1C27-4DA5-9549-BBD59AD71B28}">
          <x14:formula1>
            <xm:f>LIST!$C$2:$C$10</xm:f>
          </x14:formula1>
          <xm:sqref>B70:L74</xm:sqref>
        </x14:dataValidation>
        <x14:dataValidation type="list" allowBlank="1" showInputMessage="1" showErrorMessage="1" error="กรุณาเลือกข้อมูลตามที่กำหนดให้" xr:uid="{A5F354DD-62ED-439C-868A-3244059454C4}">
          <x14:formula1>
            <xm:f>LIST!$A$2:$A$6</xm:f>
          </x14:formula1>
          <xm:sqref>B64:L68</xm:sqref>
        </x14:dataValidation>
        <x14:dataValidation type="list" allowBlank="1" showInputMessage="1" showErrorMessage="1" error="กรุณาเลือกข้อมูลตามที่กำหนดให้" xr:uid="{ED5C45D7-3051-4003-ACD0-2C774FA5C705}">
          <x14:formula1>
            <xm:f>LIST!$G$2:$G$10</xm:f>
          </x14:formula1>
          <xm:sqref>B85:B90 C85:G88 C90:G90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>
    <tabColor rgb="FF7030A0"/>
  </sheetPr>
  <dimension ref="A1:Z146"/>
  <sheetViews>
    <sheetView view="pageBreakPreview" topLeftCell="B5" zoomScaleNormal="85" zoomScaleSheetLayoutView="100" workbookViewId="0">
      <selection activeCell="Q148" sqref="Q148"/>
    </sheetView>
  </sheetViews>
  <sheetFormatPr defaultColWidth="8.7109375" defaultRowHeight="21" x14ac:dyDescent="0.25"/>
  <cols>
    <col min="1" max="1" width="8.7109375" style="4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9" t="s">
        <v>98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262" t="s">
        <v>99</v>
      </c>
      <c r="K2" s="262"/>
      <c r="L2" s="262"/>
      <c r="M2" s="262"/>
      <c r="N2" s="262"/>
      <c r="O2" s="262"/>
      <c r="P2" s="262"/>
      <c r="Q2" s="262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79" t="s">
        <v>90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ht="21" customHeight="1" x14ac:dyDescent="0.25">
      <c r="A4" s="79" t="s">
        <v>68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ht="10.15" customHeight="1" x14ac:dyDescent="0.25"/>
    <row r="6" spans="1:26" ht="21" customHeight="1" x14ac:dyDescent="0.25">
      <c r="A6" s="5" t="s">
        <v>1</v>
      </c>
    </row>
    <row r="7" spans="1:26" ht="21" customHeight="1" x14ac:dyDescent="0.25">
      <c r="A7" s="6" t="s">
        <v>100</v>
      </c>
      <c r="L7" s="7"/>
      <c r="M7" s="80"/>
      <c r="N7" s="81"/>
      <c r="O7" s="81"/>
      <c r="P7" s="82"/>
    </row>
    <row r="8" spans="1:26" ht="21" customHeight="1" x14ac:dyDescent="0.25">
      <c r="A8" s="6" t="s">
        <v>14</v>
      </c>
      <c r="G8" s="7"/>
      <c r="H8" s="80"/>
      <c r="I8" s="81"/>
      <c r="J8" s="82"/>
    </row>
    <row r="9" spans="1:26" ht="9" customHeight="1" x14ac:dyDescent="0.25"/>
    <row r="10" spans="1:26" s="5" customFormat="1" ht="30" customHeight="1" x14ac:dyDescent="0.25">
      <c r="A10" s="83" t="s">
        <v>6</v>
      </c>
      <c r="B10" s="83" t="s">
        <v>10</v>
      </c>
      <c r="C10" s="83"/>
      <c r="D10" s="83"/>
      <c r="E10" s="83"/>
      <c r="F10" s="83"/>
      <c r="G10" s="83"/>
      <c r="H10" s="83"/>
      <c r="I10" s="83"/>
      <c r="J10" s="83"/>
      <c r="K10" s="83" t="s">
        <v>11</v>
      </c>
      <c r="L10" s="83"/>
      <c r="M10" s="83"/>
      <c r="N10" s="83"/>
      <c r="O10" s="83"/>
      <c r="P10" s="83"/>
      <c r="Q10" s="83"/>
      <c r="R10" s="83"/>
      <c r="S10" s="83" t="s">
        <v>5</v>
      </c>
      <c r="T10" s="83"/>
      <c r="U10" s="83"/>
      <c r="V10" s="83"/>
      <c r="W10" s="83"/>
      <c r="X10" s="83"/>
      <c r="Y10" s="83"/>
      <c r="Z10" s="83"/>
    </row>
    <row r="11" spans="1:26" s="5" customFormat="1" ht="30" customHeight="1" x14ac:dyDescent="0.25">
      <c r="A11" s="84"/>
      <c r="B11" s="83"/>
      <c r="C11" s="83"/>
      <c r="D11" s="83"/>
      <c r="E11" s="83"/>
      <c r="F11" s="83"/>
      <c r="G11" s="83"/>
      <c r="H11" s="83"/>
      <c r="I11" s="83"/>
      <c r="J11" s="83"/>
      <c r="K11" s="83" t="s">
        <v>2</v>
      </c>
      <c r="L11" s="83"/>
      <c r="M11" s="83"/>
      <c r="N11" s="83" t="s">
        <v>3</v>
      </c>
      <c r="O11" s="83"/>
      <c r="P11" s="83"/>
      <c r="Q11" s="83" t="s">
        <v>4</v>
      </c>
      <c r="R11" s="83"/>
      <c r="S11" s="83" t="s">
        <v>2</v>
      </c>
      <c r="T11" s="83"/>
      <c r="U11" s="83"/>
      <c r="V11" s="83" t="s">
        <v>3</v>
      </c>
      <c r="W11" s="83"/>
      <c r="X11" s="83"/>
      <c r="Y11" s="83" t="s">
        <v>4</v>
      </c>
      <c r="Z11" s="83"/>
    </row>
    <row r="12" spans="1:26" s="24" customFormat="1" ht="48" customHeight="1" x14ac:dyDescent="0.25">
      <c r="A12" s="29">
        <v>1</v>
      </c>
      <c r="B12" s="85" t="s">
        <v>101</v>
      </c>
      <c r="C12" s="86"/>
      <c r="D12" s="86"/>
      <c r="E12" s="86"/>
      <c r="F12" s="86"/>
      <c r="G12" s="86"/>
      <c r="H12" s="86"/>
      <c r="I12" s="86"/>
      <c r="J12" s="86"/>
      <c r="K12" s="253"/>
      <c r="L12" s="253"/>
      <c r="M12" s="253"/>
      <c r="N12" s="253"/>
      <c r="O12" s="253"/>
      <c r="P12" s="253"/>
      <c r="Q12" s="254" t="e">
        <f>V29/T29*100</f>
        <v>#DIV/0!</v>
      </c>
      <c r="R12" s="254"/>
      <c r="S12" s="299"/>
      <c r="T12" s="300"/>
      <c r="U12" s="301"/>
      <c r="V12" s="240"/>
      <c r="W12" s="241"/>
      <c r="X12" s="242"/>
      <c r="Y12" s="246" t="e">
        <f>V12/S12*100</f>
        <v>#DIV/0!</v>
      </c>
      <c r="Z12" s="247"/>
    </row>
    <row r="13" spans="1:26" ht="24" customHeight="1" x14ac:dyDescent="0.25">
      <c r="A13" s="30">
        <v>1.1000000000000001</v>
      </c>
      <c r="B13" s="95" t="s">
        <v>102</v>
      </c>
      <c r="C13" s="96"/>
      <c r="D13" s="96"/>
      <c r="E13" s="96"/>
      <c r="F13" s="96"/>
      <c r="G13" s="96"/>
      <c r="H13" s="96"/>
      <c r="I13" s="96"/>
      <c r="J13" s="96"/>
      <c r="K13" s="256"/>
      <c r="L13" s="256"/>
      <c r="M13" s="256"/>
      <c r="N13" s="100"/>
      <c r="O13" s="100"/>
      <c r="P13" s="100"/>
      <c r="Q13" s="101" t="e">
        <f>V30/T30*100</f>
        <v>#DIV/0!</v>
      </c>
      <c r="R13" s="101"/>
      <c r="S13" s="302"/>
      <c r="T13" s="303"/>
      <c r="U13" s="304"/>
      <c r="V13" s="243"/>
      <c r="W13" s="244"/>
      <c r="X13" s="245"/>
      <c r="Y13" s="248"/>
      <c r="Z13" s="249"/>
    </row>
    <row r="14" spans="1:26" ht="24" customHeight="1" x14ac:dyDescent="0.25">
      <c r="A14" s="30">
        <v>1.2</v>
      </c>
      <c r="B14" s="95" t="s">
        <v>63</v>
      </c>
      <c r="C14" s="96"/>
      <c r="D14" s="96"/>
      <c r="E14" s="96"/>
      <c r="F14" s="96"/>
      <c r="G14" s="96"/>
      <c r="H14" s="96"/>
      <c r="I14" s="96"/>
      <c r="J14" s="96"/>
      <c r="K14" s="256"/>
      <c r="L14" s="256"/>
      <c r="M14" s="256"/>
      <c r="N14" s="100"/>
      <c r="O14" s="100"/>
      <c r="P14" s="100"/>
      <c r="Q14" s="89" t="e">
        <f>V35/T35*100</f>
        <v>#DIV/0!</v>
      </c>
      <c r="R14" s="89"/>
      <c r="S14" s="302"/>
      <c r="T14" s="303"/>
      <c r="U14" s="304"/>
      <c r="V14" s="243"/>
      <c r="W14" s="244"/>
      <c r="X14" s="245"/>
      <c r="Y14" s="248"/>
      <c r="Z14" s="249"/>
    </row>
    <row r="15" spans="1:26" ht="24" customHeight="1" x14ac:dyDescent="0.25">
      <c r="A15" s="30">
        <v>1.3</v>
      </c>
      <c r="B15" s="95" t="s">
        <v>64</v>
      </c>
      <c r="C15" s="96"/>
      <c r="D15" s="96"/>
      <c r="E15" s="96"/>
      <c r="F15" s="96"/>
      <c r="G15" s="96"/>
      <c r="H15" s="96"/>
      <c r="I15" s="96"/>
      <c r="J15" s="96"/>
      <c r="K15" s="256"/>
      <c r="L15" s="256"/>
      <c r="M15" s="256"/>
      <c r="N15" s="100"/>
      <c r="O15" s="100"/>
      <c r="P15" s="100"/>
      <c r="Q15" s="89" t="e">
        <f>V38/T38*100</f>
        <v>#DIV/0!</v>
      </c>
      <c r="R15" s="89"/>
      <c r="S15" s="302"/>
      <c r="T15" s="303"/>
      <c r="U15" s="304"/>
      <c r="V15" s="243"/>
      <c r="W15" s="244"/>
      <c r="X15" s="245"/>
      <c r="Y15" s="248"/>
      <c r="Z15" s="249"/>
    </row>
    <row r="16" spans="1:26" ht="24" customHeight="1" x14ac:dyDescent="0.25">
      <c r="A16" s="30">
        <v>1.4</v>
      </c>
      <c r="B16" s="108" t="s">
        <v>65</v>
      </c>
      <c r="C16" s="108"/>
      <c r="D16" s="108"/>
      <c r="E16" s="108"/>
      <c r="F16" s="108"/>
      <c r="G16" s="108"/>
      <c r="H16" s="108"/>
      <c r="I16" s="108"/>
      <c r="J16" s="95"/>
      <c r="K16" s="97"/>
      <c r="L16" s="98"/>
      <c r="M16" s="99"/>
      <c r="N16" s="105"/>
      <c r="O16" s="106"/>
      <c r="P16" s="107"/>
      <c r="Q16" s="89" t="e">
        <f>V40/T40*100</f>
        <v>#DIV/0!</v>
      </c>
      <c r="R16" s="89"/>
      <c r="S16" s="302"/>
      <c r="T16" s="303"/>
      <c r="U16" s="304"/>
      <c r="V16" s="243"/>
      <c r="W16" s="244"/>
      <c r="X16" s="245"/>
      <c r="Y16" s="248"/>
      <c r="Z16" s="249"/>
    </row>
    <row r="17" spans="1:26" ht="24" customHeight="1" x14ac:dyDescent="0.25">
      <c r="A17" s="33">
        <v>1.5</v>
      </c>
      <c r="B17" s="110" t="s">
        <v>67</v>
      </c>
      <c r="C17" s="111"/>
      <c r="D17" s="111"/>
      <c r="E17" s="111"/>
      <c r="F17" s="111"/>
      <c r="G17" s="111"/>
      <c r="H17" s="111"/>
      <c r="I17" s="111"/>
      <c r="J17" s="112"/>
      <c r="K17" s="97"/>
      <c r="L17" s="98"/>
      <c r="M17" s="99"/>
      <c r="N17" s="105"/>
      <c r="O17" s="106"/>
      <c r="P17" s="107"/>
      <c r="Q17" s="89" t="e">
        <f>V42/T42*100</f>
        <v>#DIV/0!</v>
      </c>
      <c r="R17" s="89"/>
      <c r="S17" s="302"/>
      <c r="T17" s="303"/>
      <c r="U17" s="304"/>
      <c r="V17" s="243"/>
      <c r="W17" s="244"/>
      <c r="X17" s="245"/>
      <c r="Y17" s="248"/>
      <c r="Z17" s="249"/>
    </row>
    <row r="18" spans="1:26" s="24" customFormat="1" ht="24" customHeight="1" x14ac:dyDescent="0.25">
      <c r="A18" s="31">
        <v>2</v>
      </c>
      <c r="B18" s="119" t="s">
        <v>66</v>
      </c>
      <c r="C18" s="119"/>
      <c r="D18" s="119"/>
      <c r="E18" s="119"/>
      <c r="F18" s="119"/>
      <c r="G18" s="119"/>
      <c r="H18" s="119"/>
      <c r="I18" s="119"/>
      <c r="J18" s="120"/>
      <c r="K18" s="116"/>
      <c r="L18" s="117"/>
      <c r="M18" s="118"/>
      <c r="N18" s="257"/>
      <c r="O18" s="258"/>
      <c r="P18" s="259"/>
      <c r="Q18" s="255" t="e">
        <f>V44/T44*100</f>
        <v>#DIV/0!</v>
      </c>
      <c r="R18" s="255"/>
      <c r="S18" s="302"/>
      <c r="T18" s="303"/>
      <c r="U18" s="304"/>
      <c r="V18" s="243"/>
      <c r="W18" s="244"/>
      <c r="X18" s="245"/>
      <c r="Y18" s="248"/>
      <c r="Z18" s="249"/>
    </row>
    <row r="19" spans="1:26" s="5" customFormat="1" ht="24" customHeight="1" x14ac:dyDescent="0.25">
      <c r="A19" s="32">
        <v>2.1</v>
      </c>
      <c r="B19" s="108" t="s">
        <v>62</v>
      </c>
      <c r="C19" s="108"/>
      <c r="D19" s="108"/>
      <c r="E19" s="108"/>
      <c r="F19" s="108"/>
      <c r="G19" s="108"/>
      <c r="H19" s="108"/>
      <c r="I19" s="108"/>
      <c r="J19" s="95"/>
      <c r="K19" s="97"/>
      <c r="L19" s="98"/>
      <c r="M19" s="99"/>
      <c r="N19" s="105"/>
      <c r="O19" s="106"/>
      <c r="P19" s="107"/>
      <c r="Q19" s="89" t="e">
        <f>V45/T45*100</f>
        <v>#DIV/0!</v>
      </c>
      <c r="R19" s="89"/>
      <c r="S19" s="302"/>
      <c r="T19" s="303"/>
      <c r="U19" s="304"/>
      <c r="V19" s="243"/>
      <c r="W19" s="244"/>
      <c r="X19" s="245"/>
      <c r="Y19" s="248"/>
      <c r="Z19" s="249"/>
    </row>
    <row r="20" spans="1:26" ht="24" customHeight="1" x14ac:dyDescent="0.25">
      <c r="A20" s="30">
        <v>2.2000000000000002</v>
      </c>
      <c r="B20" s="108" t="s">
        <v>63</v>
      </c>
      <c r="C20" s="108"/>
      <c r="D20" s="108"/>
      <c r="E20" s="108"/>
      <c r="F20" s="108"/>
      <c r="G20" s="108"/>
      <c r="H20" s="108"/>
      <c r="I20" s="108"/>
      <c r="J20" s="95"/>
      <c r="K20" s="97"/>
      <c r="L20" s="98"/>
      <c r="M20" s="99"/>
      <c r="N20" s="105"/>
      <c r="O20" s="106"/>
      <c r="P20" s="107"/>
      <c r="Q20" s="89" t="e">
        <f>V50/T50*100</f>
        <v>#DIV/0!</v>
      </c>
      <c r="R20" s="89"/>
      <c r="S20" s="302"/>
      <c r="T20" s="303"/>
      <c r="U20" s="304"/>
      <c r="V20" s="243"/>
      <c r="W20" s="244"/>
      <c r="X20" s="245"/>
      <c r="Y20" s="248"/>
      <c r="Z20" s="249"/>
    </row>
    <row r="21" spans="1:26" ht="24" customHeight="1" x14ac:dyDescent="0.25">
      <c r="A21" s="30">
        <v>2.2999999999999998</v>
      </c>
      <c r="B21" s="108" t="s">
        <v>64</v>
      </c>
      <c r="C21" s="108"/>
      <c r="D21" s="108"/>
      <c r="E21" s="108"/>
      <c r="F21" s="108"/>
      <c r="G21" s="108"/>
      <c r="H21" s="108"/>
      <c r="I21" s="108"/>
      <c r="J21" s="95"/>
      <c r="K21" s="97"/>
      <c r="L21" s="98"/>
      <c r="M21" s="99"/>
      <c r="N21" s="105"/>
      <c r="O21" s="106"/>
      <c r="P21" s="107"/>
      <c r="Q21" s="89" t="e">
        <f>V53/T53*100</f>
        <v>#DIV/0!</v>
      </c>
      <c r="R21" s="89"/>
      <c r="S21" s="302"/>
      <c r="T21" s="303"/>
      <c r="U21" s="304"/>
      <c r="V21" s="243"/>
      <c r="W21" s="244"/>
      <c r="X21" s="245"/>
      <c r="Y21" s="248"/>
      <c r="Z21" s="249"/>
    </row>
    <row r="22" spans="1:26" ht="24" customHeight="1" x14ac:dyDescent="0.25">
      <c r="A22" s="33">
        <v>2.4</v>
      </c>
      <c r="B22" s="108" t="s">
        <v>65</v>
      </c>
      <c r="C22" s="108"/>
      <c r="D22" s="108"/>
      <c r="E22" s="108"/>
      <c r="F22" s="108"/>
      <c r="G22" s="108"/>
      <c r="H22" s="108"/>
      <c r="I22" s="108"/>
      <c r="J22" s="95"/>
      <c r="K22" s="97"/>
      <c r="L22" s="98"/>
      <c r="M22" s="99"/>
      <c r="N22" s="105"/>
      <c r="O22" s="106"/>
      <c r="P22" s="107"/>
      <c r="Q22" s="89" t="e">
        <f>V55/T55*100</f>
        <v>#DIV/0!</v>
      </c>
      <c r="R22" s="89"/>
      <c r="S22" s="302"/>
      <c r="T22" s="303"/>
      <c r="U22" s="304"/>
      <c r="V22" s="243"/>
      <c r="W22" s="244"/>
      <c r="X22" s="245"/>
      <c r="Y22" s="248"/>
      <c r="Z22" s="249"/>
    </row>
    <row r="23" spans="1:26" ht="24" customHeight="1" x14ac:dyDescent="0.25">
      <c r="A23" s="30">
        <v>2.5</v>
      </c>
      <c r="B23" s="102" t="s">
        <v>67</v>
      </c>
      <c r="C23" s="103"/>
      <c r="D23" s="103"/>
      <c r="E23" s="103"/>
      <c r="F23" s="103"/>
      <c r="G23" s="103"/>
      <c r="H23" s="103"/>
      <c r="I23" s="103"/>
      <c r="J23" s="103"/>
      <c r="K23" s="104"/>
      <c r="L23" s="104"/>
      <c r="M23" s="104"/>
      <c r="N23" s="100"/>
      <c r="O23" s="100"/>
      <c r="P23" s="100"/>
      <c r="Q23" s="89" t="e">
        <f>V57/T57*100</f>
        <v>#DIV/0!</v>
      </c>
      <c r="R23" s="89"/>
      <c r="S23" s="302"/>
      <c r="T23" s="303"/>
      <c r="U23" s="304"/>
      <c r="V23" s="243"/>
      <c r="W23" s="244"/>
      <c r="X23" s="245"/>
      <c r="Y23" s="248"/>
      <c r="Z23" s="249"/>
    </row>
    <row r="24" spans="1:26" ht="24" customHeight="1" x14ac:dyDescent="0.25">
      <c r="A24" s="90" t="s">
        <v>15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2"/>
      <c r="Q24" s="93" t="e">
        <f>V59</f>
        <v>#DIV/0!</v>
      </c>
      <c r="R24" s="93"/>
      <c r="S24" s="94">
        <f>SUM(S12)</f>
        <v>0</v>
      </c>
      <c r="T24" s="94"/>
      <c r="U24" s="94"/>
      <c r="V24" s="94">
        <f>SUM(V12)</f>
        <v>0</v>
      </c>
      <c r="W24" s="94"/>
      <c r="X24" s="94"/>
      <c r="Y24" s="125" t="e">
        <f>V24/S24*100</f>
        <v>#DIV/0!</v>
      </c>
      <c r="Z24" s="125"/>
    </row>
    <row r="25" spans="1:26" ht="9.9499999999999993" customHeight="1" x14ac:dyDescent="0.25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</row>
    <row r="26" spans="1:26" s="16" customFormat="1" ht="24" customHeight="1" x14ac:dyDescent="0.25">
      <c r="A26" s="28" t="s">
        <v>91</v>
      </c>
      <c r="B26" s="2"/>
      <c r="C26" s="2"/>
      <c r="D26" s="2"/>
      <c r="E26" s="2"/>
      <c r="F26" s="2"/>
      <c r="G26" s="2"/>
      <c r="H26" s="9"/>
      <c r="I26" s="10"/>
      <c r="J26" s="10"/>
      <c r="K26" s="10"/>
      <c r="L26" s="10"/>
      <c r="M26" s="10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9.9499999999999993" customHeight="1" x14ac:dyDescent="0.25">
      <c r="A27" s="2"/>
      <c r="H27" s="11"/>
      <c r="I27" s="11"/>
      <c r="J27" s="11"/>
      <c r="K27" s="11"/>
      <c r="L27" s="11"/>
      <c r="M27" s="11"/>
    </row>
    <row r="28" spans="1:26" ht="72" customHeight="1" x14ac:dyDescent="0.25">
      <c r="A28" s="14" t="s">
        <v>6</v>
      </c>
      <c r="B28" s="83" t="s">
        <v>12</v>
      </c>
      <c r="C28" s="83"/>
      <c r="D28" s="83"/>
      <c r="E28" s="83"/>
      <c r="F28" s="83"/>
      <c r="G28" s="83"/>
      <c r="H28" s="83" t="s">
        <v>16</v>
      </c>
      <c r="I28" s="83"/>
      <c r="J28" s="83"/>
      <c r="K28" s="83" t="s">
        <v>13</v>
      </c>
      <c r="L28" s="83"/>
      <c r="M28" s="83"/>
      <c r="N28" s="83" t="s">
        <v>17</v>
      </c>
      <c r="O28" s="83"/>
      <c r="P28" s="83"/>
      <c r="Q28" s="83" t="s">
        <v>18</v>
      </c>
      <c r="R28" s="83"/>
      <c r="S28" s="83"/>
      <c r="T28" s="126" t="s">
        <v>19</v>
      </c>
      <c r="U28" s="126"/>
      <c r="V28" s="72" t="s">
        <v>7</v>
      </c>
      <c r="W28" s="72"/>
      <c r="X28" s="83" t="s">
        <v>8</v>
      </c>
      <c r="Y28" s="83"/>
      <c r="Z28" s="83"/>
    </row>
    <row r="29" spans="1:26" s="22" customFormat="1" ht="48" customHeight="1" x14ac:dyDescent="0.25">
      <c r="A29" s="34">
        <v>1</v>
      </c>
      <c r="B29" s="265" t="s">
        <v>61</v>
      </c>
      <c r="C29" s="266"/>
      <c r="D29" s="266"/>
      <c r="E29" s="266"/>
      <c r="F29" s="266"/>
      <c r="G29" s="267"/>
      <c r="H29" s="268"/>
      <c r="I29" s="268"/>
      <c r="J29" s="268"/>
      <c r="K29" s="269"/>
      <c r="L29" s="269"/>
      <c r="M29" s="269"/>
      <c r="N29" s="269"/>
      <c r="O29" s="269"/>
      <c r="P29" s="269"/>
      <c r="Q29" s="269"/>
      <c r="R29" s="269"/>
      <c r="S29" s="257"/>
      <c r="T29" s="191">
        <f>T30+T35+T38+T40+T42</f>
        <v>30</v>
      </c>
      <c r="U29" s="191"/>
      <c r="V29" s="280" t="e">
        <f>SUM(V30,V35,V38,V40,V42)</f>
        <v>#DIV/0!</v>
      </c>
      <c r="W29" s="109"/>
      <c r="X29" s="175"/>
      <c r="Y29" s="176"/>
      <c r="Z29" s="177"/>
    </row>
    <row r="30" spans="1:26" s="23" customFormat="1" ht="24" customHeight="1" x14ac:dyDescent="0.25">
      <c r="A30" s="35">
        <v>1.1000000000000001</v>
      </c>
      <c r="B30" s="281" t="s">
        <v>102</v>
      </c>
      <c r="C30" s="281"/>
      <c r="D30" s="281"/>
      <c r="E30" s="281"/>
      <c r="F30" s="281"/>
      <c r="G30" s="282"/>
      <c r="H30" s="283"/>
      <c r="I30" s="283"/>
      <c r="J30" s="283"/>
      <c r="K30" s="284">
        <f>K34</f>
        <v>0</v>
      </c>
      <c r="L30" s="284"/>
      <c r="M30" s="284"/>
      <c r="N30" s="284">
        <f t="shared" ref="N30" si="0">N34</f>
        <v>0</v>
      </c>
      <c r="O30" s="284"/>
      <c r="P30" s="284"/>
      <c r="Q30" s="284">
        <f t="shared" ref="Q30" si="1">Q34</f>
        <v>0</v>
      </c>
      <c r="R30" s="284"/>
      <c r="S30" s="284"/>
      <c r="T30" s="59">
        <f>SUM(T31:T34)</f>
        <v>15</v>
      </c>
      <c r="U30" s="59"/>
      <c r="V30" s="263" t="e">
        <f>SUM(V31:W34)</f>
        <v>#DIV/0!</v>
      </c>
      <c r="W30" s="264"/>
      <c r="X30" s="231"/>
      <c r="Y30" s="232"/>
      <c r="Z30" s="233"/>
    </row>
    <row r="31" spans="1:26" ht="24" customHeight="1" x14ac:dyDescent="0.25">
      <c r="A31" s="141"/>
      <c r="B31" s="199" t="s">
        <v>69</v>
      </c>
      <c r="C31" s="199"/>
      <c r="D31" s="199"/>
      <c r="E31" s="199"/>
      <c r="F31" s="199"/>
      <c r="G31" s="199"/>
      <c r="H31" s="270"/>
      <c r="I31" s="270"/>
      <c r="J31" s="270"/>
      <c r="K31" s="100"/>
      <c r="L31" s="100"/>
      <c r="M31" s="100"/>
      <c r="N31" s="100"/>
      <c r="O31" s="100"/>
      <c r="P31" s="100"/>
      <c r="Q31" s="100"/>
      <c r="R31" s="100"/>
      <c r="S31" s="105"/>
      <c r="T31" s="62">
        <v>7</v>
      </c>
      <c r="U31" s="62"/>
      <c r="V31" s="124" t="e">
        <f>(T31*((K31*0)+(N31*50)+(Q31*100)))/(H31*100)</f>
        <v>#DIV/0!</v>
      </c>
      <c r="W31" s="89"/>
      <c r="X31" s="231"/>
      <c r="Y31" s="232"/>
      <c r="Z31" s="233"/>
    </row>
    <row r="32" spans="1:26" ht="24" customHeight="1" x14ac:dyDescent="0.25">
      <c r="A32" s="142"/>
      <c r="B32" s="65" t="s">
        <v>70</v>
      </c>
      <c r="C32" s="66"/>
      <c r="D32" s="66"/>
      <c r="E32" s="66"/>
      <c r="F32" s="66"/>
      <c r="G32" s="67"/>
      <c r="H32" s="270"/>
      <c r="I32" s="270"/>
      <c r="J32" s="270"/>
      <c r="K32" s="105"/>
      <c r="L32" s="106"/>
      <c r="M32" s="107"/>
      <c r="N32" s="105"/>
      <c r="O32" s="106"/>
      <c r="P32" s="107"/>
      <c r="Q32" s="105"/>
      <c r="R32" s="106"/>
      <c r="S32" s="106"/>
      <c r="T32" s="62">
        <v>3</v>
      </c>
      <c r="U32" s="62"/>
      <c r="V32" s="124" t="e">
        <f>(T32*((K32*0)+(N32*50)+(Q32*100)))/(H32*100)</f>
        <v>#DIV/0!</v>
      </c>
      <c r="W32" s="89"/>
      <c r="X32" s="231"/>
      <c r="Y32" s="232"/>
      <c r="Z32" s="233"/>
    </row>
    <row r="33" spans="1:26" ht="72" customHeight="1" x14ac:dyDescent="0.25">
      <c r="A33" s="142"/>
      <c r="B33" s="131" t="s">
        <v>103</v>
      </c>
      <c r="C33" s="131"/>
      <c r="D33" s="131"/>
      <c r="E33" s="131"/>
      <c r="F33" s="131"/>
      <c r="G33" s="131"/>
      <c r="H33" s="270"/>
      <c r="I33" s="270"/>
      <c r="J33" s="270"/>
      <c r="K33" s="100"/>
      <c r="L33" s="100"/>
      <c r="M33" s="100"/>
      <c r="N33" s="100"/>
      <c r="O33" s="100"/>
      <c r="P33" s="100"/>
      <c r="Q33" s="100"/>
      <c r="R33" s="100"/>
      <c r="S33" s="105"/>
      <c r="T33" s="62">
        <v>3</v>
      </c>
      <c r="U33" s="62"/>
      <c r="V33" s="124" t="e">
        <f>(T33*((K33*0)+(N33*50)+(Q33*100)))/(H33*100)</f>
        <v>#DIV/0!</v>
      </c>
      <c r="W33" s="89"/>
      <c r="X33" s="231"/>
      <c r="Y33" s="232"/>
      <c r="Z33" s="233"/>
    </row>
    <row r="34" spans="1:26" ht="24" customHeight="1" x14ac:dyDescent="0.25">
      <c r="A34" s="143"/>
      <c r="B34" s="65" t="s">
        <v>71</v>
      </c>
      <c r="C34" s="66"/>
      <c r="D34" s="66"/>
      <c r="E34" s="66"/>
      <c r="F34" s="66"/>
      <c r="G34" s="67"/>
      <c r="H34" s="270"/>
      <c r="I34" s="270"/>
      <c r="J34" s="270"/>
      <c r="K34" s="105"/>
      <c r="L34" s="106"/>
      <c r="M34" s="107"/>
      <c r="N34" s="105"/>
      <c r="O34" s="106"/>
      <c r="P34" s="107"/>
      <c r="Q34" s="105"/>
      <c r="R34" s="106"/>
      <c r="S34" s="106"/>
      <c r="T34" s="62">
        <v>2</v>
      </c>
      <c r="U34" s="62"/>
      <c r="V34" s="124" t="e">
        <f>(T34*((K34*0)+(N34*50)+(Q34*100)))/(H34*100)</f>
        <v>#DIV/0!</v>
      </c>
      <c r="W34" s="89"/>
      <c r="X34" s="231"/>
      <c r="Y34" s="232"/>
      <c r="Z34" s="233"/>
    </row>
    <row r="35" spans="1:26" s="23" customFormat="1" ht="24" customHeight="1" x14ac:dyDescent="0.25">
      <c r="A35" s="36">
        <v>1.2</v>
      </c>
      <c r="B35" s="296" t="s">
        <v>63</v>
      </c>
      <c r="C35" s="297"/>
      <c r="D35" s="297"/>
      <c r="E35" s="297"/>
      <c r="F35" s="297"/>
      <c r="G35" s="298"/>
      <c r="H35" s="274"/>
      <c r="I35" s="275"/>
      <c r="J35" s="276"/>
      <c r="K35" s="277">
        <f>K37</f>
        <v>0</v>
      </c>
      <c r="L35" s="278"/>
      <c r="M35" s="279"/>
      <c r="N35" s="277">
        <f t="shared" ref="N35" si="2">N37</f>
        <v>0</v>
      </c>
      <c r="O35" s="278"/>
      <c r="P35" s="279"/>
      <c r="Q35" s="277">
        <f t="shared" ref="Q35" si="3">Q37</f>
        <v>0</v>
      </c>
      <c r="R35" s="278"/>
      <c r="S35" s="279"/>
      <c r="T35" s="59">
        <f>T36+T37</f>
        <v>10</v>
      </c>
      <c r="U35" s="59"/>
      <c r="V35" s="263" t="e">
        <f>SUM(V36,V37)</f>
        <v>#DIV/0!</v>
      </c>
      <c r="W35" s="264"/>
      <c r="X35" s="231"/>
      <c r="Y35" s="232"/>
      <c r="Z35" s="233"/>
    </row>
    <row r="36" spans="1:26" ht="72" customHeight="1" x14ac:dyDescent="0.25">
      <c r="A36" s="141"/>
      <c r="B36" s="135" t="s">
        <v>72</v>
      </c>
      <c r="C36" s="136"/>
      <c r="D36" s="136"/>
      <c r="E36" s="136"/>
      <c r="F36" s="136"/>
      <c r="G36" s="137"/>
      <c r="H36" s="132"/>
      <c r="I36" s="133"/>
      <c r="J36" s="134"/>
      <c r="K36" s="105"/>
      <c r="L36" s="106"/>
      <c r="M36" s="107"/>
      <c r="N36" s="105"/>
      <c r="O36" s="106"/>
      <c r="P36" s="107"/>
      <c r="Q36" s="105"/>
      <c r="R36" s="106"/>
      <c r="S36" s="106"/>
      <c r="T36" s="62">
        <v>5</v>
      </c>
      <c r="U36" s="62"/>
      <c r="V36" s="124" t="e">
        <f>(T36*((K36*0)+(N36*50)+(Q36*100)))/(H36*100)</f>
        <v>#DIV/0!</v>
      </c>
      <c r="W36" s="89"/>
      <c r="X36" s="231"/>
      <c r="Y36" s="232"/>
      <c r="Z36" s="233"/>
    </row>
    <row r="37" spans="1:26" ht="24" customHeight="1" x14ac:dyDescent="0.25">
      <c r="A37" s="143"/>
      <c r="B37" s="65" t="s">
        <v>73</v>
      </c>
      <c r="C37" s="66"/>
      <c r="D37" s="66"/>
      <c r="E37" s="66"/>
      <c r="F37" s="66"/>
      <c r="G37" s="67"/>
      <c r="H37" s="132"/>
      <c r="I37" s="133"/>
      <c r="J37" s="134"/>
      <c r="K37" s="105"/>
      <c r="L37" s="106"/>
      <c r="M37" s="107"/>
      <c r="N37" s="105"/>
      <c r="O37" s="106"/>
      <c r="P37" s="107"/>
      <c r="Q37" s="105"/>
      <c r="R37" s="106"/>
      <c r="S37" s="106"/>
      <c r="T37" s="62">
        <v>5</v>
      </c>
      <c r="U37" s="62"/>
      <c r="V37" s="124" t="e">
        <f>(T37*((K37*0)+(N37*50)+(Q37*100)))/(H37*100)</f>
        <v>#DIV/0!</v>
      </c>
      <c r="W37" s="89"/>
      <c r="X37" s="231"/>
      <c r="Y37" s="232"/>
      <c r="Z37" s="233"/>
    </row>
    <row r="38" spans="1:26" s="23" customFormat="1" ht="48" customHeight="1" x14ac:dyDescent="0.25">
      <c r="A38" s="36">
        <v>1.3</v>
      </c>
      <c r="B38" s="271" t="s">
        <v>64</v>
      </c>
      <c r="C38" s="272"/>
      <c r="D38" s="272"/>
      <c r="E38" s="272"/>
      <c r="F38" s="272"/>
      <c r="G38" s="273"/>
      <c r="H38" s="274"/>
      <c r="I38" s="275"/>
      <c r="J38" s="276"/>
      <c r="K38" s="277">
        <f>K39</f>
        <v>0</v>
      </c>
      <c r="L38" s="278"/>
      <c r="M38" s="279"/>
      <c r="N38" s="277">
        <f t="shared" ref="N38" si="4">N39</f>
        <v>0</v>
      </c>
      <c r="O38" s="278"/>
      <c r="P38" s="279"/>
      <c r="Q38" s="277">
        <f t="shared" ref="Q38" si="5">Q39</f>
        <v>0</v>
      </c>
      <c r="R38" s="278"/>
      <c r="S38" s="279"/>
      <c r="T38" s="59">
        <f>T39</f>
        <v>3</v>
      </c>
      <c r="U38" s="59"/>
      <c r="V38" s="263" t="e">
        <f>SUM(V39)</f>
        <v>#DIV/0!</v>
      </c>
      <c r="W38" s="264"/>
      <c r="X38" s="231"/>
      <c r="Y38" s="232"/>
      <c r="Z38" s="233"/>
    </row>
    <row r="39" spans="1:26" ht="48" customHeight="1" x14ac:dyDescent="0.25">
      <c r="A39" s="37"/>
      <c r="B39" s="135" t="s">
        <v>104</v>
      </c>
      <c r="C39" s="136"/>
      <c r="D39" s="136"/>
      <c r="E39" s="136"/>
      <c r="F39" s="136"/>
      <c r="G39" s="137"/>
      <c r="H39" s="285"/>
      <c r="I39" s="286"/>
      <c r="J39" s="287"/>
      <c r="K39" s="105"/>
      <c r="L39" s="106"/>
      <c r="M39" s="107"/>
      <c r="N39" s="105"/>
      <c r="O39" s="106"/>
      <c r="P39" s="107"/>
      <c r="Q39" s="105"/>
      <c r="R39" s="106"/>
      <c r="S39" s="106"/>
      <c r="T39" s="62">
        <v>3</v>
      </c>
      <c r="U39" s="62"/>
      <c r="V39" s="124" t="e">
        <f>(T39*((K39*0)+(N39*50)+(Q39*100)))/(H39*100)</f>
        <v>#DIV/0!</v>
      </c>
      <c r="W39" s="89"/>
      <c r="X39" s="231"/>
      <c r="Y39" s="232"/>
      <c r="Z39" s="233"/>
    </row>
    <row r="40" spans="1:26" s="20" customFormat="1" ht="48" customHeight="1" x14ac:dyDescent="0.25">
      <c r="A40" s="36">
        <v>1.4</v>
      </c>
      <c r="B40" s="271" t="s">
        <v>65</v>
      </c>
      <c r="C40" s="272"/>
      <c r="D40" s="272"/>
      <c r="E40" s="272"/>
      <c r="F40" s="272"/>
      <c r="G40" s="273"/>
      <c r="H40" s="274"/>
      <c r="I40" s="275"/>
      <c r="J40" s="276"/>
      <c r="K40" s="277">
        <f>K41</f>
        <v>0</v>
      </c>
      <c r="L40" s="278"/>
      <c r="M40" s="279"/>
      <c r="N40" s="277">
        <f>N41</f>
        <v>0</v>
      </c>
      <c r="O40" s="278"/>
      <c r="P40" s="279"/>
      <c r="Q40" s="277">
        <f>Q41</f>
        <v>0</v>
      </c>
      <c r="R40" s="278"/>
      <c r="S40" s="278"/>
      <c r="T40" s="59">
        <f>T41</f>
        <v>1</v>
      </c>
      <c r="U40" s="59"/>
      <c r="V40" s="263" t="e">
        <f>SUM(V41)</f>
        <v>#DIV/0!</v>
      </c>
      <c r="W40" s="264"/>
      <c r="X40" s="231"/>
      <c r="Y40" s="232"/>
      <c r="Z40" s="233"/>
    </row>
    <row r="41" spans="1:26" ht="48" customHeight="1" x14ac:dyDescent="0.25">
      <c r="A41" s="37"/>
      <c r="B41" s="135" t="s">
        <v>105</v>
      </c>
      <c r="C41" s="136"/>
      <c r="D41" s="136"/>
      <c r="E41" s="136"/>
      <c r="F41" s="136"/>
      <c r="G41" s="137"/>
      <c r="H41" s="132"/>
      <c r="I41" s="133"/>
      <c r="J41" s="134"/>
      <c r="K41" s="105"/>
      <c r="L41" s="106"/>
      <c r="M41" s="107"/>
      <c r="N41" s="105"/>
      <c r="O41" s="106"/>
      <c r="P41" s="107"/>
      <c r="Q41" s="105"/>
      <c r="R41" s="106"/>
      <c r="S41" s="106"/>
      <c r="T41" s="62">
        <v>1</v>
      </c>
      <c r="U41" s="62"/>
      <c r="V41" s="124" t="e">
        <f>(T41*((K41*0)+(N41*50)+(Q41*100)))/(H41*100)</f>
        <v>#DIV/0!</v>
      </c>
      <c r="W41" s="89"/>
      <c r="X41" s="231"/>
      <c r="Y41" s="232"/>
      <c r="Z41" s="233"/>
    </row>
    <row r="42" spans="1:26" s="23" customFormat="1" ht="48" customHeight="1" x14ac:dyDescent="0.25">
      <c r="A42" s="36">
        <v>1.5</v>
      </c>
      <c r="B42" s="271" t="s">
        <v>67</v>
      </c>
      <c r="C42" s="272"/>
      <c r="D42" s="272"/>
      <c r="E42" s="272"/>
      <c r="F42" s="272"/>
      <c r="G42" s="273"/>
      <c r="H42" s="274"/>
      <c r="I42" s="275"/>
      <c r="J42" s="276"/>
      <c r="K42" s="277">
        <f>K43</f>
        <v>0</v>
      </c>
      <c r="L42" s="278"/>
      <c r="M42" s="279"/>
      <c r="N42" s="277">
        <f>N43</f>
        <v>0</v>
      </c>
      <c r="O42" s="278"/>
      <c r="P42" s="279"/>
      <c r="Q42" s="277">
        <f>Q43</f>
        <v>0</v>
      </c>
      <c r="R42" s="278"/>
      <c r="S42" s="278"/>
      <c r="T42" s="59">
        <f>T43</f>
        <v>1</v>
      </c>
      <c r="U42" s="59"/>
      <c r="V42" s="263" t="e">
        <f>SUM(V43)</f>
        <v>#DIV/0!</v>
      </c>
      <c r="W42" s="264"/>
      <c r="X42" s="231"/>
      <c r="Y42" s="232"/>
      <c r="Z42" s="233"/>
    </row>
    <row r="43" spans="1:26" ht="48" customHeight="1" x14ac:dyDescent="0.25">
      <c r="A43" s="37"/>
      <c r="B43" s="135" t="s">
        <v>106</v>
      </c>
      <c r="C43" s="136"/>
      <c r="D43" s="136"/>
      <c r="E43" s="136"/>
      <c r="F43" s="136"/>
      <c r="G43" s="137"/>
      <c r="H43" s="132"/>
      <c r="I43" s="133"/>
      <c r="J43" s="134"/>
      <c r="K43" s="105"/>
      <c r="L43" s="106"/>
      <c r="M43" s="107"/>
      <c r="N43" s="105"/>
      <c r="O43" s="106"/>
      <c r="P43" s="107"/>
      <c r="Q43" s="105"/>
      <c r="R43" s="106"/>
      <c r="S43" s="106"/>
      <c r="T43" s="62">
        <v>1</v>
      </c>
      <c r="U43" s="62"/>
      <c r="V43" s="124" t="e">
        <f>(T43*((K43*0)+(N43*50)+(Q43*100)))/(H43*100)</f>
        <v>#DIV/0!</v>
      </c>
      <c r="W43" s="89"/>
      <c r="X43" s="231"/>
      <c r="Y43" s="232"/>
      <c r="Z43" s="233"/>
    </row>
    <row r="44" spans="1:26" s="22" customFormat="1" ht="24" customHeight="1" x14ac:dyDescent="0.25">
      <c r="A44" s="38">
        <v>2</v>
      </c>
      <c r="B44" s="288" t="s">
        <v>66</v>
      </c>
      <c r="C44" s="289"/>
      <c r="D44" s="289"/>
      <c r="E44" s="289"/>
      <c r="F44" s="289"/>
      <c r="G44" s="85"/>
      <c r="H44" s="290"/>
      <c r="I44" s="291"/>
      <c r="J44" s="292"/>
      <c r="K44" s="257"/>
      <c r="L44" s="258"/>
      <c r="M44" s="259"/>
      <c r="N44" s="257"/>
      <c r="O44" s="258"/>
      <c r="P44" s="259"/>
      <c r="Q44" s="257"/>
      <c r="R44" s="258"/>
      <c r="S44" s="258"/>
      <c r="T44" s="191">
        <f>T45+T50+T53+T55+T57</f>
        <v>70</v>
      </c>
      <c r="U44" s="191"/>
      <c r="V44" s="280" t="e">
        <f>SUM(V45,V50,V53,V55,V57)</f>
        <v>#DIV/0!</v>
      </c>
      <c r="W44" s="109"/>
      <c r="X44" s="231"/>
      <c r="Y44" s="232"/>
      <c r="Z44" s="233"/>
    </row>
    <row r="45" spans="1:26" s="23" customFormat="1" ht="24" customHeight="1" x14ac:dyDescent="0.25">
      <c r="A45" s="36">
        <v>2.1</v>
      </c>
      <c r="B45" s="271" t="s">
        <v>62</v>
      </c>
      <c r="C45" s="272"/>
      <c r="D45" s="272"/>
      <c r="E45" s="272"/>
      <c r="F45" s="272"/>
      <c r="G45" s="273"/>
      <c r="H45" s="274"/>
      <c r="I45" s="275"/>
      <c r="J45" s="276"/>
      <c r="K45" s="277">
        <f>K49</f>
        <v>0</v>
      </c>
      <c r="L45" s="278"/>
      <c r="M45" s="279"/>
      <c r="N45" s="277">
        <f>N49</f>
        <v>0</v>
      </c>
      <c r="O45" s="278"/>
      <c r="P45" s="279"/>
      <c r="Q45" s="277">
        <f>Q49</f>
        <v>0</v>
      </c>
      <c r="R45" s="278"/>
      <c r="S45" s="278"/>
      <c r="T45" s="59">
        <f>SUM(T46:T49)</f>
        <v>35</v>
      </c>
      <c r="U45" s="59"/>
      <c r="V45" s="263" t="e">
        <f>SUM(V46:W49)</f>
        <v>#DIV/0!</v>
      </c>
      <c r="W45" s="264"/>
      <c r="X45" s="231"/>
      <c r="Y45" s="232"/>
      <c r="Z45" s="233"/>
    </row>
    <row r="46" spans="1:26" ht="24" customHeight="1" x14ac:dyDescent="0.25">
      <c r="A46" s="144"/>
      <c r="B46" s="215" t="s">
        <v>69</v>
      </c>
      <c r="C46" s="216"/>
      <c r="D46" s="216"/>
      <c r="E46" s="216"/>
      <c r="F46" s="216"/>
      <c r="G46" s="102"/>
      <c r="H46" s="132"/>
      <c r="I46" s="133"/>
      <c r="J46" s="134"/>
      <c r="K46" s="105"/>
      <c r="L46" s="106"/>
      <c r="M46" s="107"/>
      <c r="N46" s="105"/>
      <c r="O46" s="106"/>
      <c r="P46" s="107"/>
      <c r="Q46" s="105"/>
      <c r="R46" s="106"/>
      <c r="S46" s="106"/>
      <c r="T46" s="62">
        <v>15</v>
      </c>
      <c r="U46" s="62"/>
      <c r="V46" s="124" t="e">
        <f>(T46*((K46*0)+(N46*50)+(Q46*100)))/(H46*100)</f>
        <v>#DIV/0!</v>
      </c>
      <c r="W46" s="89"/>
      <c r="X46" s="231"/>
      <c r="Y46" s="232"/>
      <c r="Z46" s="233"/>
    </row>
    <row r="47" spans="1:26" ht="24" customHeight="1" x14ac:dyDescent="0.25">
      <c r="A47" s="145"/>
      <c r="B47" s="215" t="s">
        <v>70</v>
      </c>
      <c r="C47" s="216"/>
      <c r="D47" s="216"/>
      <c r="E47" s="216"/>
      <c r="F47" s="216"/>
      <c r="G47" s="102"/>
      <c r="H47" s="132"/>
      <c r="I47" s="133"/>
      <c r="J47" s="134"/>
      <c r="K47" s="105"/>
      <c r="L47" s="106"/>
      <c r="M47" s="107"/>
      <c r="N47" s="105"/>
      <c r="O47" s="106"/>
      <c r="P47" s="107"/>
      <c r="Q47" s="105"/>
      <c r="R47" s="106"/>
      <c r="S47" s="106"/>
      <c r="T47" s="62">
        <v>10</v>
      </c>
      <c r="U47" s="62"/>
      <c r="V47" s="124" t="e">
        <f>(T47*((K47*0)+(N47*50)+(Q47*100)))/(H47*100)</f>
        <v>#DIV/0!</v>
      </c>
      <c r="W47" s="89"/>
      <c r="X47" s="231"/>
      <c r="Y47" s="232"/>
      <c r="Z47" s="233"/>
    </row>
    <row r="48" spans="1:26" ht="48" customHeight="1" x14ac:dyDescent="0.25">
      <c r="A48" s="145"/>
      <c r="B48" s="215" t="s">
        <v>107</v>
      </c>
      <c r="C48" s="216"/>
      <c r="D48" s="216"/>
      <c r="E48" s="216"/>
      <c r="F48" s="216"/>
      <c r="G48" s="102"/>
      <c r="H48" s="132"/>
      <c r="I48" s="133"/>
      <c r="J48" s="134"/>
      <c r="K48" s="105"/>
      <c r="L48" s="106"/>
      <c r="M48" s="107"/>
      <c r="N48" s="105"/>
      <c r="O48" s="106"/>
      <c r="P48" s="107"/>
      <c r="Q48" s="105"/>
      <c r="R48" s="106"/>
      <c r="S48" s="106"/>
      <c r="T48" s="62">
        <v>5</v>
      </c>
      <c r="U48" s="62"/>
      <c r="V48" s="124" t="e">
        <f>(T48*((K48*0)+(N48*50)+(Q48*100)))/(H48*100)</f>
        <v>#DIV/0!</v>
      </c>
      <c r="W48" s="89"/>
      <c r="X48" s="231"/>
      <c r="Y48" s="232"/>
      <c r="Z48" s="233"/>
    </row>
    <row r="49" spans="1:26" ht="24" customHeight="1" x14ac:dyDescent="0.25">
      <c r="A49" s="146"/>
      <c r="B49" s="215" t="s">
        <v>71</v>
      </c>
      <c r="C49" s="216"/>
      <c r="D49" s="216"/>
      <c r="E49" s="216"/>
      <c r="F49" s="216"/>
      <c r="G49" s="102"/>
      <c r="H49" s="132"/>
      <c r="I49" s="133"/>
      <c r="J49" s="134"/>
      <c r="K49" s="105"/>
      <c r="L49" s="106"/>
      <c r="M49" s="107"/>
      <c r="N49" s="105"/>
      <c r="O49" s="106"/>
      <c r="P49" s="107"/>
      <c r="Q49" s="105"/>
      <c r="R49" s="106"/>
      <c r="S49" s="106"/>
      <c r="T49" s="62">
        <v>5</v>
      </c>
      <c r="U49" s="62"/>
      <c r="V49" s="124" t="e">
        <f>(T49*((K49*0)+(N49*50)+(Q49*100)))/(H49*100)</f>
        <v>#DIV/0!</v>
      </c>
      <c r="W49" s="89"/>
      <c r="X49" s="231"/>
      <c r="Y49" s="232"/>
      <c r="Z49" s="233"/>
    </row>
    <row r="50" spans="1:26" s="23" customFormat="1" ht="24" customHeight="1" x14ac:dyDescent="0.25">
      <c r="A50" s="36">
        <v>2.2000000000000002</v>
      </c>
      <c r="B50" s="271" t="s">
        <v>63</v>
      </c>
      <c r="C50" s="272"/>
      <c r="D50" s="272"/>
      <c r="E50" s="272"/>
      <c r="F50" s="272"/>
      <c r="G50" s="273"/>
      <c r="H50" s="274"/>
      <c r="I50" s="275"/>
      <c r="J50" s="276"/>
      <c r="K50" s="277">
        <f>K52</f>
        <v>0</v>
      </c>
      <c r="L50" s="278"/>
      <c r="M50" s="279"/>
      <c r="N50" s="277">
        <f>N52</f>
        <v>0</v>
      </c>
      <c r="O50" s="278"/>
      <c r="P50" s="279"/>
      <c r="Q50" s="277">
        <f>Q52</f>
        <v>0</v>
      </c>
      <c r="R50" s="278"/>
      <c r="S50" s="278"/>
      <c r="T50" s="59">
        <f>SUM(T51:T52)</f>
        <v>20</v>
      </c>
      <c r="U50" s="59"/>
      <c r="V50" s="263" t="e">
        <f>SUM(V51:W52)</f>
        <v>#DIV/0!</v>
      </c>
      <c r="W50" s="264"/>
      <c r="X50" s="231"/>
      <c r="Y50" s="232"/>
      <c r="Z50" s="233"/>
    </row>
    <row r="51" spans="1:26" s="15" customFormat="1" ht="72" customHeight="1" x14ac:dyDescent="0.25">
      <c r="A51" s="144"/>
      <c r="B51" s="215" t="s">
        <v>72</v>
      </c>
      <c r="C51" s="216"/>
      <c r="D51" s="216"/>
      <c r="E51" s="216"/>
      <c r="F51" s="216"/>
      <c r="G51" s="102"/>
      <c r="H51" s="132"/>
      <c r="I51" s="133"/>
      <c r="J51" s="134"/>
      <c r="K51" s="105"/>
      <c r="L51" s="106"/>
      <c r="M51" s="107"/>
      <c r="N51" s="105"/>
      <c r="O51" s="106"/>
      <c r="P51" s="107"/>
      <c r="Q51" s="105"/>
      <c r="R51" s="106"/>
      <c r="S51" s="106"/>
      <c r="T51" s="62">
        <v>15</v>
      </c>
      <c r="U51" s="62"/>
      <c r="V51" s="124" t="e">
        <f>(T51*((K51*0)+(N51*50)+(Q51*100)))/(H51*100)</f>
        <v>#DIV/0!</v>
      </c>
      <c r="W51" s="89"/>
      <c r="X51" s="231"/>
      <c r="Y51" s="232"/>
      <c r="Z51" s="233"/>
    </row>
    <row r="52" spans="1:26" ht="48" customHeight="1" x14ac:dyDescent="0.25">
      <c r="A52" s="146"/>
      <c r="B52" s="215" t="s">
        <v>73</v>
      </c>
      <c r="C52" s="216"/>
      <c r="D52" s="216"/>
      <c r="E52" s="216"/>
      <c r="F52" s="216"/>
      <c r="G52" s="102"/>
      <c r="H52" s="132"/>
      <c r="I52" s="133"/>
      <c r="J52" s="134"/>
      <c r="K52" s="105"/>
      <c r="L52" s="106"/>
      <c r="M52" s="107"/>
      <c r="N52" s="105"/>
      <c r="O52" s="106"/>
      <c r="P52" s="107"/>
      <c r="Q52" s="105"/>
      <c r="R52" s="106"/>
      <c r="S52" s="106"/>
      <c r="T52" s="62">
        <v>5</v>
      </c>
      <c r="U52" s="62"/>
      <c r="V52" s="124" t="e">
        <f>(T52*((K52*0)+(N52*50)+(Q52*100)))/(H52*100)</f>
        <v>#DIV/0!</v>
      </c>
      <c r="W52" s="89"/>
      <c r="X52" s="231"/>
      <c r="Y52" s="232"/>
      <c r="Z52" s="233"/>
    </row>
    <row r="53" spans="1:26" s="23" customFormat="1" ht="48" customHeight="1" x14ac:dyDescent="0.25">
      <c r="A53" s="36">
        <v>2.2999999999999998</v>
      </c>
      <c r="B53" s="271" t="s">
        <v>64</v>
      </c>
      <c r="C53" s="272"/>
      <c r="D53" s="272"/>
      <c r="E53" s="272"/>
      <c r="F53" s="272"/>
      <c r="G53" s="273"/>
      <c r="H53" s="274"/>
      <c r="I53" s="275"/>
      <c r="J53" s="276"/>
      <c r="K53" s="277">
        <f>K54</f>
        <v>0</v>
      </c>
      <c r="L53" s="278"/>
      <c r="M53" s="279"/>
      <c r="N53" s="277">
        <f>N54</f>
        <v>0</v>
      </c>
      <c r="O53" s="278"/>
      <c r="P53" s="279"/>
      <c r="Q53" s="277">
        <f>Q54</f>
        <v>0</v>
      </c>
      <c r="R53" s="278"/>
      <c r="S53" s="278"/>
      <c r="T53" s="59">
        <f>SUM(T54)</f>
        <v>10</v>
      </c>
      <c r="U53" s="59"/>
      <c r="V53" s="263" t="e">
        <f>SUM(V54)</f>
        <v>#DIV/0!</v>
      </c>
      <c r="W53" s="264"/>
      <c r="X53" s="231"/>
      <c r="Y53" s="232"/>
      <c r="Z53" s="233"/>
    </row>
    <row r="54" spans="1:26" ht="48" customHeight="1" x14ac:dyDescent="0.25">
      <c r="A54" s="39"/>
      <c r="B54" s="215" t="s">
        <v>104</v>
      </c>
      <c r="C54" s="216"/>
      <c r="D54" s="216"/>
      <c r="E54" s="216"/>
      <c r="F54" s="216"/>
      <c r="G54" s="102"/>
      <c r="H54" s="132"/>
      <c r="I54" s="133"/>
      <c r="J54" s="134"/>
      <c r="K54" s="293"/>
      <c r="L54" s="294"/>
      <c r="M54" s="295"/>
      <c r="N54" s="293"/>
      <c r="O54" s="294"/>
      <c r="P54" s="295"/>
      <c r="Q54" s="293"/>
      <c r="R54" s="294"/>
      <c r="S54" s="294"/>
      <c r="T54" s="62">
        <v>10</v>
      </c>
      <c r="U54" s="62"/>
      <c r="V54" s="124" t="e">
        <f>(T54*((K54*0)+(N54*50)+(Q54*100)))/(H54*100)</f>
        <v>#DIV/0!</v>
      </c>
      <c r="W54" s="89"/>
      <c r="X54" s="231"/>
      <c r="Y54" s="232"/>
      <c r="Z54" s="233"/>
    </row>
    <row r="55" spans="1:26" s="23" customFormat="1" ht="48" customHeight="1" x14ac:dyDescent="0.25">
      <c r="A55" s="36">
        <v>2.4</v>
      </c>
      <c r="B55" s="271" t="s">
        <v>65</v>
      </c>
      <c r="C55" s="272"/>
      <c r="D55" s="272"/>
      <c r="E55" s="272"/>
      <c r="F55" s="272"/>
      <c r="G55" s="273"/>
      <c r="H55" s="274"/>
      <c r="I55" s="275"/>
      <c r="J55" s="276"/>
      <c r="K55" s="277">
        <f>K56</f>
        <v>0</v>
      </c>
      <c r="L55" s="278"/>
      <c r="M55" s="279"/>
      <c r="N55" s="277">
        <f>N56</f>
        <v>0</v>
      </c>
      <c r="O55" s="278"/>
      <c r="P55" s="279"/>
      <c r="Q55" s="277">
        <f>Q56</f>
        <v>0</v>
      </c>
      <c r="R55" s="278"/>
      <c r="S55" s="278"/>
      <c r="T55" s="59">
        <f>T56</f>
        <v>3</v>
      </c>
      <c r="U55" s="59"/>
      <c r="V55" s="263" t="e">
        <f>SUM(V56)</f>
        <v>#DIV/0!</v>
      </c>
      <c r="W55" s="264"/>
      <c r="X55" s="231"/>
      <c r="Y55" s="232"/>
      <c r="Z55" s="233"/>
    </row>
    <row r="56" spans="1:26" ht="48" customHeight="1" x14ac:dyDescent="0.25">
      <c r="A56" s="40"/>
      <c r="B56" s="215" t="s">
        <v>105</v>
      </c>
      <c r="C56" s="216"/>
      <c r="D56" s="216"/>
      <c r="E56" s="216"/>
      <c r="F56" s="216"/>
      <c r="G56" s="102"/>
      <c r="H56" s="132"/>
      <c r="I56" s="133"/>
      <c r="J56" s="134"/>
      <c r="K56" s="105"/>
      <c r="L56" s="106"/>
      <c r="M56" s="107"/>
      <c r="N56" s="105"/>
      <c r="O56" s="106"/>
      <c r="P56" s="107"/>
      <c r="Q56" s="105"/>
      <c r="R56" s="106"/>
      <c r="S56" s="106"/>
      <c r="T56" s="62">
        <v>3</v>
      </c>
      <c r="U56" s="62"/>
      <c r="V56" s="124" t="e">
        <f>(T56*((K56*0)+(N56*50)+(Q56*100)))/(H56*100)</f>
        <v>#DIV/0!</v>
      </c>
      <c r="W56" s="89"/>
      <c r="X56" s="231"/>
      <c r="Y56" s="232"/>
      <c r="Z56" s="233"/>
    </row>
    <row r="57" spans="1:26" s="23" customFormat="1" ht="48" customHeight="1" x14ac:dyDescent="0.25">
      <c r="A57" s="36">
        <v>2.5</v>
      </c>
      <c r="B57" s="271" t="s">
        <v>67</v>
      </c>
      <c r="C57" s="272"/>
      <c r="D57" s="272"/>
      <c r="E57" s="272"/>
      <c r="F57" s="272"/>
      <c r="G57" s="273"/>
      <c r="H57" s="274"/>
      <c r="I57" s="275"/>
      <c r="J57" s="276"/>
      <c r="K57" s="277">
        <f>K58</f>
        <v>0</v>
      </c>
      <c r="L57" s="278"/>
      <c r="M57" s="279"/>
      <c r="N57" s="277">
        <f>N58</f>
        <v>0</v>
      </c>
      <c r="O57" s="278"/>
      <c r="P57" s="279"/>
      <c r="Q57" s="277">
        <f>Q58</f>
        <v>0</v>
      </c>
      <c r="R57" s="278"/>
      <c r="S57" s="278"/>
      <c r="T57" s="59">
        <f>T58</f>
        <v>2</v>
      </c>
      <c r="U57" s="59"/>
      <c r="V57" s="263" t="e">
        <f>SUM(V58)</f>
        <v>#DIV/0!</v>
      </c>
      <c r="W57" s="264"/>
      <c r="X57" s="231"/>
      <c r="Y57" s="232"/>
      <c r="Z57" s="233"/>
    </row>
    <row r="58" spans="1:26" ht="48" customHeight="1" x14ac:dyDescent="0.25">
      <c r="A58" s="37"/>
      <c r="B58" s="129" t="s">
        <v>106</v>
      </c>
      <c r="C58" s="129"/>
      <c r="D58" s="129"/>
      <c r="E58" s="129"/>
      <c r="F58" s="129"/>
      <c r="G58" s="129"/>
      <c r="H58" s="130"/>
      <c r="I58" s="130"/>
      <c r="J58" s="130"/>
      <c r="K58" s="105"/>
      <c r="L58" s="106"/>
      <c r="M58" s="107"/>
      <c r="N58" s="105"/>
      <c r="O58" s="106"/>
      <c r="P58" s="107"/>
      <c r="Q58" s="105"/>
      <c r="R58" s="106"/>
      <c r="S58" s="106"/>
      <c r="T58" s="62">
        <v>2</v>
      </c>
      <c r="U58" s="62"/>
      <c r="V58" s="124" t="e">
        <f>(T58*((K58*0)+(N58*50)+(Q58*100)))/(H58*100)</f>
        <v>#DIV/0!</v>
      </c>
      <c r="W58" s="89"/>
      <c r="X58" s="231"/>
      <c r="Y58" s="232"/>
      <c r="Z58" s="233"/>
    </row>
    <row r="59" spans="1:26" ht="24" customHeight="1" x14ac:dyDescent="0.25">
      <c r="A59" s="217" t="s">
        <v>9</v>
      </c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2"/>
      <c r="T59" s="218">
        <f>SUM(T44,T29)</f>
        <v>100</v>
      </c>
      <c r="U59" s="219"/>
      <c r="V59" s="220" t="e">
        <f>SUM(V29,V44)</f>
        <v>#DIV/0!</v>
      </c>
      <c r="W59" s="221"/>
      <c r="X59" s="222"/>
      <c r="Y59" s="223"/>
      <c r="Z59" s="224"/>
    </row>
    <row r="60" spans="1:26" ht="9.9499999999999993" customHeight="1" x14ac:dyDescent="0.25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</row>
    <row r="61" spans="1:26" ht="24" customHeight="1" x14ac:dyDescent="0.25">
      <c r="A61" s="1" t="s">
        <v>58</v>
      </c>
    </row>
    <row r="62" spans="1:26" ht="60" customHeight="1" x14ac:dyDescent="0.25">
      <c r="A62" s="14" t="s">
        <v>6</v>
      </c>
      <c r="B62" s="83" t="s">
        <v>20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69" t="s">
        <v>21</v>
      </c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1"/>
      <c r="Y62" s="72" t="s">
        <v>22</v>
      </c>
      <c r="Z62" s="72"/>
    </row>
    <row r="63" spans="1:26" ht="24" customHeight="1" x14ac:dyDescent="0.25">
      <c r="A63" s="73" t="s">
        <v>23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5"/>
    </row>
    <row r="64" spans="1:26" s="19" customFormat="1" ht="48" customHeight="1" x14ac:dyDescent="0.25">
      <c r="A64" s="17" t="str">
        <f>IF(B64&lt;&gt;"","2.1.1","")</f>
        <v/>
      </c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53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5"/>
      <c r="Y64" s="77"/>
      <c r="Z64" s="77"/>
    </row>
    <row r="65" spans="1:26" s="19" customFormat="1" ht="48" customHeight="1" x14ac:dyDescent="0.25">
      <c r="A65" s="17" t="str">
        <f>IF(B65&lt;&gt;"","2.1.2","")</f>
        <v/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53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5"/>
      <c r="Y65" s="77"/>
      <c r="Z65" s="77"/>
    </row>
    <row r="66" spans="1:26" s="19" customFormat="1" ht="48" customHeight="1" x14ac:dyDescent="0.25">
      <c r="A66" s="17" t="str">
        <f>IF(B66&lt;&gt;"","2.1.3","")</f>
        <v/>
      </c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53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5"/>
      <c r="Y66" s="77"/>
      <c r="Z66" s="77"/>
    </row>
    <row r="67" spans="1:26" s="19" customFormat="1" ht="48" customHeight="1" x14ac:dyDescent="0.25">
      <c r="A67" s="17" t="str">
        <f>IF(B67&lt;&gt;"","2.1.4","")</f>
        <v/>
      </c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53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5"/>
      <c r="Y67" s="77"/>
      <c r="Z67" s="77"/>
    </row>
    <row r="68" spans="1:26" s="19" customFormat="1" ht="48" customHeight="1" x14ac:dyDescent="0.25">
      <c r="A68" s="17" t="str">
        <f>IF(B68&lt;&gt;"","2.1.5","")</f>
        <v/>
      </c>
      <c r="B68" s="53"/>
      <c r="C68" s="54"/>
      <c r="D68" s="54"/>
      <c r="E68" s="54"/>
      <c r="F68" s="54"/>
      <c r="G68" s="54"/>
      <c r="H68" s="54"/>
      <c r="I68" s="54"/>
      <c r="J68" s="54"/>
      <c r="K68" s="54"/>
      <c r="L68" s="55"/>
      <c r="M68" s="25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7"/>
      <c r="Y68" s="56"/>
      <c r="Z68" s="57"/>
    </row>
    <row r="69" spans="1:26" ht="24" customHeight="1" x14ac:dyDescent="0.25">
      <c r="A69" s="73" t="s">
        <v>24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/>
    </row>
    <row r="70" spans="1:26" s="19" customFormat="1" ht="48" customHeight="1" x14ac:dyDescent="0.25">
      <c r="A70" s="17" t="str">
        <f>IF(B70&lt;&gt;"","2.2.1","")</f>
        <v/>
      </c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53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5"/>
      <c r="Y70" s="77"/>
      <c r="Z70" s="77"/>
    </row>
    <row r="71" spans="1:26" s="19" customFormat="1" ht="48" customHeight="1" x14ac:dyDescent="0.25">
      <c r="A71" s="17" t="str">
        <f>IF(B71&lt;&gt;"","2.2.2","")</f>
        <v/>
      </c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53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5"/>
      <c r="Y71" s="77"/>
      <c r="Z71" s="77"/>
    </row>
    <row r="72" spans="1:26" s="19" customFormat="1" ht="48" customHeight="1" x14ac:dyDescent="0.25">
      <c r="A72" s="17" t="str">
        <f>IF(B72&lt;&gt;"","2.2.3","")</f>
        <v/>
      </c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53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5"/>
      <c r="Y72" s="77"/>
      <c r="Z72" s="77"/>
    </row>
    <row r="73" spans="1:26" s="19" customFormat="1" ht="48" customHeight="1" x14ac:dyDescent="0.25">
      <c r="A73" s="17" t="str">
        <f>IF(B73&lt;&gt;"","2.2.4","")</f>
        <v/>
      </c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53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5"/>
      <c r="Y73" s="77"/>
      <c r="Z73" s="77"/>
    </row>
    <row r="74" spans="1:26" s="19" customFormat="1" ht="48" customHeight="1" x14ac:dyDescent="0.25">
      <c r="A74" s="17" t="str">
        <f>IF(B74&lt;&gt;"","2.2.5","")</f>
        <v/>
      </c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53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5"/>
      <c r="Y74" s="77"/>
      <c r="Z74" s="77"/>
    </row>
    <row r="75" spans="1:26" ht="24" customHeight="1" x14ac:dyDescent="0.25">
      <c r="A75" s="73" t="s">
        <v>25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/>
    </row>
    <row r="76" spans="1:26" s="19" customFormat="1" ht="48" customHeight="1" x14ac:dyDescent="0.25">
      <c r="A76" s="17" t="str">
        <f>IF(B76&lt;&gt;"","2.3.1","")</f>
        <v/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53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5"/>
      <c r="Y76" s="77"/>
      <c r="Z76" s="77"/>
    </row>
    <row r="77" spans="1:26" s="19" customFormat="1" ht="48" customHeight="1" x14ac:dyDescent="0.25">
      <c r="A77" s="17" t="str">
        <f>IF(B77&lt;&gt;"","2.3.2","")</f>
        <v/>
      </c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53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5"/>
      <c r="Y77" s="77"/>
      <c r="Z77" s="77"/>
    </row>
    <row r="78" spans="1:26" s="19" customFormat="1" ht="48" customHeight="1" x14ac:dyDescent="0.25">
      <c r="A78" s="17" t="str">
        <f>IF(B78&lt;&gt;"","2.3.3","")</f>
        <v/>
      </c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53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5"/>
      <c r="Y78" s="77"/>
      <c r="Z78" s="77"/>
    </row>
    <row r="79" spans="1:26" s="19" customFormat="1" ht="48" customHeight="1" x14ac:dyDescent="0.25">
      <c r="A79" s="17" t="str">
        <f>IF(B79&lt;&gt;"","2.3.4","")</f>
        <v/>
      </c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53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5"/>
      <c r="Y79" s="77"/>
      <c r="Z79" s="77"/>
    </row>
    <row r="80" spans="1:26" s="19" customFormat="1" ht="48" customHeight="1" x14ac:dyDescent="0.25">
      <c r="A80" s="17" t="str">
        <f>IF(B80&lt;&gt;"","2.3.5","")</f>
        <v/>
      </c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53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5"/>
      <c r="Y80" s="77"/>
      <c r="Z80" s="77"/>
    </row>
    <row r="81" spans="1:26" ht="9.9499999999999993" customHeight="1" x14ac:dyDescent="0.25"/>
    <row r="82" spans="1:26" ht="24" customHeight="1" x14ac:dyDescent="0.25">
      <c r="A82" s="2" t="s">
        <v>59</v>
      </c>
    </row>
    <row r="83" spans="1:26" ht="9.9499999999999993" customHeight="1" x14ac:dyDescent="0.25"/>
    <row r="84" spans="1:26" ht="60" customHeight="1" x14ac:dyDescent="0.25">
      <c r="A84" s="14" t="s">
        <v>6</v>
      </c>
      <c r="B84" s="83" t="s">
        <v>26</v>
      </c>
      <c r="C84" s="83"/>
      <c r="D84" s="83"/>
      <c r="E84" s="83"/>
      <c r="F84" s="83"/>
      <c r="G84" s="83"/>
      <c r="H84" s="83" t="s">
        <v>21</v>
      </c>
      <c r="I84" s="83"/>
      <c r="J84" s="83"/>
      <c r="K84" s="83"/>
      <c r="L84" s="83"/>
      <c r="M84" s="83"/>
      <c r="N84" s="83"/>
      <c r="O84" s="83"/>
      <c r="P84" s="83"/>
      <c r="Q84" s="69" t="s">
        <v>27</v>
      </c>
      <c r="R84" s="70"/>
      <c r="S84" s="70"/>
      <c r="T84" s="70"/>
      <c r="U84" s="70"/>
      <c r="V84" s="70"/>
      <c r="W84" s="70"/>
      <c r="X84" s="71"/>
      <c r="Y84" s="72" t="s">
        <v>22</v>
      </c>
      <c r="Z84" s="72"/>
    </row>
    <row r="85" spans="1:26" s="19" customFormat="1" ht="72" customHeight="1" x14ac:dyDescent="0.25">
      <c r="A85" s="17" t="str">
        <f>IF(B85&lt;&gt;"","3.1","")</f>
        <v/>
      </c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53"/>
      <c r="R85" s="54"/>
      <c r="S85" s="54"/>
      <c r="T85" s="54"/>
      <c r="U85" s="54"/>
      <c r="V85" s="54"/>
      <c r="W85" s="54"/>
      <c r="X85" s="55"/>
      <c r="Y85" s="77"/>
      <c r="Z85" s="77"/>
    </row>
    <row r="86" spans="1:26" s="19" customFormat="1" ht="72" customHeight="1" x14ac:dyDescent="0.25">
      <c r="A86" s="17" t="str">
        <f>IF(B86&lt;&gt;"","3.2","")</f>
        <v/>
      </c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53"/>
      <c r="R86" s="54"/>
      <c r="S86" s="54"/>
      <c r="T86" s="54"/>
      <c r="U86" s="54"/>
      <c r="V86" s="54"/>
      <c r="W86" s="54"/>
      <c r="X86" s="55"/>
      <c r="Y86" s="77"/>
      <c r="Z86" s="77"/>
    </row>
    <row r="87" spans="1:26" s="19" customFormat="1" ht="72" customHeight="1" x14ac:dyDescent="0.25">
      <c r="A87" s="17" t="str">
        <f>IF(B87&lt;&gt;"","3.3","")</f>
        <v/>
      </c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53"/>
      <c r="R87" s="54"/>
      <c r="S87" s="54"/>
      <c r="T87" s="54"/>
      <c r="U87" s="54"/>
      <c r="V87" s="54"/>
      <c r="W87" s="54"/>
      <c r="X87" s="55"/>
      <c r="Y87" s="77"/>
      <c r="Z87" s="77"/>
    </row>
    <row r="88" spans="1:26" s="19" customFormat="1" ht="72" customHeight="1" x14ac:dyDescent="0.25">
      <c r="A88" s="17" t="str">
        <f>IF(B88&lt;&gt;"","3.4","")</f>
        <v/>
      </c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53"/>
      <c r="R88" s="54"/>
      <c r="S88" s="54"/>
      <c r="T88" s="54"/>
      <c r="U88" s="54"/>
      <c r="V88" s="54"/>
      <c r="W88" s="54"/>
      <c r="X88" s="55"/>
      <c r="Y88" s="77"/>
      <c r="Z88" s="77"/>
    </row>
    <row r="89" spans="1:26" s="19" customFormat="1" ht="72" customHeight="1" x14ac:dyDescent="0.25">
      <c r="A89" s="17" t="str">
        <f>IF(B89&lt;&gt;"","3.5","")</f>
        <v/>
      </c>
      <c r="B89" s="53"/>
      <c r="C89" s="54"/>
      <c r="D89" s="54"/>
      <c r="E89" s="54"/>
      <c r="F89" s="54"/>
      <c r="G89" s="55"/>
      <c r="H89" s="53"/>
      <c r="I89" s="54"/>
      <c r="J89" s="54"/>
      <c r="K89" s="54"/>
      <c r="L89" s="54"/>
      <c r="M89" s="54"/>
      <c r="N89" s="54"/>
      <c r="O89" s="54"/>
      <c r="P89" s="55"/>
      <c r="Q89" s="53"/>
      <c r="R89" s="54"/>
      <c r="S89" s="54"/>
      <c r="T89" s="54"/>
      <c r="U89" s="54"/>
      <c r="V89" s="54"/>
      <c r="W89" s="54"/>
      <c r="X89" s="55"/>
      <c r="Y89" s="56"/>
      <c r="Z89" s="57"/>
    </row>
    <row r="90" spans="1:26" s="19" customFormat="1" ht="72" customHeight="1" x14ac:dyDescent="0.25">
      <c r="A90" s="17" t="str">
        <f>IF(B90&lt;&gt;"","3.6","")</f>
        <v/>
      </c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53"/>
      <c r="R90" s="54"/>
      <c r="S90" s="54"/>
      <c r="T90" s="54"/>
      <c r="U90" s="54"/>
      <c r="V90" s="54"/>
      <c r="W90" s="54"/>
      <c r="X90" s="55"/>
      <c r="Y90" s="77"/>
      <c r="Z90" s="77"/>
    </row>
    <row r="91" spans="1:26" ht="9.9499999999999993" customHeight="1" x14ac:dyDescent="0.25">
      <c r="A91" s="2"/>
    </row>
    <row r="92" spans="1:26" ht="24" customHeight="1" x14ac:dyDescent="0.25">
      <c r="A92" s="2" t="s">
        <v>60</v>
      </c>
    </row>
    <row r="93" spans="1:26" ht="9.9499999999999993" customHeight="1" x14ac:dyDescent="0.25">
      <c r="A93" s="2"/>
    </row>
    <row r="94" spans="1:26" ht="48" customHeight="1" x14ac:dyDescent="0.25">
      <c r="B94" s="182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4"/>
    </row>
    <row r="95" spans="1:26" ht="48" customHeight="1" x14ac:dyDescent="0.25">
      <c r="B95" s="185"/>
      <c r="C95" s="186"/>
      <c r="D95" s="186"/>
      <c r="E95" s="186"/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7"/>
    </row>
    <row r="96" spans="1:26" ht="48" customHeight="1" x14ac:dyDescent="0.25">
      <c r="B96" s="185"/>
      <c r="C96" s="186"/>
      <c r="D96" s="186"/>
      <c r="E96" s="186"/>
      <c r="F96" s="186"/>
      <c r="G96" s="186"/>
      <c r="H96" s="186"/>
      <c r="I96" s="186"/>
      <c r="J96" s="186"/>
      <c r="K96" s="186"/>
      <c r="L96" s="186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186"/>
      <c r="Y96" s="187"/>
    </row>
    <row r="97" spans="1:25" ht="48" customHeight="1" x14ac:dyDescent="0.25">
      <c r="B97" s="185"/>
      <c r="C97" s="186"/>
      <c r="D97" s="186"/>
      <c r="E97" s="186"/>
      <c r="F97" s="186"/>
      <c r="G97" s="186"/>
      <c r="H97" s="186"/>
      <c r="I97" s="186"/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7"/>
    </row>
    <row r="98" spans="1:25" ht="48" customHeight="1" x14ac:dyDescent="0.25">
      <c r="B98" s="188"/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90"/>
    </row>
    <row r="99" spans="1:25" ht="9.9499999999999993" customHeight="1" x14ac:dyDescent="0.25">
      <c r="A99" s="2"/>
    </row>
    <row r="100" spans="1:25" ht="24" customHeight="1" x14ac:dyDescent="0.25">
      <c r="A100" s="5" t="s">
        <v>108</v>
      </c>
    </row>
    <row r="101" spans="1:25" ht="9.9499999999999993" customHeight="1" x14ac:dyDescent="0.25"/>
    <row r="102" spans="1:25" ht="21" customHeight="1" x14ac:dyDescent="0.25">
      <c r="B102" s="165"/>
      <c r="C102" s="165"/>
      <c r="D102" s="165"/>
      <c r="E102" s="165"/>
      <c r="F102" s="165"/>
      <c r="G102" s="165"/>
      <c r="H102" s="165"/>
      <c r="J102" s="165"/>
      <c r="K102" s="165"/>
      <c r="L102" s="165"/>
      <c r="M102" s="165"/>
      <c r="N102" s="165"/>
      <c r="O102" s="165"/>
      <c r="P102" s="165"/>
      <c r="Q102" s="165"/>
      <c r="S102" s="166"/>
      <c r="T102" s="167"/>
      <c r="U102" s="167"/>
      <c r="V102" s="167"/>
      <c r="W102" s="167"/>
      <c r="X102" s="167"/>
      <c r="Y102" s="168"/>
    </row>
    <row r="103" spans="1:25" ht="21" customHeight="1" x14ac:dyDescent="0.25">
      <c r="B103" s="165"/>
      <c r="C103" s="165"/>
      <c r="D103" s="165"/>
      <c r="E103" s="165"/>
      <c r="F103" s="165"/>
      <c r="G103" s="165"/>
      <c r="H103" s="165"/>
      <c r="J103" s="165"/>
      <c r="K103" s="165"/>
      <c r="L103" s="165"/>
      <c r="M103" s="165"/>
      <c r="N103" s="165"/>
      <c r="O103" s="165"/>
      <c r="P103" s="165"/>
      <c r="Q103" s="165"/>
      <c r="S103" s="169"/>
      <c r="T103" s="170"/>
      <c r="U103" s="170"/>
      <c r="V103" s="170"/>
      <c r="W103" s="170"/>
      <c r="X103" s="170"/>
      <c r="Y103" s="171"/>
    </row>
    <row r="104" spans="1:25" ht="21" customHeight="1" x14ac:dyDescent="0.25">
      <c r="B104" s="165"/>
      <c r="C104" s="165"/>
      <c r="D104" s="165"/>
      <c r="E104" s="165"/>
      <c r="F104" s="165"/>
      <c r="G104" s="165"/>
      <c r="H104" s="165"/>
      <c r="J104" s="165"/>
      <c r="K104" s="165"/>
      <c r="L104" s="165"/>
      <c r="M104" s="165"/>
      <c r="N104" s="165"/>
      <c r="O104" s="165"/>
      <c r="P104" s="165"/>
      <c r="Q104" s="165"/>
      <c r="S104" s="169"/>
      <c r="T104" s="170"/>
      <c r="U104" s="170"/>
      <c r="V104" s="170"/>
      <c r="W104" s="170"/>
      <c r="X104" s="170"/>
      <c r="Y104" s="171"/>
    </row>
    <row r="105" spans="1:25" ht="21" customHeight="1" x14ac:dyDescent="0.25">
      <c r="B105" s="165"/>
      <c r="C105" s="165"/>
      <c r="D105" s="165"/>
      <c r="E105" s="165"/>
      <c r="F105" s="165"/>
      <c r="G105" s="165"/>
      <c r="H105" s="165"/>
      <c r="J105" s="165"/>
      <c r="K105" s="165"/>
      <c r="L105" s="165"/>
      <c r="M105" s="165"/>
      <c r="N105" s="165"/>
      <c r="O105" s="165"/>
      <c r="P105" s="165"/>
      <c r="Q105" s="165"/>
      <c r="S105" s="169"/>
      <c r="T105" s="170"/>
      <c r="U105" s="170"/>
      <c r="V105" s="170"/>
      <c r="W105" s="170"/>
      <c r="X105" s="170"/>
      <c r="Y105" s="171"/>
    </row>
    <row r="106" spans="1:25" ht="21" customHeight="1" x14ac:dyDescent="0.25">
      <c r="B106" s="165"/>
      <c r="C106" s="165"/>
      <c r="D106" s="165"/>
      <c r="E106" s="165"/>
      <c r="F106" s="165"/>
      <c r="G106" s="165"/>
      <c r="H106" s="165"/>
      <c r="J106" s="165"/>
      <c r="K106" s="165"/>
      <c r="L106" s="165"/>
      <c r="M106" s="165"/>
      <c r="N106" s="165"/>
      <c r="O106" s="165"/>
      <c r="P106" s="165"/>
      <c r="Q106" s="165"/>
      <c r="S106" s="169"/>
      <c r="T106" s="170"/>
      <c r="U106" s="170"/>
      <c r="V106" s="170"/>
      <c r="W106" s="170"/>
      <c r="X106" s="170"/>
      <c r="Y106" s="171"/>
    </row>
    <row r="107" spans="1:25" ht="21" customHeight="1" x14ac:dyDescent="0.25">
      <c r="B107" s="165"/>
      <c r="C107" s="165"/>
      <c r="D107" s="165"/>
      <c r="E107" s="165"/>
      <c r="F107" s="165"/>
      <c r="G107" s="165"/>
      <c r="H107" s="165"/>
      <c r="J107" s="165"/>
      <c r="K107" s="165"/>
      <c r="L107" s="165"/>
      <c r="M107" s="165"/>
      <c r="N107" s="165"/>
      <c r="O107" s="165"/>
      <c r="P107" s="165"/>
      <c r="Q107" s="165"/>
      <c r="S107" s="169"/>
      <c r="T107" s="170"/>
      <c r="U107" s="170"/>
      <c r="V107" s="170"/>
      <c r="W107" s="170"/>
      <c r="X107" s="170"/>
      <c r="Y107" s="171"/>
    </row>
    <row r="108" spans="1:25" ht="21" customHeight="1" x14ac:dyDescent="0.25">
      <c r="B108" s="165"/>
      <c r="C108" s="165"/>
      <c r="D108" s="165"/>
      <c r="E108" s="165"/>
      <c r="F108" s="165"/>
      <c r="G108" s="165"/>
      <c r="H108" s="165"/>
      <c r="J108" s="165"/>
      <c r="K108" s="165"/>
      <c r="L108" s="165"/>
      <c r="M108" s="165"/>
      <c r="N108" s="165"/>
      <c r="O108" s="165"/>
      <c r="P108" s="165"/>
      <c r="Q108" s="165"/>
      <c r="S108" s="169"/>
      <c r="T108" s="170"/>
      <c r="U108" s="170"/>
      <c r="V108" s="170"/>
      <c r="W108" s="170"/>
      <c r="X108" s="170"/>
      <c r="Y108" s="171"/>
    </row>
    <row r="109" spans="1:25" ht="21" customHeight="1" x14ac:dyDescent="0.25">
      <c r="B109" s="165"/>
      <c r="C109" s="165"/>
      <c r="D109" s="165"/>
      <c r="E109" s="165"/>
      <c r="F109" s="165"/>
      <c r="G109" s="165"/>
      <c r="H109" s="165"/>
      <c r="J109" s="165"/>
      <c r="K109" s="165"/>
      <c r="L109" s="165"/>
      <c r="M109" s="165"/>
      <c r="N109" s="165"/>
      <c r="O109" s="165"/>
      <c r="P109" s="165"/>
      <c r="Q109" s="165"/>
      <c r="S109" s="169"/>
      <c r="T109" s="170"/>
      <c r="U109" s="170"/>
      <c r="V109" s="170"/>
      <c r="W109" s="170"/>
      <c r="X109" s="170"/>
      <c r="Y109" s="171"/>
    </row>
    <row r="110" spans="1:25" ht="21" customHeight="1" x14ac:dyDescent="0.25">
      <c r="B110" s="165"/>
      <c r="C110" s="165"/>
      <c r="D110" s="165"/>
      <c r="E110" s="165"/>
      <c r="F110" s="165"/>
      <c r="G110" s="165"/>
      <c r="H110" s="165"/>
      <c r="J110" s="165"/>
      <c r="K110" s="165"/>
      <c r="L110" s="165"/>
      <c r="M110" s="165"/>
      <c r="N110" s="165"/>
      <c r="O110" s="165"/>
      <c r="P110" s="165"/>
      <c r="Q110" s="165"/>
      <c r="S110" s="169"/>
      <c r="T110" s="170"/>
      <c r="U110" s="170"/>
      <c r="V110" s="170"/>
      <c r="W110" s="170"/>
      <c r="X110" s="170"/>
      <c r="Y110" s="171"/>
    </row>
    <row r="111" spans="1:25" ht="21" customHeight="1" x14ac:dyDescent="0.25">
      <c r="B111" s="165"/>
      <c r="C111" s="165"/>
      <c r="D111" s="165"/>
      <c r="E111" s="165"/>
      <c r="F111" s="165"/>
      <c r="G111" s="165"/>
      <c r="H111" s="165"/>
      <c r="J111" s="165"/>
      <c r="K111" s="165"/>
      <c r="L111" s="165"/>
      <c r="M111" s="165"/>
      <c r="N111" s="165"/>
      <c r="O111" s="165"/>
      <c r="P111" s="165"/>
      <c r="Q111" s="165"/>
      <c r="S111" s="172"/>
      <c r="T111" s="173"/>
      <c r="U111" s="173"/>
      <c r="V111" s="173"/>
      <c r="W111" s="173"/>
      <c r="X111" s="173"/>
      <c r="Y111" s="174"/>
    </row>
    <row r="112" spans="1:25" ht="48" customHeight="1" x14ac:dyDescent="0.25">
      <c r="B112" s="181"/>
      <c r="C112" s="181"/>
      <c r="D112" s="181"/>
      <c r="E112" s="181"/>
      <c r="F112" s="181"/>
      <c r="G112" s="181"/>
      <c r="H112" s="181"/>
      <c r="J112" s="175"/>
      <c r="K112" s="176"/>
      <c r="L112" s="176"/>
      <c r="M112" s="176"/>
      <c r="N112" s="176"/>
      <c r="O112" s="176"/>
      <c r="P112" s="176"/>
      <c r="Q112" s="177"/>
      <c r="S112" s="175"/>
      <c r="T112" s="176"/>
      <c r="U112" s="176"/>
      <c r="V112" s="176"/>
      <c r="W112" s="176"/>
      <c r="X112" s="176"/>
      <c r="Y112" s="177"/>
    </row>
    <row r="113" spans="2:25" ht="48" customHeight="1" x14ac:dyDescent="0.25">
      <c r="B113" s="181"/>
      <c r="C113" s="181"/>
      <c r="D113" s="181"/>
      <c r="E113" s="181"/>
      <c r="F113" s="181"/>
      <c r="G113" s="181"/>
      <c r="H113" s="181"/>
      <c r="J113" s="178"/>
      <c r="K113" s="179"/>
      <c r="L113" s="179"/>
      <c r="M113" s="179"/>
      <c r="N113" s="179"/>
      <c r="O113" s="179"/>
      <c r="P113" s="179"/>
      <c r="Q113" s="180"/>
      <c r="S113" s="178"/>
      <c r="T113" s="179"/>
      <c r="U113" s="179"/>
      <c r="V113" s="179"/>
      <c r="W113" s="179"/>
      <c r="X113" s="179"/>
      <c r="Y113" s="180"/>
    </row>
    <row r="115" spans="2:25" x14ac:dyDescent="0.25">
      <c r="B115" s="165"/>
      <c r="C115" s="165"/>
      <c r="D115" s="165"/>
      <c r="E115" s="165"/>
      <c r="F115" s="165"/>
      <c r="G115" s="165"/>
      <c r="H115" s="165"/>
      <c r="J115" s="165"/>
      <c r="K115" s="165"/>
      <c r="L115" s="165"/>
      <c r="M115" s="165"/>
      <c r="N115" s="165"/>
      <c r="O115" s="165"/>
      <c r="P115" s="165"/>
      <c r="Q115" s="165"/>
      <c r="S115" s="166"/>
      <c r="T115" s="167"/>
      <c r="U115" s="167"/>
      <c r="V115" s="167"/>
      <c r="W115" s="167"/>
      <c r="X115" s="167"/>
      <c r="Y115" s="168"/>
    </row>
    <row r="116" spans="2:25" x14ac:dyDescent="0.25">
      <c r="B116" s="165"/>
      <c r="C116" s="165"/>
      <c r="D116" s="165"/>
      <c r="E116" s="165"/>
      <c r="F116" s="165"/>
      <c r="G116" s="165"/>
      <c r="H116" s="165"/>
      <c r="J116" s="165"/>
      <c r="K116" s="165"/>
      <c r="L116" s="165"/>
      <c r="M116" s="165"/>
      <c r="N116" s="165"/>
      <c r="O116" s="165"/>
      <c r="P116" s="165"/>
      <c r="Q116" s="165"/>
      <c r="S116" s="169"/>
      <c r="T116" s="170"/>
      <c r="U116" s="170"/>
      <c r="V116" s="170"/>
      <c r="W116" s="170"/>
      <c r="X116" s="170"/>
      <c r="Y116" s="171"/>
    </row>
    <row r="117" spans="2:25" x14ac:dyDescent="0.25">
      <c r="B117" s="165"/>
      <c r="C117" s="165"/>
      <c r="D117" s="165"/>
      <c r="E117" s="165"/>
      <c r="F117" s="165"/>
      <c r="G117" s="165"/>
      <c r="H117" s="165"/>
      <c r="J117" s="165"/>
      <c r="K117" s="165"/>
      <c r="L117" s="165"/>
      <c r="M117" s="165"/>
      <c r="N117" s="165"/>
      <c r="O117" s="165"/>
      <c r="P117" s="165"/>
      <c r="Q117" s="165"/>
      <c r="S117" s="169"/>
      <c r="T117" s="170"/>
      <c r="U117" s="170"/>
      <c r="V117" s="170"/>
      <c r="W117" s="170"/>
      <c r="X117" s="170"/>
      <c r="Y117" s="171"/>
    </row>
    <row r="118" spans="2:25" x14ac:dyDescent="0.25">
      <c r="B118" s="165"/>
      <c r="C118" s="165"/>
      <c r="D118" s="165"/>
      <c r="E118" s="165"/>
      <c r="F118" s="165"/>
      <c r="G118" s="165"/>
      <c r="H118" s="165"/>
      <c r="J118" s="165"/>
      <c r="K118" s="165"/>
      <c r="L118" s="165"/>
      <c r="M118" s="165"/>
      <c r="N118" s="165"/>
      <c r="O118" s="165"/>
      <c r="P118" s="165"/>
      <c r="Q118" s="165"/>
      <c r="S118" s="169"/>
      <c r="T118" s="170"/>
      <c r="U118" s="170"/>
      <c r="V118" s="170"/>
      <c r="W118" s="170"/>
      <c r="X118" s="170"/>
      <c r="Y118" s="171"/>
    </row>
    <row r="119" spans="2:25" x14ac:dyDescent="0.25">
      <c r="B119" s="165"/>
      <c r="C119" s="165"/>
      <c r="D119" s="165"/>
      <c r="E119" s="165"/>
      <c r="F119" s="165"/>
      <c r="G119" s="165"/>
      <c r="H119" s="165"/>
      <c r="J119" s="165"/>
      <c r="K119" s="165"/>
      <c r="L119" s="165"/>
      <c r="M119" s="165"/>
      <c r="N119" s="165"/>
      <c r="O119" s="165"/>
      <c r="P119" s="165"/>
      <c r="Q119" s="165"/>
      <c r="S119" s="169"/>
      <c r="T119" s="170"/>
      <c r="U119" s="170"/>
      <c r="V119" s="170"/>
      <c r="W119" s="170"/>
      <c r="X119" s="170"/>
      <c r="Y119" s="171"/>
    </row>
    <row r="120" spans="2:25" x14ac:dyDescent="0.25">
      <c r="B120" s="165"/>
      <c r="C120" s="165"/>
      <c r="D120" s="165"/>
      <c r="E120" s="165"/>
      <c r="F120" s="165"/>
      <c r="G120" s="165"/>
      <c r="H120" s="165"/>
      <c r="J120" s="165"/>
      <c r="K120" s="165"/>
      <c r="L120" s="165"/>
      <c r="M120" s="165"/>
      <c r="N120" s="165"/>
      <c r="O120" s="165"/>
      <c r="P120" s="165"/>
      <c r="Q120" s="165"/>
      <c r="S120" s="169"/>
      <c r="T120" s="170"/>
      <c r="U120" s="170"/>
      <c r="V120" s="170"/>
      <c r="W120" s="170"/>
      <c r="X120" s="170"/>
      <c r="Y120" s="171"/>
    </row>
    <row r="121" spans="2:25" x14ac:dyDescent="0.25">
      <c r="B121" s="165"/>
      <c r="C121" s="165"/>
      <c r="D121" s="165"/>
      <c r="E121" s="165"/>
      <c r="F121" s="165"/>
      <c r="G121" s="165"/>
      <c r="H121" s="165"/>
      <c r="J121" s="165"/>
      <c r="K121" s="165"/>
      <c r="L121" s="165"/>
      <c r="M121" s="165"/>
      <c r="N121" s="165"/>
      <c r="O121" s="165"/>
      <c r="P121" s="165"/>
      <c r="Q121" s="165"/>
      <c r="S121" s="169"/>
      <c r="T121" s="170"/>
      <c r="U121" s="170"/>
      <c r="V121" s="170"/>
      <c r="W121" s="170"/>
      <c r="X121" s="170"/>
      <c r="Y121" s="171"/>
    </row>
    <row r="122" spans="2:25" x14ac:dyDescent="0.25">
      <c r="B122" s="165"/>
      <c r="C122" s="165"/>
      <c r="D122" s="165"/>
      <c r="E122" s="165"/>
      <c r="F122" s="165"/>
      <c r="G122" s="165"/>
      <c r="H122" s="165"/>
      <c r="J122" s="165"/>
      <c r="K122" s="165"/>
      <c r="L122" s="165"/>
      <c r="M122" s="165"/>
      <c r="N122" s="165"/>
      <c r="O122" s="165"/>
      <c r="P122" s="165"/>
      <c r="Q122" s="165"/>
      <c r="S122" s="169"/>
      <c r="T122" s="170"/>
      <c r="U122" s="170"/>
      <c r="V122" s="170"/>
      <c r="W122" s="170"/>
      <c r="X122" s="170"/>
      <c r="Y122" s="171"/>
    </row>
    <row r="123" spans="2:25" x14ac:dyDescent="0.25">
      <c r="B123" s="165"/>
      <c r="C123" s="165"/>
      <c r="D123" s="165"/>
      <c r="E123" s="165"/>
      <c r="F123" s="165"/>
      <c r="G123" s="165"/>
      <c r="H123" s="165"/>
      <c r="J123" s="165"/>
      <c r="K123" s="165"/>
      <c r="L123" s="165"/>
      <c r="M123" s="165"/>
      <c r="N123" s="165"/>
      <c r="O123" s="165"/>
      <c r="P123" s="165"/>
      <c r="Q123" s="165"/>
      <c r="S123" s="169"/>
      <c r="T123" s="170"/>
      <c r="U123" s="170"/>
      <c r="V123" s="170"/>
      <c r="W123" s="170"/>
      <c r="X123" s="170"/>
      <c r="Y123" s="171"/>
    </row>
    <row r="124" spans="2:25" x14ac:dyDescent="0.25">
      <c r="B124" s="165"/>
      <c r="C124" s="165"/>
      <c r="D124" s="165"/>
      <c r="E124" s="165"/>
      <c r="F124" s="165"/>
      <c r="G124" s="165"/>
      <c r="H124" s="165"/>
      <c r="J124" s="165"/>
      <c r="K124" s="165"/>
      <c r="L124" s="165"/>
      <c r="M124" s="165"/>
      <c r="N124" s="165"/>
      <c r="O124" s="165"/>
      <c r="P124" s="165"/>
      <c r="Q124" s="165"/>
      <c r="S124" s="172"/>
      <c r="T124" s="173"/>
      <c r="U124" s="173"/>
      <c r="V124" s="173"/>
      <c r="W124" s="173"/>
      <c r="X124" s="173"/>
      <c r="Y124" s="174"/>
    </row>
    <row r="125" spans="2:25" ht="48" customHeight="1" x14ac:dyDescent="0.25">
      <c r="B125" s="77"/>
      <c r="C125" s="77"/>
      <c r="D125" s="77"/>
      <c r="E125" s="77"/>
      <c r="F125" s="77"/>
      <c r="G125" s="77"/>
      <c r="H125" s="77"/>
      <c r="J125" s="175"/>
      <c r="K125" s="176"/>
      <c r="L125" s="176"/>
      <c r="M125" s="176"/>
      <c r="N125" s="176"/>
      <c r="O125" s="176"/>
      <c r="P125" s="176"/>
      <c r="Q125" s="177"/>
      <c r="S125" s="153"/>
      <c r="T125" s="154"/>
      <c r="U125" s="154"/>
      <c r="V125" s="154"/>
      <c r="W125" s="154"/>
      <c r="X125" s="154"/>
      <c r="Y125" s="155"/>
    </row>
    <row r="126" spans="2:25" ht="48" customHeight="1" x14ac:dyDescent="0.25">
      <c r="B126" s="77"/>
      <c r="C126" s="77"/>
      <c r="D126" s="77"/>
      <c r="E126" s="77"/>
      <c r="F126" s="77"/>
      <c r="G126" s="77"/>
      <c r="H126" s="77"/>
      <c r="J126" s="178"/>
      <c r="K126" s="179"/>
      <c r="L126" s="179"/>
      <c r="M126" s="179"/>
      <c r="N126" s="179"/>
      <c r="O126" s="179"/>
      <c r="P126" s="179"/>
      <c r="Q126" s="180"/>
      <c r="S126" s="156"/>
      <c r="T126" s="157"/>
      <c r="U126" s="157"/>
      <c r="V126" s="157"/>
      <c r="W126" s="157"/>
      <c r="X126" s="157"/>
      <c r="Y126" s="158"/>
    </row>
    <row r="128" spans="2:25" x14ac:dyDescent="0.25">
      <c r="B128" s="166"/>
      <c r="C128" s="167"/>
      <c r="D128" s="167"/>
      <c r="E128" s="167"/>
      <c r="F128" s="167"/>
      <c r="G128" s="167"/>
      <c r="H128" s="168"/>
      <c r="J128" s="166"/>
      <c r="K128" s="167"/>
      <c r="L128" s="167"/>
      <c r="M128" s="167"/>
      <c r="N128" s="167"/>
      <c r="O128" s="167"/>
      <c r="P128" s="167"/>
      <c r="Q128" s="168"/>
      <c r="S128" s="166"/>
      <c r="T128" s="167"/>
      <c r="U128" s="167"/>
      <c r="V128" s="167"/>
      <c r="W128" s="167"/>
      <c r="X128" s="167"/>
      <c r="Y128" s="168"/>
    </row>
    <row r="129" spans="2:25" x14ac:dyDescent="0.25">
      <c r="B129" s="169"/>
      <c r="C129" s="170"/>
      <c r="D129" s="170"/>
      <c r="E129" s="170"/>
      <c r="F129" s="170"/>
      <c r="G129" s="170"/>
      <c r="H129" s="171"/>
      <c r="J129" s="169"/>
      <c r="K129" s="170"/>
      <c r="L129" s="170"/>
      <c r="M129" s="170"/>
      <c r="N129" s="170"/>
      <c r="O129" s="170"/>
      <c r="P129" s="170"/>
      <c r="Q129" s="171"/>
      <c r="S129" s="169"/>
      <c r="T129" s="170"/>
      <c r="U129" s="170"/>
      <c r="V129" s="170"/>
      <c r="W129" s="170"/>
      <c r="X129" s="170"/>
      <c r="Y129" s="171"/>
    </row>
    <row r="130" spans="2:25" x14ac:dyDescent="0.25">
      <c r="B130" s="169"/>
      <c r="C130" s="170"/>
      <c r="D130" s="170"/>
      <c r="E130" s="170"/>
      <c r="F130" s="170"/>
      <c r="G130" s="170"/>
      <c r="H130" s="171"/>
      <c r="J130" s="169"/>
      <c r="K130" s="170"/>
      <c r="L130" s="170"/>
      <c r="M130" s="170"/>
      <c r="N130" s="170"/>
      <c r="O130" s="170"/>
      <c r="P130" s="170"/>
      <c r="Q130" s="171"/>
      <c r="S130" s="169"/>
      <c r="T130" s="170"/>
      <c r="U130" s="170"/>
      <c r="V130" s="170"/>
      <c r="W130" s="170"/>
      <c r="X130" s="170"/>
      <c r="Y130" s="171"/>
    </row>
    <row r="131" spans="2:25" x14ac:dyDescent="0.25">
      <c r="B131" s="169"/>
      <c r="C131" s="170"/>
      <c r="D131" s="170"/>
      <c r="E131" s="170"/>
      <c r="F131" s="170"/>
      <c r="G131" s="170"/>
      <c r="H131" s="171"/>
      <c r="J131" s="169"/>
      <c r="K131" s="170"/>
      <c r="L131" s="170"/>
      <c r="M131" s="170"/>
      <c r="N131" s="170"/>
      <c r="O131" s="170"/>
      <c r="P131" s="170"/>
      <c r="Q131" s="171"/>
      <c r="S131" s="169"/>
      <c r="T131" s="170"/>
      <c r="U131" s="170"/>
      <c r="V131" s="170"/>
      <c r="W131" s="170"/>
      <c r="X131" s="170"/>
      <c r="Y131" s="171"/>
    </row>
    <row r="132" spans="2:25" x14ac:dyDescent="0.25">
      <c r="B132" s="169"/>
      <c r="C132" s="170"/>
      <c r="D132" s="170"/>
      <c r="E132" s="170"/>
      <c r="F132" s="170"/>
      <c r="G132" s="170"/>
      <c r="H132" s="171"/>
      <c r="J132" s="169"/>
      <c r="K132" s="170"/>
      <c r="L132" s="170"/>
      <c r="M132" s="170"/>
      <c r="N132" s="170"/>
      <c r="O132" s="170"/>
      <c r="P132" s="170"/>
      <c r="Q132" s="171"/>
      <c r="S132" s="169"/>
      <c r="T132" s="170"/>
      <c r="U132" s="170"/>
      <c r="V132" s="170"/>
      <c r="W132" s="170"/>
      <c r="X132" s="170"/>
      <c r="Y132" s="171"/>
    </row>
    <row r="133" spans="2:25" x14ac:dyDescent="0.25">
      <c r="B133" s="169"/>
      <c r="C133" s="170"/>
      <c r="D133" s="170"/>
      <c r="E133" s="170"/>
      <c r="F133" s="170"/>
      <c r="G133" s="170"/>
      <c r="H133" s="171"/>
      <c r="J133" s="169"/>
      <c r="K133" s="170"/>
      <c r="L133" s="170"/>
      <c r="M133" s="170"/>
      <c r="N133" s="170"/>
      <c r="O133" s="170"/>
      <c r="P133" s="170"/>
      <c r="Q133" s="171"/>
      <c r="S133" s="169"/>
      <c r="T133" s="170"/>
      <c r="U133" s="170"/>
      <c r="V133" s="170"/>
      <c r="W133" s="170"/>
      <c r="X133" s="170"/>
      <c r="Y133" s="171"/>
    </row>
    <row r="134" spans="2:25" x14ac:dyDescent="0.25">
      <c r="B134" s="169"/>
      <c r="C134" s="170"/>
      <c r="D134" s="170"/>
      <c r="E134" s="170"/>
      <c r="F134" s="170"/>
      <c r="G134" s="170"/>
      <c r="H134" s="171"/>
      <c r="J134" s="169"/>
      <c r="K134" s="170"/>
      <c r="L134" s="170"/>
      <c r="M134" s="170"/>
      <c r="N134" s="170"/>
      <c r="O134" s="170"/>
      <c r="P134" s="170"/>
      <c r="Q134" s="171"/>
      <c r="S134" s="169"/>
      <c r="T134" s="170"/>
      <c r="U134" s="170"/>
      <c r="V134" s="170"/>
      <c r="W134" s="170"/>
      <c r="X134" s="170"/>
      <c r="Y134" s="171"/>
    </row>
    <row r="135" spans="2:25" x14ac:dyDescent="0.25">
      <c r="B135" s="169"/>
      <c r="C135" s="170"/>
      <c r="D135" s="170"/>
      <c r="E135" s="170"/>
      <c r="F135" s="170"/>
      <c r="G135" s="170"/>
      <c r="H135" s="171"/>
      <c r="J135" s="169"/>
      <c r="K135" s="170"/>
      <c r="L135" s="170"/>
      <c r="M135" s="170"/>
      <c r="N135" s="170"/>
      <c r="O135" s="170"/>
      <c r="P135" s="170"/>
      <c r="Q135" s="171"/>
      <c r="S135" s="169"/>
      <c r="T135" s="170"/>
      <c r="U135" s="170"/>
      <c r="V135" s="170"/>
      <c r="W135" s="170"/>
      <c r="X135" s="170"/>
      <c r="Y135" s="171"/>
    </row>
    <row r="136" spans="2:25" x14ac:dyDescent="0.25">
      <c r="B136" s="169"/>
      <c r="C136" s="170"/>
      <c r="D136" s="170"/>
      <c r="E136" s="170"/>
      <c r="F136" s="170"/>
      <c r="G136" s="170"/>
      <c r="H136" s="171"/>
      <c r="J136" s="169"/>
      <c r="K136" s="170"/>
      <c r="L136" s="170"/>
      <c r="M136" s="170"/>
      <c r="N136" s="170"/>
      <c r="O136" s="170"/>
      <c r="P136" s="170"/>
      <c r="Q136" s="171"/>
      <c r="S136" s="169"/>
      <c r="T136" s="170"/>
      <c r="U136" s="170"/>
      <c r="V136" s="170"/>
      <c r="W136" s="170"/>
      <c r="X136" s="170"/>
      <c r="Y136" s="171"/>
    </row>
    <row r="137" spans="2:25" x14ac:dyDescent="0.25">
      <c r="B137" s="172"/>
      <c r="C137" s="173"/>
      <c r="D137" s="173"/>
      <c r="E137" s="173"/>
      <c r="F137" s="173"/>
      <c r="G137" s="173"/>
      <c r="H137" s="174"/>
      <c r="J137" s="172"/>
      <c r="K137" s="173"/>
      <c r="L137" s="173"/>
      <c r="M137" s="173"/>
      <c r="N137" s="173"/>
      <c r="O137" s="173"/>
      <c r="P137" s="173"/>
      <c r="Q137" s="174"/>
      <c r="S137" s="172"/>
      <c r="T137" s="173"/>
      <c r="U137" s="173"/>
      <c r="V137" s="173"/>
      <c r="W137" s="173"/>
      <c r="X137" s="173"/>
      <c r="Y137" s="174"/>
    </row>
    <row r="138" spans="2:25" ht="48" customHeight="1" x14ac:dyDescent="0.25">
      <c r="B138" s="153"/>
      <c r="C138" s="154"/>
      <c r="D138" s="154"/>
      <c r="E138" s="154"/>
      <c r="F138" s="154"/>
      <c r="G138" s="154"/>
      <c r="H138" s="155"/>
      <c r="J138" s="159"/>
      <c r="K138" s="160"/>
      <c r="L138" s="160"/>
      <c r="M138" s="160"/>
      <c r="N138" s="160"/>
      <c r="O138" s="160"/>
      <c r="P138" s="160"/>
      <c r="Q138" s="161"/>
      <c r="S138" s="153"/>
      <c r="T138" s="154"/>
      <c r="U138" s="154"/>
      <c r="V138" s="154"/>
      <c r="W138" s="154"/>
      <c r="X138" s="154"/>
      <c r="Y138" s="155"/>
    </row>
    <row r="139" spans="2:25" ht="48" customHeight="1" x14ac:dyDescent="0.25">
      <c r="B139" s="156"/>
      <c r="C139" s="157"/>
      <c r="D139" s="157"/>
      <c r="E139" s="157"/>
      <c r="F139" s="157"/>
      <c r="G139" s="157"/>
      <c r="H139" s="158"/>
      <c r="J139" s="162"/>
      <c r="K139" s="163"/>
      <c r="L139" s="163"/>
      <c r="M139" s="163"/>
      <c r="N139" s="163"/>
      <c r="O139" s="163"/>
      <c r="P139" s="163"/>
      <c r="Q139" s="164"/>
      <c r="S139" s="156"/>
      <c r="T139" s="157"/>
      <c r="U139" s="157"/>
      <c r="V139" s="157"/>
      <c r="W139" s="157"/>
      <c r="X139" s="157"/>
      <c r="Y139" s="158"/>
    </row>
    <row r="142" spans="2:25" x14ac:dyDescent="0.25">
      <c r="E142" s="13" t="s">
        <v>28</v>
      </c>
      <c r="F142" s="150"/>
      <c r="G142" s="150"/>
      <c r="H142" s="150"/>
      <c r="I142" s="150"/>
      <c r="J142" s="150"/>
      <c r="Q142" s="13" t="s">
        <v>29</v>
      </c>
      <c r="R142" s="150"/>
      <c r="S142" s="150"/>
      <c r="T142" s="150"/>
      <c r="U142" s="150"/>
      <c r="V142" s="150"/>
      <c r="W142" s="150"/>
    </row>
    <row r="143" spans="2:25" ht="23.25" x14ac:dyDescent="0.25">
      <c r="E143" s="13" t="s">
        <v>30</v>
      </c>
      <c r="F143" s="151"/>
      <c r="G143" s="151"/>
      <c r="H143" s="151"/>
      <c r="I143" s="151"/>
      <c r="J143" s="151"/>
      <c r="K143" s="2" t="s">
        <v>31</v>
      </c>
      <c r="Q143" s="13" t="s">
        <v>30</v>
      </c>
      <c r="R143" s="150"/>
      <c r="S143" s="150"/>
      <c r="T143" s="150"/>
      <c r="U143" s="150"/>
      <c r="V143" s="150"/>
      <c r="W143" s="150"/>
      <c r="X143" s="2" t="s">
        <v>31</v>
      </c>
    </row>
    <row r="144" spans="2:25" ht="23.25" x14ac:dyDescent="0.25">
      <c r="E144" s="13" t="s">
        <v>32</v>
      </c>
      <c r="F144" s="151"/>
      <c r="G144" s="151"/>
      <c r="H144" s="151"/>
      <c r="I144" s="151"/>
      <c r="J144" s="151"/>
      <c r="Q144" s="152"/>
      <c r="R144" s="152"/>
      <c r="S144" s="152"/>
      <c r="T144" s="152"/>
      <c r="U144" s="152"/>
      <c r="V144" s="152"/>
      <c r="W144" s="152"/>
      <c r="X144" s="152"/>
    </row>
    <row r="145" spans="5:23" ht="23.25" x14ac:dyDescent="0.25">
      <c r="E145" s="13" t="s">
        <v>33</v>
      </c>
      <c r="F145" s="147"/>
      <c r="G145" s="147"/>
      <c r="H145" s="147"/>
      <c r="I145" s="147"/>
      <c r="J145" s="147"/>
      <c r="Q145" s="13" t="s">
        <v>33</v>
      </c>
      <c r="R145" s="148"/>
      <c r="S145" s="148"/>
      <c r="T145" s="148"/>
      <c r="U145" s="148"/>
      <c r="V145" s="148"/>
      <c r="W145" s="148"/>
    </row>
    <row r="146" spans="5:23" ht="23.25" x14ac:dyDescent="0.25">
      <c r="E146" s="13" t="s">
        <v>34</v>
      </c>
      <c r="F146" s="149"/>
      <c r="G146" s="149"/>
      <c r="H146" s="149"/>
      <c r="I146" s="149"/>
      <c r="J146" s="149"/>
    </row>
  </sheetData>
  <sheetProtection formatCells="0" formatRows="0"/>
  <protectedRanges>
    <protectedRange sqref="M7 H8 V12 X29 B64:Z68 B70:Z74 B76:Z80 B85:Z90 B94 B102 B112 J102 J112 S102 S112 B115 B125 J115 J125 S115 S125 B128 B138 J128 J138 S128 S138 R142:R143 Q144 R145 F142:F146 K29:S30 K32:S58" name="ช่วง1_1"/>
  </protectedRanges>
  <mergeCells count="407">
    <mergeCell ref="T40:U40"/>
    <mergeCell ref="V40:W40"/>
    <mergeCell ref="B41:G41"/>
    <mergeCell ref="H41:J41"/>
    <mergeCell ref="K41:M41"/>
    <mergeCell ref="N41:P41"/>
    <mergeCell ref="Q41:S41"/>
    <mergeCell ref="T41:U41"/>
    <mergeCell ref="V41:W41"/>
    <mergeCell ref="A36:A37"/>
    <mergeCell ref="A31:A34"/>
    <mergeCell ref="F144:J144"/>
    <mergeCell ref="F145:J145"/>
    <mergeCell ref="R145:W145"/>
    <mergeCell ref="F146:J146"/>
    <mergeCell ref="F142:J142"/>
    <mergeCell ref="R142:W142"/>
    <mergeCell ref="F143:J143"/>
    <mergeCell ref="R143:W143"/>
    <mergeCell ref="Q144:X144"/>
    <mergeCell ref="T59:U59"/>
    <mergeCell ref="V59:W59"/>
    <mergeCell ref="B67:L67"/>
    <mergeCell ref="M67:X67"/>
    <mergeCell ref="X29:Z58"/>
    <mergeCell ref="A59:S59"/>
    <mergeCell ref="X59:Z59"/>
    <mergeCell ref="A60:Z60"/>
    <mergeCell ref="B62:L62"/>
    <mergeCell ref="M62:X62"/>
    <mergeCell ref="Y62:Z62"/>
    <mergeCell ref="A63:Z63"/>
    <mergeCell ref="B31:G31"/>
    <mergeCell ref="B29:G29"/>
    <mergeCell ref="B30:G30"/>
    <mergeCell ref="A51:A52"/>
    <mergeCell ref="A46:A49"/>
    <mergeCell ref="B58:G58"/>
    <mergeCell ref="H58:J58"/>
    <mergeCell ref="K58:M58"/>
    <mergeCell ref="N58:P58"/>
    <mergeCell ref="Q58:S58"/>
    <mergeCell ref="B51:G51"/>
    <mergeCell ref="H51:J51"/>
    <mergeCell ref="K51:M51"/>
    <mergeCell ref="N51:P51"/>
    <mergeCell ref="Q51:S51"/>
    <mergeCell ref="B42:G42"/>
    <mergeCell ref="H42:J42"/>
    <mergeCell ref="K42:M42"/>
    <mergeCell ref="N42:P42"/>
    <mergeCell ref="Q42:S42"/>
    <mergeCell ref="B38:G38"/>
    <mergeCell ref="H38:J38"/>
    <mergeCell ref="K38:M38"/>
    <mergeCell ref="N38:P38"/>
    <mergeCell ref="Q38:S38"/>
    <mergeCell ref="B138:H139"/>
    <mergeCell ref="J138:Q139"/>
    <mergeCell ref="S138:Y139"/>
    <mergeCell ref="Y80:Z80"/>
    <mergeCell ref="B80:L80"/>
    <mergeCell ref="M80:X80"/>
    <mergeCell ref="J115:Q124"/>
    <mergeCell ref="S115:Y124"/>
    <mergeCell ref="B125:H126"/>
    <mergeCell ref="J125:Q126"/>
    <mergeCell ref="S125:Y126"/>
    <mergeCell ref="B128:H137"/>
    <mergeCell ref="J128:Q137"/>
    <mergeCell ref="S128:Y137"/>
    <mergeCell ref="Y88:Z88"/>
    <mergeCell ref="B89:G89"/>
    <mergeCell ref="H89:P89"/>
    <mergeCell ref="B102:H111"/>
    <mergeCell ref="J102:Q111"/>
    <mergeCell ref="S102:Y111"/>
    <mergeCell ref="B115:H124"/>
    <mergeCell ref="B88:G88"/>
    <mergeCell ref="H88:P88"/>
    <mergeCell ref="Q88:X88"/>
    <mergeCell ref="T58:U58"/>
    <mergeCell ref="V58:W58"/>
    <mergeCell ref="B57:G57"/>
    <mergeCell ref="H57:J57"/>
    <mergeCell ref="K57:M57"/>
    <mergeCell ref="N57:P57"/>
    <mergeCell ref="Q57:S57"/>
    <mergeCell ref="B112:H113"/>
    <mergeCell ref="A75:Z75"/>
    <mergeCell ref="Y78:Z78"/>
    <mergeCell ref="Y79:Z79"/>
    <mergeCell ref="B78:L78"/>
    <mergeCell ref="M78:X78"/>
    <mergeCell ref="B79:L79"/>
    <mergeCell ref="M79:X79"/>
    <mergeCell ref="B72:L72"/>
    <mergeCell ref="M72:X72"/>
    <mergeCell ref="Y72:Z72"/>
    <mergeCell ref="Y76:Z76"/>
    <mergeCell ref="B76:L76"/>
    <mergeCell ref="M76:X76"/>
    <mergeCell ref="B77:L77"/>
    <mergeCell ref="M77:X77"/>
    <mergeCell ref="Y77:Z77"/>
    <mergeCell ref="B73:L73"/>
    <mergeCell ref="M73:X73"/>
    <mergeCell ref="Y73:Z73"/>
    <mergeCell ref="B74:L74"/>
    <mergeCell ref="M74:X74"/>
    <mergeCell ref="Y74:Z74"/>
    <mergeCell ref="J112:Q113"/>
    <mergeCell ref="B71:L71"/>
    <mergeCell ref="M71:X71"/>
    <mergeCell ref="Y71:Z71"/>
    <mergeCell ref="S112:Y113"/>
    <mergeCell ref="B85:G85"/>
    <mergeCell ref="H85:P85"/>
    <mergeCell ref="Q85:X85"/>
    <mergeCell ref="Y85:Z85"/>
    <mergeCell ref="B94:Y98"/>
    <mergeCell ref="B86:G86"/>
    <mergeCell ref="H86:P86"/>
    <mergeCell ref="Q86:X86"/>
    <mergeCell ref="Y86:Z86"/>
    <mergeCell ref="B87:G87"/>
    <mergeCell ref="H87:P87"/>
    <mergeCell ref="Q87:X87"/>
    <mergeCell ref="Y87:Z87"/>
    <mergeCell ref="B68:L68"/>
    <mergeCell ref="Y68:Z68"/>
    <mergeCell ref="B70:L70"/>
    <mergeCell ref="Y70:Z70"/>
    <mergeCell ref="B64:L64"/>
    <mergeCell ref="M64:X64"/>
    <mergeCell ref="Y64:Z64"/>
    <mergeCell ref="B66:L66"/>
    <mergeCell ref="M66:X66"/>
    <mergeCell ref="Y66:Z66"/>
    <mergeCell ref="A69:Z69"/>
    <mergeCell ref="M70:X70"/>
    <mergeCell ref="Y67:Z67"/>
    <mergeCell ref="B65:L65"/>
    <mergeCell ref="M65:X65"/>
    <mergeCell ref="Y65:Z65"/>
    <mergeCell ref="T55:U55"/>
    <mergeCell ref="V55:W55"/>
    <mergeCell ref="T57:U57"/>
    <mergeCell ref="V57:W57"/>
    <mergeCell ref="N55:P55"/>
    <mergeCell ref="Q55:S55"/>
    <mergeCell ref="B52:G52"/>
    <mergeCell ref="H52:J52"/>
    <mergeCell ref="K52:M52"/>
    <mergeCell ref="N52:P52"/>
    <mergeCell ref="Q52:S52"/>
    <mergeCell ref="T52:U52"/>
    <mergeCell ref="V52:W52"/>
    <mergeCell ref="B53:G53"/>
    <mergeCell ref="H53:J53"/>
    <mergeCell ref="K53:M53"/>
    <mergeCell ref="N53:P53"/>
    <mergeCell ref="Q53:S53"/>
    <mergeCell ref="T53:U53"/>
    <mergeCell ref="V53:W53"/>
    <mergeCell ref="T54:U54"/>
    <mergeCell ref="V54:W54"/>
    <mergeCell ref="B55:G55"/>
    <mergeCell ref="H55:J55"/>
    <mergeCell ref="T51:U51"/>
    <mergeCell ref="V51:W51"/>
    <mergeCell ref="B49:G49"/>
    <mergeCell ref="H49:J49"/>
    <mergeCell ref="K49:M49"/>
    <mergeCell ref="N49:P49"/>
    <mergeCell ref="Q49:S49"/>
    <mergeCell ref="T49:U49"/>
    <mergeCell ref="V49:W49"/>
    <mergeCell ref="B50:G50"/>
    <mergeCell ref="H50:J50"/>
    <mergeCell ref="K50:M50"/>
    <mergeCell ref="N50:P50"/>
    <mergeCell ref="Q50:S50"/>
    <mergeCell ref="T50:U50"/>
    <mergeCell ref="V50:W50"/>
    <mergeCell ref="V47:W47"/>
    <mergeCell ref="B48:G48"/>
    <mergeCell ref="H48:J48"/>
    <mergeCell ref="K48:M48"/>
    <mergeCell ref="N48:P48"/>
    <mergeCell ref="Q48:S48"/>
    <mergeCell ref="T48:U48"/>
    <mergeCell ref="V48:W48"/>
    <mergeCell ref="B46:G46"/>
    <mergeCell ref="H46:J46"/>
    <mergeCell ref="K46:M46"/>
    <mergeCell ref="N46:P46"/>
    <mergeCell ref="Q46:S46"/>
    <mergeCell ref="T46:U46"/>
    <mergeCell ref="T42:U42"/>
    <mergeCell ref="V42:W42"/>
    <mergeCell ref="B43:G43"/>
    <mergeCell ref="H43:J43"/>
    <mergeCell ref="K43:M43"/>
    <mergeCell ref="N43:P43"/>
    <mergeCell ref="Q43:S43"/>
    <mergeCell ref="T43:U43"/>
    <mergeCell ref="V43:W43"/>
    <mergeCell ref="T38:U38"/>
    <mergeCell ref="V38:W38"/>
    <mergeCell ref="B39:G39"/>
    <mergeCell ref="H39:J39"/>
    <mergeCell ref="K39:M39"/>
    <mergeCell ref="N39:P39"/>
    <mergeCell ref="Q39:S39"/>
    <mergeCell ref="T39:U39"/>
    <mergeCell ref="V39:W39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Q29:S29"/>
    <mergeCell ref="T29:U29"/>
    <mergeCell ref="T31:U31"/>
    <mergeCell ref="V31:W31"/>
    <mergeCell ref="T32:U32"/>
    <mergeCell ref="V32:W32"/>
    <mergeCell ref="V30:W30"/>
    <mergeCell ref="H31:J31"/>
    <mergeCell ref="K31:M31"/>
    <mergeCell ref="N31:P31"/>
    <mergeCell ref="Q31:S31"/>
    <mergeCell ref="V29:W29"/>
    <mergeCell ref="H30:J30"/>
    <mergeCell ref="K30:M30"/>
    <mergeCell ref="N30:P30"/>
    <mergeCell ref="Q30:S30"/>
    <mergeCell ref="T30:U30"/>
    <mergeCell ref="K22:M22"/>
    <mergeCell ref="N22:P22"/>
    <mergeCell ref="Q22:R22"/>
    <mergeCell ref="B23:J23"/>
    <mergeCell ref="Q23:R23"/>
    <mergeCell ref="K23:M23"/>
    <mergeCell ref="N23:P23"/>
    <mergeCell ref="B32:G32"/>
    <mergeCell ref="H32:J32"/>
    <mergeCell ref="K32:M32"/>
    <mergeCell ref="N32:P32"/>
    <mergeCell ref="Q32:S32"/>
    <mergeCell ref="B22:J22"/>
    <mergeCell ref="Q24:R24"/>
    <mergeCell ref="S12:U23"/>
    <mergeCell ref="B28:G28"/>
    <mergeCell ref="H28:J28"/>
    <mergeCell ref="K28:M28"/>
    <mergeCell ref="N28:P28"/>
    <mergeCell ref="Q28:S28"/>
    <mergeCell ref="T28:U28"/>
    <mergeCell ref="H29:J29"/>
    <mergeCell ref="K29:M29"/>
    <mergeCell ref="N29:P29"/>
    <mergeCell ref="B33:G33"/>
    <mergeCell ref="H33:J33"/>
    <mergeCell ref="K33:M33"/>
    <mergeCell ref="N33:P33"/>
    <mergeCell ref="Q33:S33"/>
    <mergeCell ref="B54:G54"/>
    <mergeCell ref="H54:J54"/>
    <mergeCell ref="K54:M54"/>
    <mergeCell ref="N54:P54"/>
    <mergeCell ref="Q54:S54"/>
    <mergeCell ref="B34:G34"/>
    <mergeCell ref="H34:J34"/>
    <mergeCell ref="K34:M34"/>
    <mergeCell ref="N34:P34"/>
    <mergeCell ref="Q36:S36"/>
    <mergeCell ref="Q40:S40"/>
    <mergeCell ref="Q56:S56"/>
    <mergeCell ref="T56:U56"/>
    <mergeCell ref="V56:W56"/>
    <mergeCell ref="B44:G44"/>
    <mergeCell ref="H44:J44"/>
    <mergeCell ref="K44:M44"/>
    <mergeCell ref="N44:P44"/>
    <mergeCell ref="Q44:S44"/>
    <mergeCell ref="T44:U44"/>
    <mergeCell ref="V44:W44"/>
    <mergeCell ref="B45:G45"/>
    <mergeCell ref="H45:J45"/>
    <mergeCell ref="K45:M45"/>
    <mergeCell ref="N45:P45"/>
    <mergeCell ref="Q45:S45"/>
    <mergeCell ref="T45:U45"/>
    <mergeCell ref="V45:W45"/>
    <mergeCell ref="V46:W46"/>
    <mergeCell ref="B47:G47"/>
    <mergeCell ref="H47:J47"/>
    <mergeCell ref="K47:M47"/>
    <mergeCell ref="N47:P47"/>
    <mergeCell ref="Q47:S47"/>
    <mergeCell ref="T47:U47"/>
    <mergeCell ref="K55:M55"/>
    <mergeCell ref="B56:G56"/>
    <mergeCell ref="H56:J56"/>
    <mergeCell ref="K56:M56"/>
    <mergeCell ref="N56:P56"/>
    <mergeCell ref="B36:G36"/>
    <mergeCell ref="H36:J36"/>
    <mergeCell ref="K36:M36"/>
    <mergeCell ref="N36:P36"/>
    <mergeCell ref="B40:G40"/>
    <mergeCell ref="H40:J40"/>
    <mergeCell ref="K40:M40"/>
    <mergeCell ref="N40:P40"/>
    <mergeCell ref="N20:P20"/>
    <mergeCell ref="Q20:R20"/>
    <mergeCell ref="B15:J15"/>
    <mergeCell ref="K15:M15"/>
    <mergeCell ref="N15:P15"/>
    <mergeCell ref="Q15:R15"/>
    <mergeCell ref="B21:J21"/>
    <mergeCell ref="K21:M21"/>
    <mergeCell ref="N21:P21"/>
    <mergeCell ref="Q21:R21"/>
    <mergeCell ref="Q19:R19"/>
    <mergeCell ref="B16:J16"/>
    <mergeCell ref="K16:M16"/>
    <mergeCell ref="N16:P16"/>
    <mergeCell ref="Q16:R16"/>
    <mergeCell ref="B18:J18"/>
    <mergeCell ref="K18:M18"/>
    <mergeCell ref="N18:P18"/>
    <mergeCell ref="Q18:R18"/>
    <mergeCell ref="B17:J17"/>
    <mergeCell ref="K17:M17"/>
    <mergeCell ref="N17:P17"/>
    <mergeCell ref="Q17:R17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V12:X23"/>
    <mergeCell ref="Y12:Z23"/>
    <mergeCell ref="S24:U24"/>
    <mergeCell ref="V24:X24"/>
    <mergeCell ref="Y24:Z24"/>
    <mergeCell ref="Q14:R14"/>
    <mergeCell ref="A25:Z25"/>
    <mergeCell ref="A24:P24"/>
    <mergeCell ref="B13:J13"/>
    <mergeCell ref="K13:M13"/>
    <mergeCell ref="N13:P13"/>
    <mergeCell ref="Q13:R13"/>
    <mergeCell ref="B14:J14"/>
    <mergeCell ref="K14:M14"/>
    <mergeCell ref="N14:P14"/>
    <mergeCell ref="B12:J12"/>
    <mergeCell ref="K12:M12"/>
    <mergeCell ref="N12:P12"/>
    <mergeCell ref="Q12:R12"/>
    <mergeCell ref="B19:J19"/>
    <mergeCell ref="K19:M19"/>
    <mergeCell ref="N19:P19"/>
    <mergeCell ref="B20:J20"/>
    <mergeCell ref="K20:M20"/>
    <mergeCell ref="Q89:X89"/>
    <mergeCell ref="Y89:Z89"/>
    <mergeCell ref="B90:G90"/>
    <mergeCell ref="H90:P90"/>
    <mergeCell ref="Q90:X90"/>
    <mergeCell ref="Y90:Z90"/>
    <mergeCell ref="V28:W28"/>
    <mergeCell ref="X28:Z28"/>
    <mergeCell ref="B84:G84"/>
    <mergeCell ref="H84:P84"/>
    <mergeCell ref="Q84:X84"/>
    <mergeCell ref="Y84:Z84"/>
    <mergeCell ref="T33:U33"/>
    <mergeCell ref="V33:W33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</mergeCells>
  <dataValidations count="4">
    <dataValidation type="decimal" operator="greaterThanOrEqual" allowBlank="1" showInputMessage="1" showErrorMessage="1" error="กรุณากรอกข้อมูลเป็นตัวเลข" sqref="K30:S30" xr:uid="{FC16D69C-D246-4F96-A260-97F8AB7776C0}">
      <formula1>0</formula1>
    </dataValidation>
    <dataValidation type="whole" operator="greaterThanOrEqual" allowBlank="1" showInputMessage="1" showErrorMessage="1" error="กรุณากรอกข้อมูลเป็นตัวเลข" sqref="K29:S29 L31:P31 R31:S31 R33:S33 O33:P33 L33:M33 K31:K58 Q31:Q58 N32:N58" xr:uid="{777636E5-0760-4F10-9C2D-ABE60BA96272}">
      <formula1>0</formula1>
    </dataValidation>
    <dataValidation type="decimal" allowBlank="1" showInputMessage="1" showErrorMessage="1" error="กรุณากรอกข้อมูลเป็นตัวเลข" sqref="V12" xr:uid="{86CB0B22-DC66-45C4-AD42-DC4D5D1E7268}">
      <formula1>0</formula1>
      <formula2>S12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70:Z74 Y76:Z80 Y64:Y68 Z64:Z67 Y85:Y90 Z85:Z88 Z90" xr:uid="{FFBA02FB-CB62-4E38-B647-66E01ECC4E71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27F42849-D52D-419A-A016-18730A6BD846}">
          <x14:formula1>
            <xm:f>LIST!$E$2:$E$9</xm:f>
          </x14:formula1>
          <xm:sqref>B76:L80</xm:sqref>
        </x14:dataValidation>
        <x14:dataValidation type="list" allowBlank="1" showInputMessage="1" showErrorMessage="1" error="กรุณาเลือกข้อมูลตามที่กำหนดให้" xr:uid="{DAD354C8-1C3D-4D71-AA64-B7572556C16E}">
          <x14:formula1>
            <xm:f>LIST!$C$2:$C$10</xm:f>
          </x14:formula1>
          <xm:sqref>B70:L74</xm:sqref>
        </x14:dataValidation>
        <x14:dataValidation type="list" allowBlank="1" showInputMessage="1" showErrorMessage="1" error="กรุณาเลือกข้อมูลตามที่กำหนดให้" xr:uid="{AB8A14AA-486D-4410-9C0E-37A6D381F84B}">
          <x14:formula1>
            <xm:f>LIST!$A$2:$A$6</xm:f>
          </x14:formula1>
          <xm:sqref>B64:L68</xm:sqref>
        </x14:dataValidation>
        <x14:dataValidation type="list" allowBlank="1" showInputMessage="1" showErrorMessage="1" error="กรุณาเลือกข้อมูลตามที่กำหนดให้" xr:uid="{0E42D8A0-5494-4C94-A007-77A3442F1FC8}">
          <x14:formula1>
            <xm:f>LIST!$G$2:$G$10</xm:f>
          </x14:formula1>
          <xm:sqref>B85:B90 C85:G88 C90:G90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18</vt:i4>
      </vt:variant>
    </vt:vector>
  </HeadingPairs>
  <TitlesOfParts>
    <vt:vector size="37" baseType="lpstr">
      <vt:lpstr>LIST</vt:lpstr>
      <vt:lpstr>สจป.ที่ 1 (ชม)</vt:lpstr>
      <vt:lpstr>สจป.ที่ 2 (ชร)</vt:lpstr>
      <vt:lpstr>สจป.ที่ 3 (ลป)</vt:lpstr>
      <vt:lpstr>สจป.ที่ 3 สข.พร</vt:lpstr>
      <vt:lpstr>สจป.ที่ 4 (ตก)</vt:lpstr>
      <vt:lpstr>สจป.ที่ 4 สข.นว</vt:lpstr>
      <vt:lpstr>สจป.ที่ 4 สข.พล</vt:lpstr>
      <vt:lpstr>สจป.ที่ 5 (สบ)</vt:lpstr>
      <vt:lpstr>สจป.ที่ 6 (อด)</vt:lpstr>
      <vt:lpstr>สจป.ที่ 6 สข.นพ</vt:lpstr>
      <vt:lpstr>สจป.ที่ 7 (ขก)</vt:lpstr>
      <vt:lpstr>สจป.ที่ 7 สข.อบ</vt:lpstr>
      <vt:lpstr>สจป.ที่ 8 (นม)</vt:lpstr>
      <vt:lpstr>สจป.ที่ 9 สข.ปบ</vt:lpstr>
      <vt:lpstr>สจป.ที่ 10 (รบ)</vt:lpstr>
      <vt:lpstr>สจป.ที่ 10 สข.พบ</vt:lpstr>
      <vt:lpstr>สจป.ที่ 12 (นศ)</vt:lpstr>
      <vt:lpstr>สจป.ที่ 12 สข.กบ</vt:lpstr>
      <vt:lpstr>'สจป.ที่ 1 (ชม)'!Print_Area</vt:lpstr>
      <vt:lpstr>'สจป.ที่ 10 (รบ)'!Print_Area</vt:lpstr>
      <vt:lpstr>'สจป.ที่ 10 สข.พบ'!Print_Area</vt:lpstr>
      <vt:lpstr>'สจป.ที่ 12 (นศ)'!Print_Area</vt:lpstr>
      <vt:lpstr>'สจป.ที่ 12 สข.กบ'!Print_Area</vt:lpstr>
      <vt:lpstr>'สจป.ที่ 2 (ชร)'!Print_Area</vt:lpstr>
      <vt:lpstr>'สจป.ที่ 3 (ลป)'!Print_Area</vt:lpstr>
      <vt:lpstr>'สจป.ที่ 3 สข.พร'!Print_Area</vt:lpstr>
      <vt:lpstr>'สจป.ที่ 4 (ตก)'!Print_Area</vt:lpstr>
      <vt:lpstr>'สจป.ที่ 4 สข.นว'!Print_Area</vt:lpstr>
      <vt:lpstr>'สจป.ที่ 4 สข.พล'!Print_Area</vt:lpstr>
      <vt:lpstr>'สจป.ที่ 5 (สบ)'!Print_Area</vt:lpstr>
      <vt:lpstr>'สจป.ที่ 6 (อด)'!Print_Area</vt:lpstr>
      <vt:lpstr>'สจป.ที่ 6 สข.นพ'!Print_Area</vt:lpstr>
      <vt:lpstr>'สจป.ที่ 7 (ขก)'!Print_Area</vt:lpstr>
      <vt:lpstr>'สจป.ที่ 7 สข.อบ'!Print_Area</vt:lpstr>
      <vt:lpstr>'สจป.ที่ 8 (นม)'!Print_Area</vt:lpstr>
      <vt:lpstr>'สจป.ที่ 9 สข.ปบ'!Print_Area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2024-05-28T06:57:02Z</cp:lastPrinted>
  <dcterms:created xsi:type="dcterms:W3CDTF">2021-11-29T04:23:48Z</dcterms:created>
  <dcterms:modified xsi:type="dcterms:W3CDTF">2024-05-30T10:49:26Z</dcterms:modified>
</cp:coreProperties>
</file>