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งานติดตามฯ 67\2. การติดตามและรายงานผล\1. แบบติดตามผล ฯ 2566 ไปพลางก่อน  รอบระหว่างปี\ฟอร์มแบบติดตามฯ\6. (สจช.) ก.ส่งเสริม ฯ ปชช ปี 66 ไปพลางก่อน\"/>
    </mc:Choice>
  </mc:AlternateContent>
  <xr:revisionPtr revIDLastSave="0" documentId="13_ncr:1_{0BD67DB1-C79A-4096-B8B9-47E1F131AA1E}" xr6:coauthVersionLast="47" xr6:coauthVersionMax="47" xr10:uidLastSave="{00000000-0000-0000-0000-000000000000}"/>
  <workbookProtection workbookAlgorithmName="SHA-512" workbookHashValue="nY341X5wR/bvMspr+f1jHF5frfvbyslP0lW5toPRiyOI9dnjrAlxvxS/o/uLuOiL0OFTLUOKxmCaFH4ajQdVew==" workbookSaltValue="KhC4ICbsfdulBK2j/UMrOw==" workbookSpinCount="100000" lockStructure="1"/>
  <bookViews>
    <workbookView xWindow="-120" yWindow="-120" windowWidth="24240" windowHeight="13020" tabRatio="922" firstSheet="1" activeTab="1" xr2:uid="{00000000-000D-0000-FFFF-FFFF00000000}"/>
  </bookViews>
  <sheets>
    <sheet name="LIST" sheetId="24" state="hidden" r:id="rId1"/>
    <sheet name="สจป.ที่ 9 (ชบ)" sheetId="1" r:id="rId2"/>
  </sheets>
  <externalReferences>
    <externalReference r:id="rId3"/>
  </externalReferences>
  <definedNames>
    <definedName name="_xlnm.Print_Area" localSheetId="1">'สจป.ที่ 9 (ชบ)'!$A$1:$Z$128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4" i="1" l="1"/>
  <c r="V16" i="1"/>
  <c r="S16" i="1"/>
  <c r="Y15" i="1"/>
  <c r="Y14" i="1"/>
  <c r="Y13" i="1"/>
  <c r="N15" i="1"/>
  <c r="N13" i="1"/>
  <c r="Y16" i="1" l="1"/>
  <c r="N34" i="1"/>
  <c r="Q34" i="1"/>
  <c r="K34" i="1" l="1"/>
  <c r="N28" i="1"/>
  <c r="Q28" i="1"/>
  <c r="K28" i="1"/>
  <c r="V38" i="1"/>
  <c r="V37" i="1"/>
  <c r="V36" i="1"/>
  <c r="V35" i="1"/>
  <c r="V33" i="1"/>
  <c r="V32" i="1"/>
  <c r="V31" i="1"/>
  <c r="V30" i="1"/>
  <c r="V29" i="1"/>
  <c r="V27" i="1"/>
  <c r="V26" i="1"/>
  <c r="V25" i="1"/>
  <c r="V24" i="1"/>
  <c r="V23" i="1"/>
  <c r="Q22" i="1"/>
  <c r="N22" i="1"/>
  <c r="K22" i="1"/>
  <c r="V34" i="1" l="1"/>
  <c r="Q15" i="1" s="1"/>
  <c r="V28" i="1"/>
  <c r="Q14" i="1" s="1"/>
  <c r="V22" i="1"/>
  <c r="Q13" i="1" s="1"/>
  <c r="T39" i="1"/>
  <c r="A70" i="1"/>
  <c r="A69" i="1"/>
  <c r="A65" i="1"/>
  <c r="A45" i="1"/>
  <c r="A48" i="1"/>
  <c r="V39" i="1" l="1"/>
  <c r="Q16" i="1" s="1"/>
  <c r="A68" i="1"/>
  <c r="A67" i="1"/>
  <c r="A66" i="1"/>
  <c r="A60" i="1"/>
  <c r="A59" i="1"/>
  <c r="A58" i="1"/>
  <c r="A57" i="1"/>
  <c r="A56" i="1"/>
  <c r="A54" i="1"/>
  <c r="A53" i="1"/>
  <c r="A52" i="1"/>
  <c r="A51" i="1"/>
  <c r="A50" i="1"/>
  <c r="A47" i="1"/>
  <c r="A46" i="1"/>
  <c r="A44" i="1"/>
</calcChain>
</file>

<file path=xl/sharedStrings.xml><?xml version="1.0" encoding="utf-8"?>
<sst xmlns="http://schemas.openxmlformats.org/spreadsheetml/2006/main" count="112" uniqueCount="93">
  <si>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</si>
  <si>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</si>
  <si>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</si>
  <si>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</si>
  <si>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</si>
  <si>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</si>
  <si>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</si>
  <si>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</si>
  <si>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</si>
  <si>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</si>
  <si>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กิจกรรม/งานที่ปฏิบัติ (หน่วยนับ)</t>
  </si>
  <si>
    <t>แผน/ผลการดำเนินงาน</t>
  </si>
  <si>
    <t>ขั้นตอนการดำเนินงาน (หน่วยนับ)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</si>
  <si>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</si>
  <si>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</si>
  <si>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</si>
  <si>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</si>
  <si>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</si>
  <si>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</si>
  <si>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</si>
  <si>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</si>
  <si>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</si>
  <si>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</si>
  <si>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</si>
  <si>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</si>
  <si>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</si>
  <si>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</si>
  <si>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</si>
  <si>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</si>
  <si>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</si>
  <si>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</si>
  <si>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</si>
  <si>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</si>
  <si>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</si>
  <si>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</si>
  <si>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</si>
  <si>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</si>
  <si>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</si>
  <si>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</si>
  <si>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</si>
  <si>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</si>
  <si>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</si>
  <si>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</si>
  <si>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</si>
  <si>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</si>
  <si>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</si>
  <si>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</si>
  <si>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</si>
  <si>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</si>
  <si>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</si>
  <si>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</si>
  <si>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</si>
  <si>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</si>
  <si>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</si>
  <si>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</si>
  <si>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</si>
  <si>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</si>
  <si>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</si>
  <si>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</si>
  <si>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</si>
  <si>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</si>
  <si>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กิจกรรมส่งเสริมการจัดการป่าชุมชน</t>
  </si>
  <si>
    <t>งานส่งเสริมการจัดการป่าชุมชน</t>
  </si>
  <si>
    <t>แนะนำชุมชนในการจัดทำคำขอจัดตั้งป่าชุมชน (ป่าชุมชน)</t>
  </si>
  <si>
    <t>จัดทำแผนจัดการป่าชุมชน (ป่าชุมชน)</t>
  </si>
  <si>
    <t>จัดทำข้อบังคับเกี่ยวกับการจัดการป่าชุมชน (ป่าชุมชน)</t>
  </si>
  <si>
    <t>จัดทำแผนที่สังเขปแสดงอาณาเขตและเขตติดต่อ (ป่าชุมชน)</t>
  </si>
  <si>
    <t>ยื่นคำขอจัดตั้งป่าชุมชน (ป่าชุมชน)</t>
  </si>
  <si>
    <t>ตรวจสอบเอกสารคำขอจัดตั้งป่าชุมชน (ป่าชุมชน)</t>
  </si>
  <si>
    <t>มอบหมายเจ้าหน้าที่ตรวจสอบพื้นที่ (กิโลเมตร)</t>
  </si>
  <si>
    <t>ประชุมคณะกรรมการตรวจสอบแผนที่แสดงแนวเขตป่าชุมชน และลงนามรับรองในแผนที่ (ป่าชุมชน)</t>
  </si>
  <si>
    <t>1.1 หน่วยงานได้รับแผนการปฏิบัติงานและแผนการใช้จ่ายเงิน (ปม. 1 - 2) ประจำปีงบประมาณ พ.ศ. 2566 ไปพลางก่อน เมื่อวันที่</t>
  </si>
  <si>
    <t>แบบติดตามผลการดำเนินงาน ประจำปีงบประมาณ พ.ศ. 2566 ไปพลางก่อน</t>
  </si>
  <si>
    <t>จัดตั้งป่าชุมชน (ป่าชุมชน)</t>
  </si>
  <si>
    <t>ตรวจสอบและรังวัดจัดทำแผนที่แสดงแนวเขตป่าชุมชน (ป่าชุมชน/กิโลเมตร)</t>
  </si>
  <si>
    <t>ส่งเสริมการจัดทำหลักเขตและป้ายป่าชุมชน (กิโลเมตร)</t>
  </si>
  <si>
    <t>จัดทำแผนที่แสดงแนวเขตของป่าชุมชน มาตราส่วน 1 : 4,000 และ 1 : 50,000 (ป่าชุมชน)</t>
  </si>
  <si>
    <t>สร้างความรู้ความเข้าใจ (เดือน)</t>
  </si>
  <si>
    <t>จัดหาป้ายป่าชุมชน (ป้าย)</t>
  </si>
  <si>
    <t>จัดหาหลักเขตป่าชุมชน (หลัก)</t>
  </si>
  <si>
    <t>ติดตั้งหลักเขตและป้ายป่าชุมชน (กิโลเมตร)</t>
  </si>
  <si>
    <t>รอบระหว่างปี</t>
  </si>
  <si>
    <r>
      <rPr>
        <b/>
        <sz val="16"/>
        <color theme="1"/>
        <rFont val="TH SarabunPSK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1080p (1,920 x 1,080 px) )</t>
    </r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</si>
  <si>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</si>
  <si>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</si>
  <si>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</si>
  <si>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</si>
  <si>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</si>
  <si>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</si>
  <si>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t>สำนักจัดการทรัพยากรป่าไม้ที่ 9 (ชลบุรี)</t>
  </si>
  <si>
    <t>"4/12</t>
  </si>
  <si>
    <t>4/12</t>
  </si>
  <si>
    <t>เจ้าหน้าที่ที่ได้รับมอบหมายและผู้ยื่นคำขอจัดตั้งป่าชุมชนร่วมตรวจสอบและรังวัดพื้นที่ (กิโลเมตร)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</si>
</sst>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[$-187041E]d\ mmmm\ yyyy;@"/>
    <numFmt numFmtId="166" formatCode="#,##0_ ;\-#,##0\ "/>
    <numFmt numFmtId="167" formatCode="#,##0.00_ ;\-#,##0.00\ "/>
    <numFmt numFmtId="168" formatCode="0##\ \-\ ####\ \-\ ####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20"/>
      <color rgb="FFFF0000"/>
      <name val="TH SarabunPSK"/>
      <family val="2"/>
    </font>
    <font>
      <sz val="14"/>
      <color theme="1"/>
      <name val="TH SarabunPSK"/>
      <family val="2"/>
    </font>
    <font>
      <sz val="18"/>
      <color theme="1"/>
      <name val="TH SarabunPSK"/>
      <family val="2"/>
    </font>
    <font>
      <b/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  <charset val="22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31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/>
      <top style="thin">
        <color rgb="FFCDDAE8"/>
      </top>
      <bottom style="thin">
        <color rgb="FFCDDAE8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rgb="FFCDDAE8"/>
      </top>
      <bottom style="thin">
        <color rgb="FFCDDAE8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rgb="FFCDDAE8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rgb="FFCDDAE8"/>
      </left>
      <right/>
      <top style="thin">
        <color theme="3" tint="0.79998168889431442"/>
      </top>
      <bottom style="thin">
        <color theme="3" tint="0.79998168889431442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 style="thin">
        <color theme="3" tint="0.79998168889431442"/>
      </top>
      <bottom style="thin">
        <color rgb="FFCDDAE8"/>
      </bottom>
      <diagonal/>
    </border>
    <border>
      <left/>
      <right/>
      <top style="thin">
        <color theme="3" tint="0.79998168889431442"/>
      </top>
      <bottom style="thin">
        <color rgb="FFCDDAE8"/>
      </bottom>
      <diagonal/>
    </border>
    <border>
      <left/>
      <right style="thin">
        <color rgb="FFCDDAE8"/>
      </right>
      <top style="thin">
        <color theme="3" tint="0.79998168889431442"/>
      </top>
      <bottom style="thin">
        <color rgb="FFCDDAE8"/>
      </bottom>
      <diagonal/>
    </border>
    <border>
      <left style="thin">
        <color rgb="FFCDDAE8"/>
      </left>
      <right/>
      <top/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rgb="FFCDDAE8"/>
      </right>
      <top/>
      <bottom style="thin">
        <color theme="4" tint="0.79998168889431442"/>
      </bottom>
      <diagonal/>
    </border>
    <border>
      <left/>
      <right style="thin">
        <color theme="4" tint="0.79998168889431442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5">
    <xf numFmtId="0" fontId="0" fillId="0" borderId="0" xfId="0"/>
    <xf numFmtId="0" fontId="2" fillId="3" borderId="0" xfId="0" applyFont="1" applyFill="1" applyAlignment="1" applyProtection="1">
      <alignment horizontal="left" vertical="top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2" fillId="3" borderId="0" xfId="0" applyFont="1" applyFill="1" applyAlignment="1" applyProtection="1">
      <alignment horizontal="center" vertical="top"/>
      <protection hidden="1"/>
    </xf>
    <xf numFmtId="0" fontId="3" fillId="3" borderId="0" xfId="0" applyFont="1" applyFill="1" applyAlignment="1" applyProtection="1">
      <alignment horizontal="left" vertical="top"/>
      <protection hidden="1"/>
    </xf>
    <xf numFmtId="0" fontId="2" fillId="3" borderId="0" xfId="0" applyFont="1" applyFill="1" applyAlignment="1" applyProtection="1">
      <alignment horizontal="left" vertical="top" indent="3"/>
      <protection hidden="1"/>
    </xf>
    <xf numFmtId="165" fontId="2" fillId="3" borderId="0" xfId="0" applyNumberFormat="1" applyFont="1" applyFill="1" applyAlignment="1" applyProtection="1">
      <alignment vertical="top"/>
      <protection hidden="1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left" vertical="top" indent="1"/>
      <protection hidden="1"/>
    </xf>
    <xf numFmtId="0" fontId="4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7" fillId="3" borderId="11" xfId="0" applyFont="1" applyFill="1" applyBorder="1" applyAlignment="1" applyProtection="1">
      <alignment vertical="center"/>
      <protection hidden="1"/>
    </xf>
    <xf numFmtId="0" fontId="3" fillId="6" borderId="4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vertical="top"/>
      <protection hidden="1"/>
    </xf>
    <xf numFmtId="0" fontId="3" fillId="3" borderId="0" xfId="0" applyFont="1" applyFill="1" applyAlignment="1" applyProtection="1">
      <alignment horizontal="left" vertical="center"/>
      <protection hidden="1"/>
    </xf>
    <xf numFmtId="0" fontId="2" fillId="3" borderId="0" xfId="0" applyFont="1" applyFill="1" applyAlignment="1" applyProtection="1">
      <alignment horizontal="right" vertical="top"/>
      <protection hidden="1"/>
    </xf>
    <xf numFmtId="0" fontId="2" fillId="0" borderId="4" xfId="0" applyFont="1" applyBorder="1" applyAlignment="1" applyProtection="1">
      <alignment horizontal="center" vertical="top"/>
      <protection hidden="1"/>
    </xf>
    <xf numFmtId="0" fontId="2" fillId="3" borderId="30" xfId="0" applyFont="1" applyFill="1" applyBorder="1" applyAlignment="1" applyProtection="1">
      <alignment horizontal="left" vertical="top"/>
      <protection hidden="1"/>
    </xf>
    <xf numFmtId="0" fontId="11" fillId="3" borderId="0" xfId="0" applyFont="1" applyFill="1" applyAlignment="1" applyProtection="1">
      <alignment horizontal="left" vertical="top"/>
      <protection hidden="1"/>
    </xf>
    <xf numFmtId="0" fontId="3" fillId="4" borderId="4" xfId="0" applyFont="1" applyFill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11" fillId="4" borderId="4" xfId="0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center" vertical="top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  <xf numFmtId="0" fontId="3" fillId="3" borderId="0" xfId="0" applyFont="1" applyFill="1" applyAlignment="1" applyProtection="1">
      <alignment horizontal="center" vertical="center"/>
      <protection hidden="1"/>
    </xf>
    <xf numFmtId="165" fontId="2" fillId="3" borderId="1" xfId="0" applyNumberFormat="1" applyFont="1" applyFill="1" applyBorder="1" applyAlignment="1" applyProtection="1">
      <alignment horizontal="center" vertical="top"/>
      <protection locked="0"/>
    </xf>
    <xf numFmtId="165" fontId="2" fillId="3" borderId="2" xfId="0" applyNumberFormat="1" applyFont="1" applyFill="1" applyBorder="1" applyAlignment="1" applyProtection="1">
      <alignment horizontal="center" vertical="top"/>
      <protection locked="0"/>
    </xf>
    <xf numFmtId="165" fontId="2" fillId="3" borderId="3" xfId="0" applyNumberFormat="1" applyFont="1" applyFill="1" applyBorder="1" applyAlignment="1" applyProtection="1">
      <alignment horizontal="center" vertical="top"/>
      <protection locked="0"/>
    </xf>
    <xf numFmtId="0" fontId="3" fillId="6" borderId="4" xfId="0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 applyProtection="1">
      <alignment horizontal="left" vertical="top"/>
      <protection hidden="1"/>
    </xf>
    <xf numFmtId="0" fontId="3" fillId="5" borderId="2" xfId="0" applyFont="1" applyFill="1" applyBorder="1" applyAlignment="1" applyProtection="1">
      <alignment horizontal="left" vertical="top"/>
      <protection hidden="1"/>
    </xf>
    <xf numFmtId="0" fontId="3" fillId="5" borderId="6" xfId="0" applyFont="1" applyFill="1" applyBorder="1" applyAlignment="1" applyProtection="1">
      <alignment horizontal="left" vertical="top"/>
      <protection hidden="1"/>
    </xf>
    <xf numFmtId="0" fontId="3" fillId="5" borderId="7" xfId="0" applyFont="1" applyFill="1" applyBorder="1" applyAlignment="1" applyProtection="1">
      <alignment horizontal="left" vertical="top"/>
      <protection hidden="1"/>
    </xf>
    <xf numFmtId="0" fontId="2" fillId="3" borderId="1" xfId="0" applyFont="1" applyFill="1" applyBorder="1" applyAlignment="1" applyProtection="1">
      <alignment horizontal="left" vertical="top" wrapText="1"/>
      <protection hidden="1"/>
    </xf>
    <xf numFmtId="0" fontId="2" fillId="3" borderId="2" xfId="0" applyFont="1" applyFill="1" applyBorder="1" applyAlignment="1" applyProtection="1">
      <alignment horizontal="left" vertical="top" wrapText="1"/>
      <protection hidden="1"/>
    </xf>
    <xf numFmtId="0" fontId="2" fillId="3" borderId="3" xfId="0" applyFont="1" applyFill="1" applyBorder="1" applyAlignment="1" applyProtection="1">
      <alignment horizontal="left" vertical="top" wrapText="1"/>
      <protection hidden="1"/>
    </xf>
    <xf numFmtId="166" fontId="2" fillId="4" borderId="4" xfId="1" applyNumberFormat="1" applyFont="1" applyFill="1" applyBorder="1" applyAlignment="1" applyProtection="1">
      <alignment horizontal="center" vertical="center"/>
      <protection hidden="1"/>
    </xf>
    <xf numFmtId="1" fontId="2" fillId="4" borderId="4" xfId="1" applyNumberFormat="1" applyFont="1" applyFill="1" applyBorder="1" applyAlignment="1" applyProtection="1">
      <alignment horizontal="center" vertical="center"/>
      <protection hidden="1"/>
    </xf>
    <xf numFmtId="2" fontId="2" fillId="4" borderId="23" xfId="1" applyNumberFormat="1" applyFont="1" applyFill="1" applyBorder="1" applyAlignment="1" applyProtection="1">
      <alignment horizontal="center" vertical="center"/>
      <protection hidden="1"/>
    </xf>
    <xf numFmtId="2" fontId="2" fillId="4" borderId="5" xfId="1" applyNumberFormat="1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 applyProtection="1">
      <alignment horizontal="right" vertical="top"/>
      <protection hidden="1"/>
    </xf>
    <xf numFmtId="0" fontId="3" fillId="5" borderId="2" xfId="0" applyFont="1" applyFill="1" applyBorder="1" applyAlignment="1" applyProtection="1">
      <alignment horizontal="right" vertical="top"/>
      <protection hidden="1"/>
    </xf>
    <xf numFmtId="0" fontId="3" fillId="5" borderId="3" xfId="0" applyFont="1" applyFill="1" applyBorder="1" applyAlignment="1" applyProtection="1">
      <alignment horizontal="right" vertical="top"/>
      <protection hidden="1"/>
    </xf>
    <xf numFmtId="2" fontId="3" fillId="5" borderId="4" xfId="1" applyNumberFormat="1" applyFont="1" applyFill="1" applyBorder="1" applyAlignment="1" applyProtection="1">
      <alignment horizontal="center" vertical="center"/>
      <protection hidden="1"/>
    </xf>
    <xf numFmtId="4" fontId="3" fillId="5" borderId="4" xfId="1" applyNumberFormat="1" applyFont="1" applyFill="1" applyBorder="1" applyAlignment="1" applyProtection="1">
      <alignment horizontal="right" vertical="top"/>
      <protection hidden="1"/>
    </xf>
    <xf numFmtId="167" fontId="2" fillId="4" borderId="4" xfId="0" applyNumberFormat="1" applyFont="1" applyFill="1" applyBorder="1" applyAlignment="1" applyProtection="1">
      <alignment horizontal="center" vertical="center"/>
      <protection hidden="1"/>
    </xf>
    <xf numFmtId="2" fontId="2" fillId="4" borderId="4" xfId="1" applyNumberFormat="1" applyFont="1" applyFill="1" applyBorder="1" applyAlignment="1" applyProtection="1">
      <alignment horizontal="center" vertical="center"/>
      <protection hidden="1"/>
    </xf>
    <xf numFmtId="2" fontId="2" fillId="4" borderId="1" xfId="1" applyNumberFormat="1" applyFont="1" applyFill="1" applyBorder="1" applyAlignment="1" applyProtection="1">
      <alignment horizontal="center" vertical="center"/>
      <protection hidden="1"/>
    </xf>
    <xf numFmtId="166" fontId="2" fillId="4" borderId="4" xfId="0" applyNumberFormat="1" applyFont="1" applyFill="1" applyBorder="1" applyAlignment="1" applyProtection="1">
      <alignment horizontal="center" vertical="center"/>
      <protection hidden="1"/>
    </xf>
    <xf numFmtId="4" fontId="2" fillId="4" borderId="17" xfId="1" applyNumberFormat="1" applyFont="1" applyFill="1" applyBorder="1" applyAlignment="1" applyProtection="1">
      <alignment horizontal="right" vertical="center"/>
      <protection hidden="1"/>
    </xf>
    <xf numFmtId="4" fontId="2" fillId="4" borderId="20" xfId="1" applyNumberFormat="1" applyFont="1" applyFill="1" applyBorder="1" applyAlignment="1" applyProtection="1">
      <alignment horizontal="right" vertical="center"/>
      <protection hidden="1"/>
    </xf>
    <xf numFmtId="4" fontId="2" fillId="4" borderId="21" xfId="1" applyNumberFormat="1" applyFont="1" applyFill="1" applyBorder="1" applyAlignment="1" applyProtection="1">
      <alignment horizontal="right" vertical="center"/>
      <protection hidden="1"/>
    </xf>
    <xf numFmtId="4" fontId="2" fillId="4" borderId="24" xfId="1" applyNumberFormat="1" applyFont="1" applyFill="1" applyBorder="1" applyAlignment="1" applyProtection="1">
      <alignment horizontal="right" vertical="center"/>
      <protection hidden="1"/>
    </xf>
    <xf numFmtId="4" fontId="2" fillId="4" borderId="25" xfId="1" applyNumberFormat="1" applyFont="1" applyFill="1" applyBorder="1" applyAlignment="1" applyProtection="1">
      <alignment horizontal="right" vertical="center"/>
      <protection hidden="1"/>
    </xf>
    <xf numFmtId="4" fontId="2" fillId="4" borderId="26" xfId="1" applyNumberFormat="1" applyFont="1" applyFill="1" applyBorder="1" applyAlignment="1" applyProtection="1">
      <alignment horizontal="right" vertical="center"/>
      <protection hidden="1"/>
    </xf>
    <xf numFmtId="4" fontId="2" fillId="3" borderId="22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20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21" xfId="1" applyNumberFormat="1" applyFont="1" applyFill="1" applyBorder="1" applyAlignment="1" applyProtection="1">
      <alignment horizontal="right" vertical="center" wrapText="1"/>
      <protection hidden="1"/>
    </xf>
    <xf numFmtId="2" fontId="2" fillId="3" borderId="22" xfId="1" applyNumberFormat="1" applyFont="1" applyFill="1" applyBorder="1" applyAlignment="1" applyProtection="1">
      <alignment horizontal="center" vertical="center"/>
      <protection hidden="1"/>
    </xf>
    <xf numFmtId="2" fontId="2" fillId="3" borderId="18" xfId="1" applyNumberFormat="1" applyFont="1" applyFill="1" applyBorder="1" applyAlignment="1" applyProtection="1">
      <alignment horizontal="center" vertical="center"/>
      <protection hidden="1"/>
    </xf>
    <xf numFmtId="3" fontId="2" fillId="0" borderId="15" xfId="0" applyNumberFormat="1" applyFont="1" applyBorder="1" applyAlignment="1" applyProtection="1">
      <alignment horizontal="center" vertical="center"/>
      <protection hidden="1"/>
    </xf>
    <xf numFmtId="2" fontId="2" fillId="0" borderId="3" xfId="1" applyNumberFormat="1" applyFont="1" applyFill="1" applyBorder="1" applyAlignment="1" applyProtection="1">
      <alignment horizontal="center" vertical="center"/>
      <protection hidden="1"/>
    </xf>
    <xf numFmtId="2" fontId="2" fillId="0" borderId="4" xfId="1" applyNumberFormat="1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vertical="center" wrapText="1"/>
      <protection hidden="1"/>
    </xf>
    <xf numFmtId="0" fontId="2" fillId="0" borderId="2" xfId="0" applyFont="1" applyBorder="1" applyAlignment="1" applyProtection="1">
      <alignment vertical="center" wrapText="1"/>
      <protection hidden="1"/>
    </xf>
    <xf numFmtId="0" fontId="2" fillId="0" borderId="3" xfId="0" applyFont="1" applyBorder="1" applyAlignment="1" applyProtection="1">
      <alignment vertical="center" wrapText="1"/>
      <protection hidden="1"/>
    </xf>
    <xf numFmtId="3" fontId="2" fillId="0" borderId="1" xfId="0" applyNumberFormat="1" applyFont="1" applyBorder="1" applyAlignment="1" applyProtection="1">
      <alignment horizontal="center" vertical="center"/>
      <protection hidden="1"/>
    </xf>
    <xf numFmtId="3" fontId="2" fillId="0" borderId="2" xfId="0" applyNumberFormat="1" applyFont="1" applyBorder="1" applyAlignment="1" applyProtection="1">
      <alignment horizontal="center" vertical="center"/>
      <protection hidden="1"/>
    </xf>
    <xf numFmtId="3" fontId="2" fillId="0" borderId="3" xfId="0" applyNumberFormat="1" applyFont="1" applyBorder="1" applyAlignment="1" applyProtection="1">
      <alignment horizontal="center" vertical="center"/>
      <protection hidden="1"/>
    </xf>
    <xf numFmtId="3" fontId="2" fillId="0" borderId="1" xfId="1" applyNumberFormat="1" applyFont="1" applyFill="1" applyBorder="1" applyAlignment="1" applyProtection="1">
      <alignment horizontal="center" vertical="center"/>
      <protection locked="0"/>
    </xf>
    <xf numFmtId="3" fontId="2" fillId="0" borderId="2" xfId="1" applyNumberFormat="1" applyFont="1" applyFill="1" applyBorder="1" applyAlignment="1" applyProtection="1">
      <alignment horizontal="center" vertical="center"/>
      <protection locked="0"/>
    </xf>
    <xf numFmtId="3" fontId="2" fillId="0" borderId="3" xfId="1" applyNumberFormat="1" applyFont="1" applyFill="1" applyBorder="1" applyAlignment="1" applyProtection="1">
      <alignment horizontal="center" vertical="center"/>
      <protection locked="0"/>
    </xf>
    <xf numFmtId="2" fontId="3" fillId="5" borderId="4" xfId="1" applyNumberFormat="1" applyFont="1" applyFill="1" applyBorder="1" applyAlignment="1" applyProtection="1">
      <alignment horizontal="center" vertical="top"/>
      <protection hidden="1"/>
    </xf>
    <xf numFmtId="0" fontId="2" fillId="3" borderId="6" xfId="0" applyFont="1" applyFill="1" applyBorder="1" applyAlignment="1" applyProtection="1">
      <alignment horizontal="left" vertical="top" wrapText="1"/>
      <protection hidden="1"/>
    </xf>
    <xf numFmtId="0" fontId="3" fillId="6" borderId="4" xfId="0" applyFont="1" applyFill="1" applyBorder="1" applyAlignment="1" applyProtection="1">
      <alignment horizontal="center" vertical="center" wrapText="1"/>
      <protection hidden="1"/>
    </xf>
    <xf numFmtId="0" fontId="3" fillId="5" borderId="3" xfId="0" applyFont="1" applyFill="1" applyBorder="1" applyAlignment="1" applyProtection="1">
      <alignment horizontal="left" vertical="top"/>
      <protection hidden="1"/>
    </xf>
    <xf numFmtId="0" fontId="3" fillId="4" borderId="4" xfId="0" applyFont="1" applyFill="1" applyBorder="1" applyAlignment="1" applyProtection="1">
      <alignment vertical="center" wrapText="1"/>
      <protection hidden="1"/>
    </xf>
    <xf numFmtId="3" fontId="3" fillId="4" borderId="4" xfId="1" applyNumberFormat="1" applyFont="1" applyFill="1" applyBorder="1" applyAlignment="1" applyProtection="1">
      <alignment horizontal="center" vertical="center"/>
      <protection hidden="1"/>
    </xf>
    <xf numFmtId="3" fontId="3" fillId="4" borderId="15" xfId="0" applyNumberFormat="1" applyFont="1" applyFill="1" applyBorder="1" applyAlignment="1" applyProtection="1">
      <alignment horizontal="center" vertical="center"/>
      <protection hidden="1"/>
    </xf>
    <xf numFmtId="2" fontId="3" fillId="4" borderId="3" xfId="1" applyNumberFormat="1" applyFont="1" applyFill="1" applyBorder="1" applyAlignment="1" applyProtection="1">
      <alignment horizontal="center" vertical="center"/>
      <protection hidden="1"/>
    </xf>
    <xf numFmtId="2" fontId="3" fillId="4" borderId="4" xfId="1" applyNumberFormat="1" applyFont="1" applyFill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vertical="center" wrapText="1"/>
      <protection hidden="1"/>
    </xf>
    <xf numFmtId="3" fontId="2" fillId="0" borderId="4" xfId="1" applyNumberFormat="1" applyFont="1" applyFill="1" applyBorder="1" applyAlignment="1" applyProtection="1">
      <alignment horizontal="center" vertical="center"/>
      <protection locked="0"/>
    </xf>
    <xf numFmtId="3" fontId="2" fillId="0" borderId="1" xfId="0" applyNumberFormat="1" applyFont="1" applyBorder="1" applyAlignment="1" applyProtection="1">
      <alignment horizontal="center" vertical="center" wrapText="1"/>
      <protection hidden="1"/>
    </xf>
    <xf numFmtId="3" fontId="2" fillId="0" borderId="2" xfId="0" applyNumberFormat="1" applyFont="1" applyBorder="1" applyAlignment="1" applyProtection="1">
      <alignment horizontal="center" vertical="center" wrapText="1"/>
      <protection hidden="1"/>
    </xf>
    <xf numFmtId="3" fontId="2" fillId="0" borderId="3" xfId="0" applyNumberFormat="1" applyFont="1" applyBorder="1" applyAlignment="1" applyProtection="1">
      <alignment horizontal="center" vertical="center" wrapText="1"/>
      <protection hidden="1"/>
    </xf>
    <xf numFmtId="3" fontId="2" fillId="0" borderId="19" xfId="1" applyNumberFormat="1" applyFont="1" applyFill="1" applyBorder="1" applyAlignment="1" applyProtection="1">
      <alignment horizontal="center" vertical="center"/>
      <protection locked="0"/>
    </xf>
    <xf numFmtId="3" fontId="2" fillId="0" borderId="17" xfId="0" applyNumberFormat="1" applyFont="1" applyBorder="1" applyAlignment="1" applyProtection="1">
      <alignment horizontal="center" vertical="center"/>
      <protection hidden="1"/>
    </xf>
    <xf numFmtId="3" fontId="2" fillId="0" borderId="18" xfId="0" applyNumberFormat="1" applyFont="1" applyBorder="1" applyAlignment="1" applyProtection="1">
      <alignment horizontal="center" vertical="center"/>
      <protection hidden="1"/>
    </xf>
    <xf numFmtId="2" fontId="2" fillId="0" borderId="16" xfId="1" applyNumberFormat="1" applyFont="1" applyFill="1" applyBorder="1" applyAlignment="1" applyProtection="1">
      <alignment horizontal="center" vertical="center"/>
      <protection hidden="1"/>
    </xf>
    <xf numFmtId="0" fontId="3" fillId="6" borderId="1" xfId="0" applyFont="1" applyFill="1" applyBorder="1" applyAlignment="1" applyProtection="1">
      <alignment horizontal="center" vertical="center"/>
      <protection hidden="1"/>
    </xf>
    <xf numFmtId="0" fontId="3" fillId="6" borderId="2" xfId="0" applyFont="1" applyFill="1" applyBorder="1" applyAlignment="1" applyProtection="1">
      <alignment horizontal="center" vertical="center"/>
      <protection hidden="1"/>
    </xf>
    <xf numFmtId="0" fontId="3" fillId="6" borderId="3" xfId="0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 applyProtection="1">
      <alignment horizontal="left" vertical="center"/>
      <protection hidden="1"/>
    </xf>
    <xf numFmtId="0" fontId="3" fillId="5" borderId="2" xfId="0" applyFont="1" applyFill="1" applyBorder="1" applyAlignment="1" applyProtection="1">
      <alignment horizontal="left" vertical="center"/>
      <protection hidden="1"/>
    </xf>
    <xf numFmtId="0" fontId="3" fillId="5" borderId="3" xfId="0" applyFont="1" applyFill="1" applyBorder="1" applyAlignment="1" applyProtection="1">
      <alignment horizontal="left" vertical="center"/>
      <protection hidden="1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3" fillId="5" borderId="4" xfId="0" applyFont="1" applyFill="1" applyBorder="1" applyAlignment="1" applyProtection="1">
      <alignment horizontal="right" vertical="top"/>
      <protection hidden="1"/>
    </xf>
    <xf numFmtId="166" fontId="3" fillId="5" borderId="10" xfId="1" applyNumberFormat="1" applyFont="1" applyFill="1" applyBorder="1" applyAlignment="1" applyProtection="1">
      <alignment horizontal="center" vertical="top"/>
      <protection hidden="1"/>
    </xf>
    <xf numFmtId="166" fontId="3" fillId="5" borderId="12" xfId="1" applyNumberFormat="1" applyFont="1" applyFill="1" applyBorder="1" applyAlignment="1" applyProtection="1">
      <alignment horizontal="center" vertical="top"/>
      <protection hidden="1"/>
    </xf>
    <xf numFmtId="164" fontId="3" fillId="5" borderId="4" xfId="1" applyFont="1" applyFill="1" applyBorder="1" applyAlignment="1" applyProtection="1">
      <alignment horizontal="center" vertical="top"/>
      <protection hidden="1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 indent="1"/>
      <protection locked="0"/>
    </xf>
    <xf numFmtId="0" fontId="2" fillId="3" borderId="6" xfId="0" applyFont="1" applyFill="1" applyBorder="1" applyAlignment="1" applyProtection="1">
      <alignment horizontal="left" vertical="top" wrapText="1" indent="1"/>
      <protection locked="0"/>
    </xf>
    <xf numFmtId="0" fontId="2" fillId="3" borderId="7" xfId="0" applyFont="1" applyFill="1" applyBorder="1" applyAlignment="1" applyProtection="1">
      <alignment horizontal="left" vertical="top" wrapText="1" indent="1"/>
      <protection locked="0"/>
    </xf>
    <xf numFmtId="0" fontId="2" fillId="3" borderId="8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9" xfId="0" applyFont="1" applyFill="1" applyBorder="1" applyAlignment="1" applyProtection="1">
      <alignment horizontal="left" vertical="top" wrapText="1" indent="1"/>
      <protection locked="0"/>
    </xf>
    <xf numFmtId="0" fontId="2" fillId="3" borderId="27" xfId="0" applyFont="1" applyFill="1" applyBorder="1" applyAlignment="1" applyProtection="1">
      <alignment horizontal="left" vertical="top" wrapText="1" indent="1"/>
      <protection locked="0"/>
    </xf>
    <xf numFmtId="0" fontId="2" fillId="3" borderId="28" xfId="0" applyFont="1" applyFill="1" applyBorder="1" applyAlignment="1" applyProtection="1">
      <alignment horizontal="left" vertical="top" wrapText="1" indent="1"/>
      <protection locked="0"/>
    </xf>
    <xf numFmtId="0" fontId="2" fillId="3" borderId="29" xfId="0" applyFont="1" applyFill="1" applyBorder="1" applyAlignment="1" applyProtection="1">
      <alignment horizontal="left" vertical="top" wrapText="1" indent="1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8" fillId="3" borderId="5" xfId="0" applyFont="1" applyFill="1" applyBorder="1" applyAlignment="1" applyProtection="1">
      <alignment horizontal="center" vertical="top"/>
      <protection locked="0"/>
    </xf>
    <xf numFmtId="0" fontId="8" fillId="3" borderId="6" xfId="0" applyFont="1" applyFill="1" applyBorder="1" applyAlignment="1" applyProtection="1">
      <alignment horizontal="center" vertical="top"/>
      <protection locked="0"/>
    </xf>
    <xf numFmtId="0" fontId="8" fillId="3" borderId="7" xfId="0" applyFont="1" applyFill="1" applyBorder="1" applyAlignment="1" applyProtection="1">
      <alignment horizontal="center" vertical="top"/>
      <protection locked="0"/>
    </xf>
    <xf numFmtId="0" fontId="8" fillId="3" borderId="10" xfId="0" applyFont="1" applyFill="1" applyBorder="1" applyAlignment="1" applyProtection="1">
      <alignment horizontal="center" vertical="top"/>
      <protection locked="0"/>
    </xf>
    <xf numFmtId="0" fontId="8" fillId="3" borderId="11" xfId="0" applyFont="1" applyFill="1" applyBorder="1" applyAlignment="1" applyProtection="1">
      <alignment horizontal="center" vertical="top"/>
      <protection locked="0"/>
    </xf>
    <xf numFmtId="0" fontId="8" fillId="3" borderId="12" xfId="0" applyFont="1" applyFill="1" applyBorder="1" applyAlignment="1" applyProtection="1">
      <alignment horizontal="center" vertical="top"/>
      <protection locked="0"/>
    </xf>
    <xf numFmtId="165" fontId="9" fillId="3" borderId="14" xfId="0" applyNumberFormat="1" applyFont="1" applyFill="1" applyBorder="1" applyAlignment="1" applyProtection="1">
      <alignment horizontal="center" vertical="top"/>
      <protection locked="0"/>
    </xf>
    <xf numFmtId="165" fontId="2" fillId="3" borderId="13" xfId="0" applyNumberFormat="1" applyFont="1" applyFill="1" applyBorder="1" applyAlignment="1" applyProtection="1">
      <alignment horizontal="center" vertical="top"/>
      <protection locked="0"/>
    </xf>
    <xf numFmtId="168" fontId="9" fillId="3" borderId="14" xfId="0" applyNumberFormat="1" applyFont="1" applyFill="1" applyBorder="1" applyAlignment="1" applyProtection="1">
      <alignment horizontal="center" vertical="top"/>
      <protection locked="0"/>
    </xf>
    <xf numFmtId="0" fontId="2" fillId="3" borderId="13" xfId="0" applyFont="1" applyFill="1" applyBorder="1" applyAlignment="1" applyProtection="1">
      <alignment horizontal="center" vertical="top"/>
      <protection locked="0"/>
    </xf>
    <xf numFmtId="0" fontId="9" fillId="3" borderId="14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 applyProtection="1">
      <alignment horizontal="center" vertical="top"/>
      <protection locked="0"/>
    </xf>
    <xf numFmtId="2" fontId="11" fillId="4" borderId="16" xfId="1" applyNumberFormat="1" applyFont="1" applyFill="1" applyBorder="1" applyAlignment="1" applyProtection="1">
      <alignment horizontal="center" vertical="center"/>
      <protection hidden="1"/>
    </xf>
    <xf numFmtId="2" fontId="11" fillId="4" borderId="3" xfId="1" applyNumberFormat="1" applyFont="1" applyFill="1" applyBorder="1" applyAlignment="1" applyProtection="1">
      <alignment horizontal="center" vertical="center"/>
      <protection hidden="1"/>
    </xf>
    <xf numFmtId="3" fontId="11" fillId="4" borderId="17" xfId="0" applyNumberFormat="1" applyFont="1" applyFill="1" applyBorder="1" applyAlignment="1" applyProtection="1">
      <alignment horizontal="center" vertical="center"/>
      <protection hidden="1"/>
    </xf>
    <xf numFmtId="3" fontId="11" fillId="4" borderId="18" xfId="0" applyNumberFormat="1" applyFont="1" applyFill="1" applyBorder="1" applyAlignment="1" applyProtection="1">
      <alignment horizontal="center" vertical="center"/>
      <protection hidden="1"/>
    </xf>
    <xf numFmtId="3" fontId="10" fillId="4" borderId="1" xfId="0" applyNumberFormat="1" applyFont="1" applyFill="1" applyBorder="1" applyAlignment="1" applyProtection="1">
      <alignment horizontal="center" vertical="center"/>
      <protection hidden="1"/>
    </xf>
    <xf numFmtId="3" fontId="10" fillId="4" borderId="2" xfId="0" applyNumberFormat="1" applyFont="1" applyFill="1" applyBorder="1" applyAlignment="1" applyProtection="1">
      <alignment horizontal="center" vertical="center"/>
      <protection hidden="1"/>
    </xf>
    <xf numFmtId="3" fontId="11" fillId="4" borderId="1" xfId="0" quotePrefix="1" applyNumberFormat="1" applyFont="1" applyFill="1" applyBorder="1" applyAlignment="1" applyProtection="1">
      <alignment horizontal="center" vertical="center"/>
      <protection hidden="1"/>
    </xf>
    <xf numFmtId="3" fontId="11" fillId="4" borderId="2" xfId="0" applyNumberFormat="1" applyFont="1" applyFill="1" applyBorder="1" applyAlignment="1" applyProtection="1">
      <alignment horizontal="center" vertical="center"/>
      <protection hidden="1"/>
    </xf>
    <xf numFmtId="3" fontId="11" fillId="4" borderId="3" xfId="0" applyNumberFormat="1" applyFont="1" applyFill="1" applyBorder="1" applyAlignment="1" applyProtection="1">
      <alignment horizontal="center" vertical="center"/>
      <protection hidden="1"/>
    </xf>
    <xf numFmtId="0" fontId="11" fillId="4" borderId="1" xfId="0" applyFont="1" applyFill="1" applyBorder="1" applyAlignment="1" applyProtection="1">
      <alignment vertical="center" wrapText="1"/>
      <protection hidden="1"/>
    </xf>
    <xf numFmtId="0" fontId="11" fillId="4" borderId="2" xfId="0" applyFont="1" applyFill="1" applyBorder="1" applyAlignment="1" applyProtection="1">
      <alignment vertical="center" wrapText="1"/>
      <protection hidden="1"/>
    </xf>
    <xf numFmtId="0" fontId="11" fillId="4" borderId="3" xfId="0" applyFont="1" applyFill="1" applyBorder="1" applyAlignment="1" applyProtection="1">
      <alignment vertical="center" wrapText="1"/>
      <protection hidden="1"/>
    </xf>
    <xf numFmtId="3" fontId="3" fillId="4" borderId="17" xfId="0" applyNumberFormat="1" applyFont="1" applyFill="1" applyBorder="1" applyAlignment="1" applyProtection="1">
      <alignment horizontal="center" vertical="center"/>
      <protection hidden="1"/>
    </xf>
    <xf numFmtId="3" fontId="3" fillId="4" borderId="18" xfId="0" applyNumberFormat="1" applyFont="1" applyFill="1" applyBorder="1" applyAlignment="1" applyProtection="1">
      <alignment horizontal="center" vertical="center"/>
      <protection hidden="1"/>
    </xf>
    <xf numFmtId="3" fontId="3" fillId="4" borderId="1" xfId="1" applyNumberFormat="1" applyFont="1" applyFill="1" applyBorder="1" applyAlignment="1" applyProtection="1">
      <alignment horizontal="center" vertical="center"/>
      <protection hidden="1"/>
    </xf>
    <xf numFmtId="3" fontId="3" fillId="4" borderId="2" xfId="1" applyNumberFormat="1" applyFont="1" applyFill="1" applyBorder="1" applyAlignment="1" applyProtection="1">
      <alignment horizontal="center" vertical="center"/>
      <protection hidden="1"/>
    </xf>
    <xf numFmtId="3" fontId="3" fillId="4" borderId="3" xfId="1" applyNumberFormat="1" applyFont="1" applyFill="1" applyBorder="1" applyAlignment="1" applyProtection="1">
      <alignment horizontal="center" vertical="center"/>
      <protection hidden="1"/>
    </xf>
    <xf numFmtId="3" fontId="3" fillId="4" borderId="1" xfId="0" applyNumberFormat="1" applyFont="1" applyFill="1" applyBorder="1" applyAlignment="1" applyProtection="1">
      <alignment horizontal="center" vertical="center"/>
      <protection hidden="1"/>
    </xf>
    <xf numFmtId="3" fontId="3" fillId="4" borderId="2" xfId="0" applyNumberFormat="1" applyFont="1" applyFill="1" applyBorder="1" applyAlignment="1" applyProtection="1">
      <alignment horizontal="center" vertical="center"/>
      <protection hidden="1"/>
    </xf>
    <xf numFmtId="3" fontId="3" fillId="4" borderId="3" xfId="0" applyNumberFormat="1" applyFont="1" applyFill="1" applyBorder="1" applyAlignment="1" applyProtection="1">
      <alignment horizontal="center" vertical="center"/>
      <protection hidden="1"/>
    </xf>
    <xf numFmtId="0" fontId="3" fillId="4" borderId="1" xfId="0" applyFont="1" applyFill="1" applyBorder="1" applyAlignment="1" applyProtection="1">
      <alignment vertical="center" wrapText="1"/>
      <protection hidden="1"/>
    </xf>
    <xf numFmtId="0" fontId="3" fillId="4" borderId="2" xfId="0" applyFont="1" applyFill="1" applyBorder="1" applyAlignment="1" applyProtection="1">
      <alignment vertical="center" wrapText="1"/>
      <protection hidden="1"/>
    </xf>
    <xf numFmtId="0" fontId="3" fillId="4" borderId="3" xfId="0" applyFont="1" applyFill="1" applyBorder="1" applyAlignment="1" applyProtection="1">
      <alignment vertical="center" wrapText="1"/>
      <protection hidden="1"/>
    </xf>
    <xf numFmtId="0" fontId="2" fillId="3" borderId="5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2" fillId="3" borderId="9" xfId="0" applyFont="1" applyFill="1" applyBorder="1" applyAlignment="1" applyProtection="1">
      <alignment horizontal="left" vertical="top" wrapText="1"/>
      <protection locked="0"/>
    </xf>
    <xf numFmtId="0" fontId="2" fillId="3" borderId="10" xfId="0" applyFont="1" applyFill="1" applyBorder="1" applyAlignment="1" applyProtection="1">
      <alignment horizontal="left" vertical="top" wrapText="1"/>
      <protection locked="0"/>
    </xf>
    <xf numFmtId="0" fontId="2" fillId="3" borderId="11" xfId="0" applyFont="1" applyFill="1" applyBorder="1" applyAlignment="1" applyProtection="1">
      <alignment horizontal="left" vertical="top" wrapText="1"/>
      <protection locked="0"/>
    </xf>
    <xf numFmtId="0" fontId="2" fillId="3" borderId="12" xfId="0" applyFont="1" applyFill="1" applyBorder="1" applyAlignment="1" applyProtection="1">
      <alignment horizontal="left" vertical="top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CFFFF"/>
      <color rgb="FF89E0FF"/>
      <color rgb="FF8DB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zoomScale="60" zoomScaleNormal="60" workbookViewId="0">
      <selection activeCell="E14" sqref="E14"/>
    </sheetView>
  </sheetViews>
  <sheetFormatPr defaultColWidth="8.85546875" defaultRowHeight="20.25"/>
  <cols>
    <col min="1" max="1" width="33.28515625" style="24" customWidth="1"/>
    <col min="2" max="2" width="3.42578125" style="23" customWidth="1"/>
    <col min="3" max="3" width="76.28515625" style="24" customWidth="1"/>
    <col min="4" max="4" width="4.28515625" style="23" customWidth="1"/>
    <col min="5" max="5" width="65" style="24" customWidth="1"/>
    <col min="6" max="6" width="3.42578125" style="23" customWidth="1"/>
    <col min="7" max="7" width="89.140625" style="24" customWidth="1"/>
    <col min="8" max="16384" width="8.85546875" style="24"/>
  </cols>
  <sheetData>
    <row r="1" spans="1:7">
      <c r="A1" s="22" t="s">
        <v>35</v>
      </c>
      <c r="C1" s="22" t="s">
        <v>36</v>
      </c>
      <c r="E1" s="22" t="s">
        <v>37</v>
      </c>
      <c r="G1" s="22" t="s">
        <v>26</v>
      </c>
    </row>
    <row r="2" spans="1:7">
      <c r="A2" s="25" t="s">
        <v>38</v>
      </c>
      <c r="C2" s="25" t="s">
        <v>39</v>
      </c>
      <c r="E2" s="25" t="s">
        <v>40</v>
      </c>
      <c r="G2" s="25" t="s">
        <v>83</v>
      </c>
    </row>
    <row r="3" spans="1:7" ht="40.5">
      <c r="A3" s="25" t="s">
        <v>44</v>
      </c>
      <c r="C3" s="25" t="s">
        <v>41</v>
      </c>
      <c r="E3" s="25" t="s">
        <v>42</v>
      </c>
      <c r="G3" s="25" t="s">
        <v>43</v>
      </c>
    </row>
    <row r="4" spans="1:7" ht="40.5">
      <c r="A4" s="25" t="s">
        <v>47</v>
      </c>
      <c r="C4" s="25" t="s">
        <v>84</v>
      </c>
      <c r="E4" s="25" t="s">
        <v>45</v>
      </c>
      <c r="G4" s="25" t="s">
        <v>46</v>
      </c>
    </row>
    <row r="5" spans="1:7">
      <c r="A5" s="25" t="s">
        <v>51</v>
      </c>
      <c r="C5" s="25" t="s">
        <v>48</v>
      </c>
      <c r="E5" s="25" t="s">
        <v>49</v>
      </c>
      <c r="G5" s="25" t="s">
        <v>50</v>
      </c>
    </row>
    <row r="6" spans="1:7" ht="40.5">
      <c r="C6" s="25" t="s">
        <v>85</v>
      </c>
      <c r="E6" s="25" t="s">
        <v>52</v>
      </c>
      <c r="G6" s="25" t="s">
        <v>86</v>
      </c>
    </row>
    <row r="7" spans="1:7" ht="40.5">
      <c r="C7" s="25" t="s">
        <v>87</v>
      </c>
      <c r="E7" s="25" t="s">
        <v>53</v>
      </c>
      <c r="G7" s="25" t="s">
        <v>54</v>
      </c>
    </row>
    <row r="8" spans="1:7" ht="40.5">
      <c r="C8" s="25" t="s">
        <v>88</v>
      </c>
      <c r="E8" s="25" t="s">
        <v>55</v>
      </c>
      <c r="G8" s="25" t="s">
        <v>56</v>
      </c>
    </row>
    <row r="9" spans="1:7">
      <c r="C9" s="25" t="s">
        <v>51</v>
      </c>
      <c r="E9" s="25" t="s">
        <v>51</v>
      </c>
      <c r="G9" s="25" t="s">
        <v>57</v>
      </c>
    </row>
    <row r="10" spans="1:7">
      <c r="G10" s="25" t="s">
        <v>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B0F0"/>
  </sheetPr>
  <dimension ref="A1:AB127"/>
  <sheetViews>
    <sheetView tabSelected="1" view="pageBreakPreview" topLeftCell="A34" zoomScaleNormal="100" zoomScaleSheetLayoutView="100" workbookViewId="0">
      <selection activeCell="B32" sqref="B32:G32"/>
    </sheetView>
  </sheetViews>
  <sheetFormatPr defaultColWidth="8.7109375" defaultRowHeight="21"/>
  <cols>
    <col min="1" max="1" width="8.7109375" style="3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>
      <c r="A1" s="31" t="s">
        <v>72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spans="1:26" ht="21" customHeight="1">
      <c r="A2" s="2"/>
      <c r="B2" s="2"/>
      <c r="C2" s="2"/>
      <c r="D2" s="2"/>
      <c r="E2" s="2"/>
      <c r="F2" s="2"/>
      <c r="G2" s="2"/>
      <c r="H2" s="2"/>
      <c r="I2" s="2"/>
      <c r="J2" s="31" t="s">
        <v>81</v>
      </c>
      <c r="K2" s="31"/>
      <c r="L2" s="31"/>
      <c r="M2" s="31"/>
      <c r="N2" s="31"/>
      <c r="O2" s="31"/>
      <c r="P2" s="31"/>
      <c r="Q2" s="31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31" t="s">
        <v>89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spans="1:26" ht="21" customHeight="1">
      <c r="A4" s="31" t="s">
        <v>61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spans="1:26" ht="10.15" customHeight="1"/>
    <row r="6" spans="1:26" ht="21" customHeight="1">
      <c r="A6" s="4" t="s">
        <v>0</v>
      </c>
    </row>
    <row r="7" spans="1:26" ht="21" customHeight="1">
      <c r="A7" s="5" t="s">
        <v>71</v>
      </c>
      <c r="L7" s="6"/>
      <c r="O7" s="32"/>
      <c r="P7" s="33"/>
      <c r="Q7" s="33"/>
      <c r="R7" s="34"/>
    </row>
    <row r="8" spans="1:26" ht="21" customHeight="1">
      <c r="A8" s="5" t="s">
        <v>14</v>
      </c>
      <c r="G8" s="6"/>
      <c r="H8" s="32"/>
      <c r="I8" s="33"/>
      <c r="J8" s="34"/>
    </row>
    <row r="9" spans="1:26" ht="9" customHeight="1"/>
    <row r="10" spans="1:26" s="4" customFormat="1" ht="30" customHeight="1">
      <c r="A10" s="35" t="s">
        <v>5</v>
      </c>
      <c r="B10" s="35" t="s">
        <v>10</v>
      </c>
      <c r="C10" s="35"/>
      <c r="D10" s="35"/>
      <c r="E10" s="35"/>
      <c r="F10" s="35"/>
      <c r="G10" s="35"/>
      <c r="H10" s="35"/>
      <c r="I10" s="35"/>
      <c r="J10" s="35"/>
      <c r="K10" s="35" t="s">
        <v>11</v>
      </c>
      <c r="L10" s="35"/>
      <c r="M10" s="35"/>
      <c r="N10" s="35"/>
      <c r="O10" s="35"/>
      <c r="P10" s="35"/>
      <c r="Q10" s="35"/>
      <c r="R10" s="35"/>
      <c r="S10" s="35" t="s">
        <v>4</v>
      </c>
      <c r="T10" s="35"/>
      <c r="U10" s="35"/>
      <c r="V10" s="35"/>
      <c r="W10" s="35"/>
      <c r="X10" s="35"/>
      <c r="Y10" s="35"/>
      <c r="Z10" s="35"/>
    </row>
    <row r="11" spans="1:26" s="4" customFormat="1" ht="30" customHeight="1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 t="s">
        <v>1</v>
      </c>
      <c r="L11" s="35"/>
      <c r="M11" s="35"/>
      <c r="N11" s="35" t="s">
        <v>2</v>
      </c>
      <c r="O11" s="35"/>
      <c r="P11" s="35"/>
      <c r="Q11" s="35" t="s">
        <v>3</v>
      </c>
      <c r="R11" s="35"/>
      <c r="S11" s="35" t="s">
        <v>1</v>
      </c>
      <c r="T11" s="35"/>
      <c r="U11" s="35"/>
      <c r="V11" s="35" t="s">
        <v>2</v>
      </c>
      <c r="W11" s="35"/>
      <c r="X11" s="35"/>
      <c r="Y11" s="35" t="s">
        <v>3</v>
      </c>
      <c r="Z11" s="35"/>
    </row>
    <row r="12" spans="1:26" ht="24" customHeight="1">
      <c r="A12" s="36" t="s">
        <v>62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8"/>
      <c r="T12" s="38"/>
      <c r="U12" s="38"/>
      <c r="V12" s="38"/>
      <c r="W12" s="38"/>
      <c r="X12" s="38"/>
      <c r="Y12" s="38"/>
      <c r="Z12" s="39"/>
    </row>
    <row r="13" spans="1:26" ht="24" customHeight="1">
      <c r="A13" s="7">
        <v>1</v>
      </c>
      <c r="B13" s="40" t="s">
        <v>73</v>
      </c>
      <c r="C13" s="41"/>
      <c r="D13" s="41"/>
      <c r="E13" s="41"/>
      <c r="F13" s="41"/>
      <c r="G13" s="41"/>
      <c r="H13" s="41"/>
      <c r="I13" s="41"/>
      <c r="J13" s="42"/>
      <c r="K13" s="43">
        <v>4</v>
      </c>
      <c r="L13" s="43"/>
      <c r="M13" s="43"/>
      <c r="N13" s="44">
        <f>Q27</f>
        <v>0</v>
      </c>
      <c r="O13" s="44"/>
      <c r="P13" s="44"/>
      <c r="Q13" s="45">
        <f>V22/T22*100</f>
        <v>0</v>
      </c>
      <c r="R13" s="46"/>
      <c r="S13" s="56">
        <v>37200</v>
      </c>
      <c r="T13" s="57"/>
      <c r="U13" s="58"/>
      <c r="V13" s="62"/>
      <c r="W13" s="63"/>
      <c r="X13" s="64"/>
      <c r="Y13" s="65">
        <f>V13/S13*100</f>
        <v>0</v>
      </c>
      <c r="Z13" s="66"/>
    </row>
    <row r="14" spans="1:26" ht="24" customHeight="1">
      <c r="A14" s="7">
        <v>2</v>
      </c>
      <c r="B14" s="40" t="s">
        <v>74</v>
      </c>
      <c r="C14" s="41"/>
      <c r="D14" s="41"/>
      <c r="E14" s="41"/>
      <c r="F14" s="41"/>
      <c r="G14" s="41"/>
      <c r="H14" s="41"/>
      <c r="I14" s="41"/>
      <c r="J14" s="42"/>
      <c r="K14" s="52" t="s">
        <v>90</v>
      </c>
      <c r="L14" s="52"/>
      <c r="M14" s="52"/>
      <c r="N14" s="53" t="str">
        <f>Q33&amp;"/"&amp;Q31</f>
        <v>/</v>
      </c>
      <c r="O14" s="53"/>
      <c r="P14" s="54"/>
      <c r="Q14" s="45">
        <f>V28/T28*100</f>
        <v>0</v>
      </c>
      <c r="R14" s="46"/>
      <c r="S14" s="56">
        <v>48000</v>
      </c>
      <c r="T14" s="57"/>
      <c r="U14" s="58"/>
      <c r="V14" s="62"/>
      <c r="W14" s="63"/>
      <c r="X14" s="64"/>
      <c r="Y14" s="65">
        <f>V14/S14*100</f>
        <v>0</v>
      </c>
      <c r="Z14" s="66"/>
    </row>
    <row r="15" spans="1:26" ht="24" customHeight="1">
      <c r="A15" s="7">
        <v>3</v>
      </c>
      <c r="B15" s="40" t="s">
        <v>75</v>
      </c>
      <c r="C15" s="41"/>
      <c r="D15" s="41"/>
      <c r="E15" s="41"/>
      <c r="F15" s="41"/>
      <c r="G15" s="41"/>
      <c r="H15" s="41"/>
      <c r="I15" s="41"/>
      <c r="J15" s="42"/>
      <c r="K15" s="55">
        <v>7</v>
      </c>
      <c r="L15" s="55"/>
      <c r="M15" s="55"/>
      <c r="N15" s="44">
        <f>Q38</f>
        <v>0</v>
      </c>
      <c r="O15" s="44"/>
      <c r="P15" s="44"/>
      <c r="Q15" s="45">
        <f>V34/T34*100</f>
        <v>0</v>
      </c>
      <c r="R15" s="46"/>
      <c r="S15" s="59">
        <v>58800</v>
      </c>
      <c r="T15" s="60"/>
      <c r="U15" s="61"/>
      <c r="V15" s="62"/>
      <c r="W15" s="63"/>
      <c r="X15" s="64"/>
      <c r="Y15" s="65">
        <f>V15/S15*100</f>
        <v>0</v>
      </c>
      <c r="Z15" s="66"/>
    </row>
    <row r="16" spans="1:26" s="4" customFormat="1" ht="24" customHeight="1">
      <c r="A16" s="47" t="s">
        <v>15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9"/>
      <c r="Q16" s="50">
        <f>V39</f>
        <v>0</v>
      </c>
      <c r="R16" s="50"/>
      <c r="S16" s="51">
        <f>SUM(S13:U15)</f>
        <v>144000</v>
      </c>
      <c r="T16" s="51"/>
      <c r="U16" s="51"/>
      <c r="V16" s="51">
        <f>SUM(V13:X15)</f>
        <v>0</v>
      </c>
      <c r="W16" s="51"/>
      <c r="X16" s="51"/>
      <c r="Y16" s="79">
        <f>V16/S16*100</f>
        <v>0</v>
      </c>
      <c r="Z16" s="79"/>
    </row>
    <row r="17" spans="1:26" ht="9.9499999999999993" customHeight="1">
      <c r="A17" s="80"/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26" ht="24" customHeight="1">
      <c r="A18" s="8" t="s">
        <v>6</v>
      </c>
      <c r="H18" s="9"/>
      <c r="I18" s="10"/>
      <c r="J18" s="10"/>
      <c r="K18" s="10"/>
      <c r="L18" s="10"/>
      <c r="M18" s="10"/>
    </row>
    <row r="19" spans="1:26" ht="9.9499999999999993" customHeight="1">
      <c r="A19" s="1"/>
      <c r="H19" s="11"/>
      <c r="I19" s="11"/>
      <c r="J19" s="11"/>
      <c r="K19" s="11"/>
      <c r="L19" s="11"/>
      <c r="M19" s="11"/>
    </row>
    <row r="20" spans="1:26" ht="72" customHeight="1">
      <c r="A20" s="12" t="s">
        <v>5</v>
      </c>
      <c r="B20" s="35" t="s">
        <v>12</v>
      </c>
      <c r="C20" s="35"/>
      <c r="D20" s="35"/>
      <c r="E20" s="35"/>
      <c r="F20" s="35"/>
      <c r="G20" s="35"/>
      <c r="H20" s="35" t="s">
        <v>16</v>
      </c>
      <c r="I20" s="35"/>
      <c r="J20" s="35"/>
      <c r="K20" s="35" t="s">
        <v>13</v>
      </c>
      <c r="L20" s="35"/>
      <c r="M20" s="35"/>
      <c r="N20" s="35" t="s">
        <v>17</v>
      </c>
      <c r="O20" s="35"/>
      <c r="P20" s="35"/>
      <c r="Q20" s="35" t="s">
        <v>18</v>
      </c>
      <c r="R20" s="35"/>
      <c r="S20" s="35"/>
      <c r="T20" s="35" t="s">
        <v>19</v>
      </c>
      <c r="U20" s="35"/>
      <c r="V20" s="81" t="s">
        <v>7</v>
      </c>
      <c r="W20" s="81"/>
      <c r="X20" s="35" t="s">
        <v>8</v>
      </c>
      <c r="Y20" s="35"/>
      <c r="Z20" s="35"/>
    </row>
    <row r="21" spans="1:26" ht="24" customHeight="1">
      <c r="A21" s="36" t="s">
        <v>62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8"/>
      <c r="U21" s="38"/>
      <c r="V21" s="37"/>
      <c r="W21" s="37"/>
      <c r="X21" s="37"/>
      <c r="Y21" s="37"/>
      <c r="Z21" s="82"/>
    </row>
    <row r="22" spans="1:26" s="4" customFormat="1" ht="24" customHeight="1">
      <c r="A22" s="19">
        <v>1</v>
      </c>
      <c r="B22" s="83" t="s">
        <v>73</v>
      </c>
      <c r="C22" s="83"/>
      <c r="D22" s="83"/>
      <c r="E22" s="83"/>
      <c r="F22" s="83"/>
      <c r="G22" s="83"/>
      <c r="H22" s="84">
        <v>4</v>
      </c>
      <c r="I22" s="84"/>
      <c r="J22" s="84"/>
      <c r="K22" s="84">
        <f>K27</f>
        <v>0</v>
      </c>
      <c r="L22" s="84"/>
      <c r="M22" s="84"/>
      <c r="N22" s="84">
        <f>N27</f>
        <v>0</v>
      </c>
      <c r="O22" s="84"/>
      <c r="P22" s="84"/>
      <c r="Q22" s="84">
        <f>Q27</f>
        <v>0</v>
      </c>
      <c r="R22" s="84"/>
      <c r="S22" s="84"/>
      <c r="T22" s="85">
        <v>30</v>
      </c>
      <c r="U22" s="85"/>
      <c r="V22" s="86">
        <f>SUM(V23:W27)</f>
        <v>0</v>
      </c>
      <c r="W22" s="87"/>
      <c r="X22" s="176"/>
      <c r="Y22" s="177"/>
      <c r="Z22" s="178"/>
    </row>
    <row r="23" spans="1:26" ht="24" customHeight="1">
      <c r="A23" s="20">
        <v>1.1000000000000001</v>
      </c>
      <c r="B23" s="88" t="s">
        <v>63</v>
      </c>
      <c r="C23" s="88"/>
      <c r="D23" s="88"/>
      <c r="E23" s="88"/>
      <c r="F23" s="88"/>
      <c r="G23" s="88"/>
      <c r="H23" s="73">
        <v>4</v>
      </c>
      <c r="I23" s="74"/>
      <c r="J23" s="75"/>
      <c r="K23" s="89"/>
      <c r="L23" s="89"/>
      <c r="M23" s="89"/>
      <c r="N23" s="89"/>
      <c r="O23" s="89"/>
      <c r="P23" s="89"/>
      <c r="Q23" s="89"/>
      <c r="R23" s="89"/>
      <c r="S23" s="89"/>
      <c r="T23" s="67">
        <v>6</v>
      </c>
      <c r="U23" s="67"/>
      <c r="V23" s="68">
        <f>(T23*((K23*0)+(N23*50)+(Q23*100)))/(H23*100)</f>
        <v>0</v>
      </c>
      <c r="W23" s="69"/>
      <c r="X23" s="179"/>
      <c r="Y23" s="180"/>
      <c r="Z23" s="181"/>
    </row>
    <row r="24" spans="1:26" ht="24" customHeight="1">
      <c r="A24" s="20">
        <v>1.2</v>
      </c>
      <c r="B24" s="88" t="s">
        <v>64</v>
      </c>
      <c r="C24" s="88"/>
      <c r="D24" s="88"/>
      <c r="E24" s="88"/>
      <c r="F24" s="88"/>
      <c r="G24" s="88"/>
      <c r="H24" s="73">
        <v>4</v>
      </c>
      <c r="I24" s="74"/>
      <c r="J24" s="75"/>
      <c r="K24" s="89"/>
      <c r="L24" s="89"/>
      <c r="M24" s="89"/>
      <c r="N24" s="89"/>
      <c r="O24" s="89"/>
      <c r="P24" s="89"/>
      <c r="Q24" s="89"/>
      <c r="R24" s="89"/>
      <c r="S24" s="76"/>
      <c r="T24" s="67">
        <v>6</v>
      </c>
      <c r="U24" s="67"/>
      <c r="V24" s="68">
        <f>(T24*((K24*0)+(N24*50)+(Q24*100)))/(H24*100)</f>
        <v>0</v>
      </c>
      <c r="W24" s="69"/>
      <c r="X24" s="179"/>
      <c r="Y24" s="180"/>
      <c r="Z24" s="181"/>
    </row>
    <row r="25" spans="1:26" ht="24" customHeight="1">
      <c r="A25" s="20">
        <v>1.3</v>
      </c>
      <c r="B25" s="70" t="s">
        <v>65</v>
      </c>
      <c r="C25" s="71"/>
      <c r="D25" s="71"/>
      <c r="E25" s="71"/>
      <c r="F25" s="71"/>
      <c r="G25" s="72"/>
      <c r="H25" s="73">
        <v>4</v>
      </c>
      <c r="I25" s="74"/>
      <c r="J25" s="75"/>
      <c r="K25" s="76"/>
      <c r="L25" s="77"/>
      <c r="M25" s="78"/>
      <c r="N25" s="76"/>
      <c r="O25" s="77"/>
      <c r="P25" s="78"/>
      <c r="Q25" s="76"/>
      <c r="R25" s="77"/>
      <c r="S25" s="77"/>
      <c r="T25" s="67">
        <v>6</v>
      </c>
      <c r="U25" s="67"/>
      <c r="V25" s="68">
        <f>(T25*((K25*0)+(N25*50)+(Q25*100)))/(H25*100)</f>
        <v>0</v>
      </c>
      <c r="W25" s="69"/>
      <c r="X25" s="179"/>
      <c r="Y25" s="180"/>
      <c r="Z25" s="181"/>
    </row>
    <row r="26" spans="1:26" ht="24" customHeight="1">
      <c r="A26" s="20">
        <v>1.4</v>
      </c>
      <c r="B26" s="88" t="s">
        <v>66</v>
      </c>
      <c r="C26" s="88"/>
      <c r="D26" s="88"/>
      <c r="E26" s="88"/>
      <c r="F26" s="88"/>
      <c r="G26" s="88"/>
      <c r="H26" s="73">
        <v>4</v>
      </c>
      <c r="I26" s="74"/>
      <c r="J26" s="75"/>
      <c r="K26" s="89"/>
      <c r="L26" s="89"/>
      <c r="M26" s="89"/>
      <c r="N26" s="89"/>
      <c r="O26" s="89"/>
      <c r="P26" s="89"/>
      <c r="Q26" s="89"/>
      <c r="R26" s="89"/>
      <c r="S26" s="76"/>
      <c r="T26" s="67">
        <v>6</v>
      </c>
      <c r="U26" s="67"/>
      <c r="V26" s="68">
        <f t="shared" ref="V26:V27" si="0">(T26*((K26*0)+(N26*50)+(Q26*100)))/(H26*100)</f>
        <v>0</v>
      </c>
      <c r="W26" s="69"/>
      <c r="X26" s="179"/>
      <c r="Y26" s="180"/>
      <c r="Z26" s="181"/>
    </row>
    <row r="27" spans="1:26" ht="24" customHeight="1">
      <c r="A27" s="20">
        <v>1.5</v>
      </c>
      <c r="B27" s="70" t="s">
        <v>67</v>
      </c>
      <c r="C27" s="71"/>
      <c r="D27" s="71"/>
      <c r="E27" s="71"/>
      <c r="F27" s="71"/>
      <c r="G27" s="72"/>
      <c r="H27" s="73">
        <v>4</v>
      </c>
      <c r="I27" s="74"/>
      <c r="J27" s="75"/>
      <c r="K27" s="76"/>
      <c r="L27" s="77"/>
      <c r="M27" s="78"/>
      <c r="N27" s="76"/>
      <c r="O27" s="77"/>
      <c r="P27" s="78"/>
      <c r="Q27" s="76"/>
      <c r="R27" s="77"/>
      <c r="S27" s="93"/>
      <c r="T27" s="94">
        <v>6</v>
      </c>
      <c r="U27" s="95"/>
      <c r="V27" s="68">
        <f t="shared" si="0"/>
        <v>0</v>
      </c>
      <c r="W27" s="69"/>
      <c r="X27" s="179"/>
      <c r="Y27" s="180"/>
      <c r="Z27" s="181"/>
    </row>
    <row r="28" spans="1:26" s="18" customFormat="1" ht="48" customHeight="1">
      <c r="A28" s="21">
        <v>2</v>
      </c>
      <c r="B28" s="162" t="s">
        <v>74</v>
      </c>
      <c r="C28" s="163"/>
      <c r="D28" s="163"/>
      <c r="E28" s="163"/>
      <c r="F28" s="163"/>
      <c r="G28" s="164"/>
      <c r="H28" s="159" t="s">
        <v>91</v>
      </c>
      <c r="I28" s="160"/>
      <c r="J28" s="161"/>
      <c r="K28" s="157" t="str">
        <f>K33&amp;"/"&amp;K31</f>
        <v>/</v>
      </c>
      <c r="L28" s="158"/>
      <c r="M28" s="158"/>
      <c r="N28" s="157" t="str">
        <f t="shared" ref="N28" si="1">N33&amp;"/"&amp;N31</f>
        <v>/</v>
      </c>
      <c r="O28" s="158"/>
      <c r="P28" s="158"/>
      <c r="Q28" s="157" t="str">
        <f t="shared" ref="Q28" si="2">Q33&amp;"/"&amp;Q31</f>
        <v>/</v>
      </c>
      <c r="R28" s="158"/>
      <c r="S28" s="158"/>
      <c r="T28" s="155">
        <v>30</v>
      </c>
      <c r="U28" s="156"/>
      <c r="V28" s="153">
        <f>SUM(V29:W33)</f>
        <v>0</v>
      </c>
      <c r="W28" s="154"/>
      <c r="X28" s="179"/>
      <c r="Y28" s="180"/>
      <c r="Z28" s="181"/>
    </row>
    <row r="29" spans="1:26" ht="24" customHeight="1">
      <c r="A29" s="20">
        <v>2.1</v>
      </c>
      <c r="B29" s="70" t="s">
        <v>68</v>
      </c>
      <c r="C29" s="71"/>
      <c r="D29" s="71"/>
      <c r="E29" s="71"/>
      <c r="F29" s="71"/>
      <c r="G29" s="72"/>
      <c r="H29" s="73">
        <v>4</v>
      </c>
      <c r="I29" s="74"/>
      <c r="J29" s="75"/>
      <c r="K29" s="76"/>
      <c r="L29" s="77"/>
      <c r="M29" s="78"/>
      <c r="N29" s="76"/>
      <c r="O29" s="77"/>
      <c r="P29" s="78"/>
      <c r="Q29" s="76"/>
      <c r="R29" s="77"/>
      <c r="S29" s="93"/>
      <c r="T29" s="94">
        <v>6</v>
      </c>
      <c r="U29" s="95"/>
      <c r="V29" s="68">
        <f t="shared" ref="V29:V33" si="3">(T29*((K29*0)+(N29*50)+(Q29*100)))/(H29*100)</f>
        <v>0</v>
      </c>
      <c r="W29" s="69"/>
      <c r="X29" s="179"/>
      <c r="Y29" s="180"/>
      <c r="Z29" s="181"/>
    </row>
    <row r="30" spans="1:26" ht="24" customHeight="1">
      <c r="A30" s="20">
        <v>2.2000000000000002</v>
      </c>
      <c r="B30" s="70" t="s">
        <v>69</v>
      </c>
      <c r="C30" s="71"/>
      <c r="D30" s="71"/>
      <c r="E30" s="71"/>
      <c r="F30" s="71"/>
      <c r="G30" s="72"/>
      <c r="H30" s="73">
        <v>12</v>
      </c>
      <c r="I30" s="74"/>
      <c r="J30" s="75"/>
      <c r="K30" s="76"/>
      <c r="L30" s="77"/>
      <c r="M30" s="78"/>
      <c r="N30" s="76"/>
      <c r="O30" s="77"/>
      <c r="P30" s="78"/>
      <c r="Q30" s="76"/>
      <c r="R30" s="77"/>
      <c r="S30" s="93"/>
      <c r="T30" s="94">
        <v>6</v>
      </c>
      <c r="U30" s="95"/>
      <c r="V30" s="68">
        <f t="shared" si="3"/>
        <v>0</v>
      </c>
      <c r="W30" s="69"/>
      <c r="X30" s="179"/>
      <c r="Y30" s="180"/>
      <c r="Z30" s="181"/>
    </row>
    <row r="31" spans="1:26" ht="48" customHeight="1">
      <c r="A31" s="20">
        <v>2.2999999999999998</v>
      </c>
      <c r="B31" s="70" t="s">
        <v>92</v>
      </c>
      <c r="C31" s="71"/>
      <c r="D31" s="71"/>
      <c r="E31" s="71"/>
      <c r="F31" s="71"/>
      <c r="G31" s="72"/>
      <c r="H31" s="73">
        <v>12</v>
      </c>
      <c r="I31" s="74"/>
      <c r="J31" s="75"/>
      <c r="K31" s="76"/>
      <c r="L31" s="77"/>
      <c r="M31" s="78"/>
      <c r="N31" s="76"/>
      <c r="O31" s="77"/>
      <c r="P31" s="78"/>
      <c r="Q31" s="76"/>
      <c r="R31" s="77"/>
      <c r="S31" s="93"/>
      <c r="T31" s="94">
        <v>6</v>
      </c>
      <c r="U31" s="95"/>
      <c r="V31" s="68">
        <f t="shared" si="3"/>
        <v>0</v>
      </c>
      <c r="W31" s="69"/>
      <c r="X31" s="179"/>
      <c r="Y31" s="180"/>
      <c r="Z31" s="181"/>
    </row>
    <row r="32" spans="1:26" ht="48" customHeight="1">
      <c r="A32" s="20">
        <v>2.4</v>
      </c>
      <c r="B32" s="70" t="s">
        <v>76</v>
      </c>
      <c r="C32" s="71"/>
      <c r="D32" s="71"/>
      <c r="E32" s="71"/>
      <c r="F32" s="71"/>
      <c r="G32" s="72"/>
      <c r="H32" s="73">
        <v>4</v>
      </c>
      <c r="I32" s="74"/>
      <c r="J32" s="75"/>
      <c r="K32" s="76"/>
      <c r="L32" s="77"/>
      <c r="M32" s="78"/>
      <c r="N32" s="76"/>
      <c r="O32" s="77"/>
      <c r="P32" s="78"/>
      <c r="Q32" s="76"/>
      <c r="R32" s="77"/>
      <c r="S32" s="93"/>
      <c r="T32" s="94">
        <v>6</v>
      </c>
      <c r="U32" s="95"/>
      <c r="V32" s="68">
        <f t="shared" si="3"/>
        <v>0</v>
      </c>
      <c r="W32" s="69"/>
      <c r="X32" s="179"/>
      <c r="Y32" s="180"/>
      <c r="Z32" s="181"/>
    </row>
    <row r="33" spans="1:26" ht="48" customHeight="1">
      <c r="A33" s="20">
        <v>2.5</v>
      </c>
      <c r="B33" s="70" t="s">
        <v>70</v>
      </c>
      <c r="C33" s="71"/>
      <c r="D33" s="71"/>
      <c r="E33" s="71"/>
      <c r="F33" s="71"/>
      <c r="G33" s="72"/>
      <c r="H33" s="73">
        <v>4</v>
      </c>
      <c r="I33" s="74"/>
      <c r="J33" s="75"/>
      <c r="K33" s="76"/>
      <c r="L33" s="77"/>
      <c r="M33" s="78"/>
      <c r="N33" s="76"/>
      <c r="O33" s="77"/>
      <c r="P33" s="78"/>
      <c r="Q33" s="76"/>
      <c r="R33" s="77"/>
      <c r="S33" s="93"/>
      <c r="T33" s="94">
        <v>6</v>
      </c>
      <c r="U33" s="95"/>
      <c r="V33" s="68">
        <f t="shared" si="3"/>
        <v>0</v>
      </c>
      <c r="W33" s="69"/>
      <c r="X33" s="179"/>
      <c r="Y33" s="180"/>
      <c r="Z33" s="181"/>
    </row>
    <row r="34" spans="1:26" s="4" customFormat="1" ht="24" customHeight="1">
      <c r="A34" s="19">
        <v>3</v>
      </c>
      <c r="B34" s="173" t="s">
        <v>75</v>
      </c>
      <c r="C34" s="174"/>
      <c r="D34" s="174"/>
      <c r="E34" s="174"/>
      <c r="F34" s="174"/>
      <c r="G34" s="175"/>
      <c r="H34" s="170">
        <v>7</v>
      </c>
      <c r="I34" s="171"/>
      <c r="J34" s="172"/>
      <c r="K34" s="167">
        <f>K38</f>
        <v>0</v>
      </c>
      <c r="L34" s="168"/>
      <c r="M34" s="169"/>
      <c r="N34" s="167">
        <f>N38</f>
        <v>0</v>
      </c>
      <c r="O34" s="168"/>
      <c r="P34" s="169"/>
      <c r="Q34" s="167">
        <f>Q38</f>
        <v>0</v>
      </c>
      <c r="R34" s="168"/>
      <c r="S34" s="169"/>
      <c r="T34" s="165">
        <v>40</v>
      </c>
      <c r="U34" s="166"/>
      <c r="V34" s="86">
        <f>SUM(V35:W38)</f>
        <v>0</v>
      </c>
      <c r="W34" s="87"/>
      <c r="X34" s="179"/>
      <c r="Y34" s="180"/>
      <c r="Z34" s="181"/>
    </row>
    <row r="35" spans="1:26" ht="24" customHeight="1">
      <c r="A35" s="20">
        <v>3.1</v>
      </c>
      <c r="B35" s="70" t="s">
        <v>77</v>
      </c>
      <c r="C35" s="71"/>
      <c r="D35" s="71"/>
      <c r="E35" s="71"/>
      <c r="F35" s="71"/>
      <c r="G35" s="72"/>
      <c r="H35" s="73">
        <v>8</v>
      </c>
      <c r="I35" s="74"/>
      <c r="J35" s="75"/>
      <c r="K35" s="76"/>
      <c r="L35" s="77"/>
      <c r="M35" s="78"/>
      <c r="N35" s="76"/>
      <c r="O35" s="77"/>
      <c r="P35" s="78"/>
      <c r="Q35" s="76"/>
      <c r="R35" s="77"/>
      <c r="S35" s="93"/>
      <c r="T35" s="94">
        <v>10</v>
      </c>
      <c r="U35" s="95"/>
      <c r="V35" s="96">
        <f t="shared" ref="V35:V38" si="4">(T35*((K35*0)+(N35*50)+(Q35*100)))/(H35*100)</f>
        <v>0</v>
      </c>
      <c r="W35" s="68"/>
      <c r="X35" s="179"/>
      <c r="Y35" s="180"/>
      <c r="Z35" s="181"/>
    </row>
    <row r="36" spans="1:26" ht="24" customHeight="1">
      <c r="A36" s="20">
        <v>3.2</v>
      </c>
      <c r="B36" s="70" t="s">
        <v>78</v>
      </c>
      <c r="C36" s="71"/>
      <c r="D36" s="71"/>
      <c r="E36" s="71"/>
      <c r="F36" s="71"/>
      <c r="G36" s="72"/>
      <c r="H36" s="73">
        <v>70</v>
      </c>
      <c r="I36" s="74"/>
      <c r="J36" s="75"/>
      <c r="K36" s="76"/>
      <c r="L36" s="77"/>
      <c r="M36" s="78"/>
      <c r="N36" s="76"/>
      <c r="O36" s="77"/>
      <c r="P36" s="78"/>
      <c r="Q36" s="76"/>
      <c r="R36" s="77"/>
      <c r="S36" s="93"/>
      <c r="T36" s="94">
        <v>10</v>
      </c>
      <c r="U36" s="95"/>
      <c r="V36" s="96">
        <f t="shared" si="4"/>
        <v>0</v>
      </c>
      <c r="W36" s="68"/>
      <c r="X36" s="179"/>
      <c r="Y36" s="180"/>
      <c r="Z36" s="181"/>
    </row>
    <row r="37" spans="1:26" ht="24" customHeight="1">
      <c r="A37" s="20">
        <v>3.3</v>
      </c>
      <c r="B37" s="70" t="s">
        <v>79</v>
      </c>
      <c r="C37" s="71"/>
      <c r="D37" s="71"/>
      <c r="E37" s="71"/>
      <c r="F37" s="71"/>
      <c r="G37" s="72"/>
      <c r="H37" s="73">
        <v>35</v>
      </c>
      <c r="I37" s="74"/>
      <c r="J37" s="75"/>
      <c r="K37" s="76"/>
      <c r="L37" s="77"/>
      <c r="M37" s="78"/>
      <c r="N37" s="76"/>
      <c r="O37" s="77"/>
      <c r="P37" s="78"/>
      <c r="Q37" s="76"/>
      <c r="R37" s="77"/>
      <c r="S37" s="93"/>
      <c r="T37" s="94">
        <v>10</v>
      </c>
      <c r="U37" s="95"/>
      <c r="V37" s="96">
        <f t="shared" si="4"/>
        <v>0</v>
      </c>
      <c r="W37" s="68"/>
      <c r="X37" s="179"/>
      <c r="Y37" s="180"/>
      <c r="Z37" s="181"/>
    </row>
    <row r="38" spans="1:26" ht="24" customHeight="1">
      <c r="A38" s="20">
        <v>3.4</v>
      </c>
      <c r="B38" s="70" t="s">
        <v>80</v>
      </c>
      <c r="C38" s="71"/>
      <c r="D38" s="71"/>
      <c r="E38" s="71"/>
      <c r="F38" s="71"/>
      <c r="G38" s="72"/>
      <c r="H38" s="90">
        <v>7</v>
      </c>
      <c r="I38" s="91"/>
      <c r="J38" s="92"/>
      <c r="K38" s="76"/>
      <c r="L38" s="77"/>
      <c r="M38" s="78"/>
      <c r="N38" s="76"/>
      <c r="O38" s="77"/>
      <c r="P38" s="78"/>
      <c r="Q38" s="76"/>
      <c r="R38" s="77"/>
      <c r="S38" s="93"/>
      <c r="T38" s="94">
        <v>10</v>
      </c>
      <c r="U38" s="95"/>
      <c r="V38" s="96">
        <f t="shared" si="4"/>
        <v>0</v>
      </c>
      <c r="W38" s="68"/>
      <c r="X38" s="182"/>
      <c r="Y38" s="183"/>
      <c r="Z38" s="184"/>
    </row>
    <row r="39" spans="1:26" ht="24" customHeight="1">
      <c r="A39" s="105" t="s">
        <v>9</v>
      </c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6">
        <f>SUM(T34,T28,T22)</f>
        <v>100</v>
      </c>
      <c r="U39" s="107"/>
      <c r="V39" s="50">
        <f>SUM(V34,V28,V22)</f>
        <v>0</v>
      </c>
      <c r="W39" s="50"/>
      <c r="X39" s="108"/>
      <c r="Y39" s="108"/>
      <c r="Z39" s="108"/>
    </row>
    <row r="40" spans="1:26" ht="9.9499999999999993" customHeight="1">
      <c r="A40" s="80"/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</row>
    <row r="41" spans="1:26" ht="24" customHeight="1">
      <c r="A41" s="13" t="s">
        <v>58</v>
      </c>
    </row>
    <row r="42" spans="1:26" ht="60" customHeight="1">
      <c r="A42" s="12" t="s">
        <v>5</v>
      </c>
      <c r="B42" s="35" t="s">
        <v>20</v>
      </c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97" t="s">
        <v>21</v>
      </c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9"/>
      <c r="Y42" s="81" t="s">
        <v>22</v>
      </c>
      <c r="Z42" s="81"/>
    </row>
    <row r="43" spans="1:26" ht="24" customHeight="1">
      <c r="A43" s="100" t="s">
        <v>23</v>
      </c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2"/>
    </row>
    <row r="44" spans="1:26" ht="42" customHeight="1">
      <c r="A44" s="16" t="str">
        <f>IF(B44&lt;&gt;"","2.1.1","")</f>
        <v/>
      </c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26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8"/>
      <c r="Y44" s="104"/>
      <c r="Z44" s="104"/>
    </row>
    <row r="45" spans="1:26" ht="42" customHeight="1">
      <c r="A45" s="16" t="str">
        <f>IF(B45&lt;&gt;"","2.1.2","")</f>
        <v/>
      </c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26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8"/>
      <c r="Y45" s="104"/>
      <c r="Z45" s="104"/>
    </row>
    <row r="46" spans="1:26" ht="42" customHeight="1">
      <c r="A46" s="16" t="str">
        <f>IF(B46&lt;&gt;"","2.1.3","")</f>
        <v/>
      </c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26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8"/>
      <c r="Y46" s="104"/>
      <c r="Z46" s="104"/>
    </row>
    <row r="47" spans="1:26" ht="42" customHeight="1">
      <c r="A47" s="16" t="str">
        <f>IF(B47&lt;&gt;"","2.1.4","")</f>
        <v/>
      </c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26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8"/>
      <c r="Y47" s="104"/>
      <c r="Z47" s="104"/>
    </row>
    <row r="48" spans="1:26" ht="43.5" customHeight="1">
      <c r="A48" s="16" t="str">
        <f>IF(B48&lt;&gt;"","2.1.5","")</f>
        <v/>
      </c>
      <c r="B48" s="26"/>
      <c r="C48" s="27"/>
      <c r="D48" s="27"/>
      <c r="E48" s="27"/>
      <c r="F48" s="27"/>
      <c r="G48" s="27"/>
      <c r="H48" s="27"/>
      <c r="I48" s="27"/>
      <c r="J48" s="27"/>
      <c r="K48" s="27"/>
      <c r="L48" s="28"/>
      <c r="M48" s="26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8"/>
      <c r="Y48" s="29"/>
      <c r="Z48" s="30"/>
    </row>
    <row r="49" spans="1:26" ht="24" customHeight="1">
      <c r="A49" s="100" t="s">
        <v>24</v>
      </c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2"/>
    </row>
    <row r="50" spans="1:26" ht="42" customHeight="1">
      <c r="A50" s="16" t="str">
        <f>IF(B50&lt;&gt;"","2.2.1","")</f>
        <v/>
      </c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26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8"/>
      <c r="Y50" s="104"/>
      <c r="Z50" s="104"/>
    </row>
    <row r="51" spans="1:26" ht="42" customHeight="1">
      <c r="A51" s="16" t="str">
        <f>IF(B51&lt;&gt;"","2.2.2","")</f>
        <v/>
      </c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26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8"/>
      <c r="Y51" s="104"/>
      <c r="Z51" s="104"/>
    </row>
    <row r="52" spans="1:26" ht="42" customHeight="1">
      <c r="A52" s="16" t="str">
        <f>IF(B52&lt;&gt;"","2.2.3","")</f>
        <v/>
      </c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26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8"/>
      <c r="Y52" s="104"/>
      <c r="Z52" s="104"/>
    </row>
    <row r="53" spans="1:26" ht="42" customHeight="1">
      <c r="A53" s="16" t="str">
        <f>IF(B53&lt;&gt;"","2.2.4","")</f>
        <v/>
      </c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26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8"/>
      <c r="Y53" s="104"/>
      <c r="Z53" s="104"/>
    </row>
    <row r="54" spans="1:26" ht="42" customHeight="1">
      <c r="A54" s="16" t="str">
        <f>IF(B54&lt;&gt;"","2.2.5","")</f>
        <v/>
      </c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26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8"/>
      <c r="Y54" s="104"/>
      <c r="Z54" s="104"/>
    </row>
    <row r="55" spans="1:26" ht="24" customHeight="1">
      <c r="A55" s="100" t="s">
        <v>25</v>
      </c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2"/>
    </row>
    <row r="56" spans="1:26" ht="42" customHeight="1">
      <c r="A56" s="16" t="str">
        <f>IF(B56&lt;&gt;"","2.3.1","")</f>
        <v/>
      </c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26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8"/>
      <c r="Y56" s="104"/>
      <c r="Z56" s="104"/>
    </row>
    <row r="57" spans="1:26" ht="42" customHeight="1">
      <c r="A57" s="16" t="str">
        <f>IF(B57&lt;&gt;"","2.3.2","")</f>
        <v/>
      </c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26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8"/>
      <c r="Y57" s="104"/>
      <c r="Z57" s="104"/>
    </row>
    <row r="58" spans="1:26" ht="42" customHeight="1">
      <c r="A58" s="16" t="str">
        <f>IF(B58&lt;&gt;"","2.3.3","")</f>
        <v/>
      </c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26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8"/>
      <c r="Y58" s="104"/>
      <c r="Z58" s="104"/>
    </row>
    <row r="59" spans="1:26" ht="42" customHeight="1">
      <c r="A59" s="16" t="str">
        <f>IF(B59&lt;&gt;"","2.3.4","")</f>
        <v/>
      </c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26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8"/>
      <c r="Y59" s="104"/>
      <c r="Z59" s="104"/>
    </row>
    <row r="60" spans="1:26" ht="42" customHeight="1">
      <c r="A60" s="16" t="str">
        <f>IF(B60&lt;&gt;"","2.3.5","")</f>
        <v/>
      </c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26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8"/>
      <c r="Y60" s="104"/>
      <c r="Z60" s="104"/>
    </row>
    <row r="61" spans="1:26" ht="15.75" customHeight="1"/>
    <row r="62" spans="1:26" ht="24" customHeight="1">
      <c r="A62" s="1" t="s">
        <v>59</v>
      </c>
    </row>
    <row r="63" spans="1:26" ht="9.9499999999999993" customHeight="1"/>
    <row r="64" spans="1:26" ht="60" customHeight="1">
      <c r="A64" s="12" t="s">
        <v>5</v>
      </c>
      <c r="B64" s="35" t="s">
        <v>26</v>
      </c>
      <c r="C64" s="35"/>
      <c r="D64" s="35"/>
      <c r="E64" s="35"/>
      <c r="F64" s="35"/>
      <c r="G64" s="35"/>
      <c r="H64" s="35" t="s">
        <v>21</v>
      </c>
      <c r="I64" s="35"/>
      <c r="J64" s="35"/>
      <c r="K64" s="35"/>
      <c r="L64" s="35"/>
      <c r="M64" s="35"/>
      <c r="N64" s="35"/>
      <c r="O64" s="35"/>
      <c r="P64" s="35"/>
      <c r="Q64" s="97" t="s">
        <v>27</v>
      </c>
      <c r="R64" s="98"/>
      <c r="S64" s="98"/>
      <c r="T64" s="98"/>
      <c r="U64" s="98"/>
      <c r="V64" s="98"/>
      <c r="W64" s="98"/>
      <c r="X64" s="99"/>
      <c r="Y64" s="81" t="s">
        <v>22</v>
      </c>
      <c r="Z64" s="81"/>
    </row>
    <row r="65" spans="1:28" ht="72" customHeight="1">
      <c r="A65" s="16" t="str">
        <f>IF(B65&lt;&gt;"","3.1","")</f>
        <v/>
      </c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26"/>
      <c r="R65" s="27"/>
      <c r="S65" s="27"/>
      <c r="T65" s="27"/>
      <c r="U65" s="27"/>
      <c r="V65" s="27"/>
      <c r="W65" s="27"/>
      <c r="X65" s="28"/>
      <c r="Y65" s="104"/>
      <c r="Z65" s="104"/>
    </row>
    <row r="66" spans="1:28" ht="72" customHeight="1">
      <c r="A66" s="16" t="str">
        <f>IF(B66&lt;&gt;"","3.2","")</f>
        <v/>
      </c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26"/>
      <c r="R66" s="27"/>
      <c r="S66" s="27"/>
      <c r="T66" s="27"/>
      <c r="U66" s="27"/>
      <c r="V66" s="27"/>
      <c r="W66" s="27"/>
      <c r="X66" s="28"/>
      <c r="Y66" s="104"/>
      <c r="Z66" s="104"/>
    </row>
    <row r="67" spans="1:28" ht="72" customHeight="1">
      <c r="A67" s="16" t="str">
        <f>IF(B67&lt;&gt;"","3.3","")</f>
        <v/>
      </c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26"/>
      <c r="R67" s="27"/>
      <c r="S67" s="27"/>
      <c r="T67" s="27"/>
      <c r="U67" s="27"/>
      <c r="V67" s="27"/>
      <c r="W67" s="27"/>
      <c r="X67" s="28"/>
      <c r="Y67" s="104"/>
      <c r="Z67" s="104"/>
    </row>
    <row r="68" spans="1:28" ht="72" customHeight="1">
      <c r="A68" s="16" t="str">
        <f>IF(B68&lt;&gt;"","3.4","")</f>
        <v/>
      </c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26"/>
      <c r="R68" s="27"/>
      <c r="S68" s="27"/>
      <c r="T68" s="27"/>
      <c r="U68" s="27"/>
      <c r="V68" s="27"/>
      <c r="W68" s="27"/>
      <c r="X68" s="28"/>
      <c r="Y68" s="104"/>
      <c r="Z68" s="104"/>
    </row>
    <row r="69" spans="1:28" ht="72" customHeight="1">
      <c r="A69" s="16" t="str">
        <f>IF(B69&lt;&gt;"","3.5","")</f>
        <v/>
      </c>
      <c r="B69" s="26"/>
      <c r="C69" s="27"/>
      <c r="D69" s="27"/>
      <c r="E69" s="27"/>
      <c r="F69" s="27"/>
      <c r="G69" s="28"/>
      <c r="H69" s="26"/>
      <c r="I69" s="27"/>
      <c r="J69" s="27"/>
      <c r="K69" s="27"/>
      <c r="L69" s="27"/>
      <c r="M69" s="27"/>
      <c r="N69" s="27"/>
      <c r="O69" s="27"/>
      <c r="P69" s="28"/>
      <c r="Q69" s="26"/>
      <c r="R69" s="27"/>
      <c r="S69" s="27"/>
      <c r="T69" s="27"/>
      <c r="U69" s="27"/>
      <c r="V69" s="27"/>
      <c r="W69" s="27"/>
      <c r="X69" s="28"/>
      <c r="Y69" s="29"/>
      <c r="Z69" s="30"/>
    </row>
    <row r="70" spans="1:28" ht="72" customHeight="1">
      <c r="A70" s="16" t="str">
        <f>IF(B70&lt;&gt;"","3.6","")</f>
        <v/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26"/>
      <c r="R70" s="27"/>
      <c r="S70" s="27"/>
      <c r="T70" s="27"/>
      <c r="U70" s="27"/>
      <c r="V70" s="27"/>
      <c r="W70" s="27"/>
      <c r="X70" s="28"/>
      <c r="Y70" s="104"/>
      <c r="Z70" s="104"/>
    </row>
    <row r="71" spans="1:28" s="14" customFormat="1" ht="9.9499999999999993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8" ht="24.75" customHeight="1">
      <c r="A72" s="1" t="s">
        <v>60</v>
      </c>
    </row>
    <row r="73" spans="1:28" ht="9.9499999999999993" customHeight="1">
      <c r="A73" s="1"/>
    </row>
    <row r="74" spans="1:28" ht="42" customHeight="1">
      <c r="B74" s="126"/>
      <c r="C74" s="127"/>
      <c r="D74" s="127"/>
      <c r="E74" s="127"/>
      <c r="F74" s="127"/>
      <c r="G74" s="127"/>
      <c r="H74" s="127"/>
      <c r="I74" s="127"/>
      <c r="J74" s="127"/>
      <c r="K74" s="127"/>
      <c r="L74" s="127"/>
      <c r="M74" s="127"/>
      <c r="N74" s="127"/>
      <c r="O74" s="127"/>
      <c r="P74" s="127"/>
      <c r="Q74" s="127"/>
      <c r="R74" s="127"/>
      <c r="S74" s="127"/>
      <c r="T74" s="127"/>
      <c r="U74" s="127"/>
      <c r="V74" s="127"/>
      <c r="W74" s="127"/>
      <c r="X74" s="127"/>
      <c r="Y74" s="128"/>
    </row>
    <row r="75" spans="1:28" ht="42" customHeight="1">
      <c r="B75" s="129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1"/>
    </row>
    <row r="76" spans="1:28" ht="42" customHeight="1">
      <c r="B76" s="129"/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1"/>
      <c r="AB76" s="17"/>
    </row>
    <row r="77" spans="1:28" ht="42" customHeight="1">
      <c r="B77" s="129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1"/>
    </row>
    <row r="78" spans="1:28" ht="42" customHeight="1">
      <c r="B78" s="132"/>
      <c r="C78" s="133"/>
      <c r="D78" s="133"/>
      <c r="E78" s="133"/>
      <c r="F78" s="133"/>
      <c r="G78" s="133"/>
      <c r="H78" s="133"/>
      <c r="I78" s="133"/>
      <c r="J78" s="133"/>
      <c r="K78" s="133"/>
      <c r="L78" s="133"/>
      <c r="M78" s="133"/>
      <c r="N78" s="133"/>
      <c r="O78" s="133"/>
      <c r="P78" s="133"/>
      <c r="Q78" s="133"/>
      <c r="R78" s="133"/>
      <c r="S78" s="133"/>
      <c r="T78" s="133"/>
      <c r="U78" s="133"/>
      <c r="V78" s="133"/>
      <c r="W78" s="133"/>
      <c r="X78" s="133"/>
      <c r="Y78" s="134"/>
    </row>
    <row r="79" spans="1:28" ht="13.5" customHeight="1">
      <c r="A79" s="1"/>
    </row>
    <row r="80" spans="1:28" ht="21" customHeight="1">
      <c r="A80" s="1" t="s">
        <v>82</v>
      </c>
    </row>
    <row r="82" spans="2:25" ht="21" customHeight="1">
      <c r="B82" s="109"/>
      <c r="C82" s="109"/>
      <c r="D82" s="109"/>
      <c r="E82" s="109"/>
      <c r="F82" s="109"/>
      <c r="G82" s="109"/>
      <c r="H82" s="109"/>
      <c r="J82" s="109"/>
      <c r="K82" s="109"/>
      <c r="L82" s="109"/>
      <c r="M82" s="109"/>
      <c r="N82" s="109"/>
      <c r="O82" s="109"/>
      <c r="P82" s="109"/>
      <c r="Q82" s="109"/>
      <c r="S82" s="110"/>
      <c r="T82" s="111"/>
      <c r="U82" s="111"/>
      <c r="V82" s="111"/>
      <c r="W82" s="111"/>
      <c r="X82" s="111"/>
      <c r="Y82" s="112"/>
    </row>
    <row r="83" spans="2:25" ht="10.15" customHeight="1">
      <c r="B83" s="109"/>
      <c r="C83" s="109"/>
      <c r="D83" s="109"/>
      <c r="E83" s="109"/>
      <c r="F83" s="109"/>
      <c r="G83" s="109"/>
      <c r="H83" s="109"/>
      <c r="J83" s="109"/>
      <c r="K83" s="109"/>
      <c r="L83" s="109"/>
      <c r="M83" s="109"/>
      <c r="N83" s="109"/>
      <c r="O83" s="109"/>
      <c r="P83" s="109"/>
      <c r="Q83" s="109"/>
      <c r="S83" s="113"/>
      <c r="T83" s="114"/>
      <c r="U83" s="114"/>
      <c r="V83" s="114"/>
      <c r="W83" s="114"/>
      <c r="X83" s="114"/>
      <c r="Y83" s="115"/>
    </row>
    <row r="84" spans="2:25" ht="10.15" customHeight="1">
      <c r="B84" s="109"/>
      <c r="C84" s="109"/>
      <c r="D84" s="109"/>
      <c r="E84" s="109"/>
      <c r="F84" s="109"/>
      <c r="G84" s="109"/>
      <c r="H84" s="109"/>
      <c r="J84" s="109"/>
      <c r="K84" s="109"/>
      <c r="L84" s="109"/>
      <c r="M84" s="109"/>
      <c r="N84" s="109"/>
      <c r="O84" s="109"/>
      <c r="P84" s="109"/>
      <c r="Q84" s="109"/>
      <c r="S84" s="113"/>
      <c r="T84" s="114"/>
      <c r="U84" s="114"/>
      <c r="V84" s="114"/>
      <c r="W84" s="114"/>
      <c r="X84" s="114"/>
      <c r="Y84" s="115"/>
    </row>
    <row r="85" spans="2:25" ht="21" customHeight="1">
      <c r="B85" s="109"/>
      <c r="C85" s="109"/>
      <c r="D85" s="109"/>
      <c r="E85" s="109"/>
      <c r="F85" s="109"/>
      <c r="G85" s="109"/>
      <c r="H85" s="109"/>
      <c r="J85" s="109"/>
      <c r="K85" s="109"/>
      <c r="L85" s="109"/>
      <c r="M85" s="109"/>
      <c r="N85" s="109"/>
      <c r="O85" s="109"/>
      <c r="P85" s="109"/>
      <c r="Q85" s="109"/>
      <c r="S85" s="113"/>
      <c r="T85" s="114"/>
      <c r="U85" s="114"/>
      <c r="V85" s="114"/>
      <c r="W85" s="114"/>
      <c r="X85" s="114"/>
      <c r="Y85" s="115"/>
    </row>
    <row r="86" spans="2:25" ht="35.25" customHeight="1">
      <c r="B86" s="109"/>
      <c r="C86" s="109"/>
      <c r="D86" s="109"/>
      <c r="E86" s="109"/>
      <c r="F86" s="109"/>
      <c r="G86" s="109"/>
      <c r="H86" s="109"/>
      <c r="J86" s="109"/>
      <c r="K86" s="109"/>
      <c r="L86" s="109"/>
      <c r="M86" s="109"/>
      <c r="N86" s="109"/>
      <c r="O86" s="109"/>
      <c r="P86" s="109"/>
      <c r="Q86" s="109"/>
      <c r="S86" s="113"/>
      <c r="T86" s="114"/>
      <c r="U86" s="114"/>
      <c r="V86" s="114"/>
      <c r="W86" s="114"/>
      <c r="X86" s="114"/>
      <c r="Y86" s="115"/>
    </row>
    <row r="87" spans="2:25" ht="21" customHeight="1">
      <c r="B87" s="109"/>
      <c r="C87" s="109"/>
      <c r="D87" s="109"/>
      <c r="E87" s="109"/>
      <c r="F87" s="109"/>
      <c r="G87" s="109"/>
      <c r="H87" s="109"/>
      <c r="J87" s="109"/>
      <c r="K87" s="109"/>
      <c r="L87" s="109"/>
      <c r="M87" s="109"/>
      <c r="N87" s="109"/>
      <c r="O87" s="109"/>
      <c r="P87" s="109"/>
      <c r="Q87" s="109"/>
      <c r="S87" s="113"/>
      <c r="T87" s="114"/>
      <c r="U87" s="114"/>
      <c r="V87" s="114"/>
      <c r="W87" s="114"/>
      <c r="X87" s="114"/>
      <c r="Y87" s="115"/>
    </row>
    <row r="88" spans="2:25" ht="21" customHeight="1">
      <c r="B88" s="109"/>
      <c r="C88" s="109"/>
      <c r="D88" s="109"/>
      <c r="E88" s="109"/>
      <c r="F88" s="109"/>
      <c r="G88" s="109"/>
      <c r="H88" s="109"/>
      <c r="J88" s="109"/>
      <c r="K88" s="109"/>
      <c r="L88" s="109"/>
      <c r="M88" s="109"/>
      <c r="N88" s="109"/>
      <c r="O88" s="109"/>
      <c r="P88" s="109"/>
      <c r="Q88" s="109"/>
      <c r="S88" s="113"/>
      <c r="T88" s="114"/>
      <c r="U88" s="114"/>
      <c r="V88" s="114"/>
      <c r="W88" s="114"/>
      <c r="X88" s="114"/>
      <c r="Y88" s="115"/>
    </row>
    <row r="89" spans="2:25" ht="21" customHeight="1">
      <c r="B89" s="109"/>
      <c r="C89" s="109"/>
      <c r="D89" s="109"/>
      <c r="E89" s="109"/>
      <c r="F89" s="109"/>
      <c r="G89" s="109"/>
      <c r="H89" s="109"/>
      <c r="J89" s="109"/>
      <c r="K89" s="109"/>
      <c r="L89" s="109"/>
      <c r="M89" s="109"/>
      <c r="N89" s="109"/>
      <c r="O89" s="109"/>
      <c r="P89" s="109"/>
      <c r="Q89" s="109"/>
      <c r="S89" s="113"/>
      <c r="T89" s="114"/>
      <c r="U89" s="114"/>
      <c r="V89" s="114"/>
      <c r="W89" s="114"/>
      <c r="X89" s="114"/>
      <c r="Y89" s="115"/>
    </row>
    <row r="90" spans="2:25" ht="21" customHeight="1">
      <c r="B90" s="109"/>
      <c r="C90" s="109"/>
      <c r="D90" s="109"/>
      <c r="E90" s="109"/>
      <c r="F90" s="109"/>
      <c r="G90" s="109"/>
      <c r="H90" s="109"/>
      <c r="J90" s="109"/>
      <c r="K90" s="109"/>
      <c r="L90" s="109"/>
      <c r="M90" s="109"/>
      <c r="N90" s="109"/>
      <c r="O90" s="109"/>
      <c r="P90" s="109"/>
      <c r="Q90" s="109"/>
      <c r="S90" s="113"/>
      <c r="T90" s="114"/>
      <c r="U90" s="114"/>
      <c r="V90" s="114"/>
      <c r="W90" s="114"/>
      <c r="X90" s="114"/>
      <c r="Y90" s="115"/>
    </row>
    <row r="91" spans="2:25" ht="21" customHeight="1">
      <c r="B91" s="109"/>
      <c r="C91" s="109"/>
      <c r="D91" s="109"/>
      <c r="E91" s="109"/>
      <c r="F91" s="109"/>
      <c r="G91" s="109"/>
      <c r="H91" s="109"/>
      <c r="J91" s="109"/>
      <c r="K91" s="109"/>
      <c r="L91" s="109"/>
      <c r="M91" s="109"/>
      <c r="N91" s="109"/>
      <c r="O91" s="109"/>
      <c r="P91" s="109"/>
      <c r="Q91" s="109"/>
      <c r="S91" s="116"/>
      <c r="T91" s="117"/>
      <c r="U91" s="117"/>
      <c r="V91" s="117"/>
      <c r="W91" s="117"/>
      <c r="X91" s="117"/>
      <c r="Y91" s="118"/>
    </row>
    <row r="92" spans="2:25" ht="48" customHeight="1">
      <c r="B92" s="119"/>
      <c r="C92" s="119"/>
      <c r="D92" s="119"/>
      <c r="E92" s="119"/>
      <c r="F92" s="119"/>
      <c r="G92" s="119"/>
      <c r="H92" s="119"/>
      <c r="J92" s="120"/>
      <c r="K92" s="121"/>
      <c r="L92" s="121"/>
      <c r="M92" s="121"/>
      <c r="N92" s="121"/>
      <c r="O92" s="121"/>
      <c r="P92" s="121"/>
      <c r="Q92" s="122"/>
      <c r="S92" s="120"/>
      <c r="T92" s="121"/>
      <c r="U92" s="121"/>
      <c r="V92" s="121"/>
      <c r="W92" s="121"/>
      <c r="X92" s="121"/>
      <c r="Y92" s="122"/>
    </row>
    <row r="93" spans="2:25" ht="48" customHeight="1">
      <c r="B93" s="119"/>
      <c r="C93" s="119"/>
      <c r="D93" s="119"/>
      <c r="E93" s="119"/>
      <c r="F93" s="119"/>
      <c r="G93" s="119"/>
      <c r="H93" s="119"/>
      <c r="J93" s="123"/>
      <c r="K93" s="124"/>
      <c r="L93" s="124"/>
      <c r="M93" s="124"/>
      <c r="N93" s="124"/>
      <c r="O93" s="124"/>
      <c r="P93" s="124"/>
      <c r="Q93" s="125"/>
      <c r="S93" s="123"/>
      <c r="T93" s="124"/>
      <c r="U93" s="124"/>
      <c r="V93" s="124"/>
      <c r="W93" s="124"/>
      <c r="X93" s="124"/>
      <c r="Y93" s="125"/>
    </row>
    <row r="95" spans="2:25" ht="21" customHeight="1">
      <c r="B95" s="109"/>
      <c r="C95" s="109"/>
      <c r="D95" s="109"/>
      <c r="E95" s="109"/>
      <c r="F95" s="109"/>
      <c r="G95" s="109"/>
      <c r="H95" s="109"/>
      <c r="J95" s="109"/>
      <c r="K95" s="109"/>
      <c r="L95" s="109"/>
      <c r="M95" s="109"/>
      <c r="N95" s="109"/>
      <c r="O95" s="109"/>
      <c r="P95" s="109"/>
      <c r="Q95" s="109"/>
      <c r="S95" s="110"/>
      <c r="T95" s="111"/>
      <c r="U95" s="111"/>
      <c r="V95" s="111"/>
      <c r="W95" s="111"/>
      <c r="X95" s="111"/>
      <c r="Y95" s="112"/>
    </row>
    <row r="96" spans="2:25" ht="21" customHeight="1">
      <c r="B96" s="109"/>
      <c r="C96" s="109"/>
      <c r="D96" s="109"/>
      <c r="E96" s="109"/>
      <c r="F96" s="109"/>
      <c r="G96" s="109"/>
      <c r="H96" s="109"/>
      <c r="J96" s="109"/>
      <c r="K96" s="109"/>
      <c r="L96" s="109"/>
      <c r="M96" s="109"/>
      <c r="N96" s="109"/>
      <c r="O96" s="109"/>
      <c r="P96" s="109"/>
      <c r="Q96" s="109"/>
      <c r="S96" s="113"/>
      <c r="T96" s="114"/>
      <c r="U96" s="114"/>
      <c r="V96" s="114"/>
      <c r="W96" s="114"/>
      <c r="X96" s="114"/>
      <c r="Y96" s="115"/>
    </row>
    <row r="97" spans="2:25" ht="21" customHeight="1">
      <c r="B97" s="109"/>
      <c r="C97" s="109"/>
      <c r="D97" s="109"/>
      <c r="E97" s="109"/>
      <c r="F97" s="109"/>
      <c r="G97" s="109"/>
      <c r="H97" s="109"/>
      <c r="J97" s="109"/>
      <c r="K97" s="109"/>
      <c r="L97" s="109"/>
      <c r="M97" s="109"/>
      <c r="N97" s="109"/>
      <c r="O97" s="109"/>
      <c r="P97" s="109"/>
      <c r="Q97" s="109"/>
      <c r="S97" s="113"/>
      <c r="T97" s="114"/>
      <c r="U97" s="114"/>
      <c r="V97" s="114"/>
      <c r="W97" s="114"/>
      <c r="X97" s="114"/>
      <c r="Y97" s="115"/>
    </row>
    <row r="98" spans="2:25" ht="21" customHeight="1">
      <c r="B98" s="109"/>
      <c r="C98" s="109"/>
      <c r="D98" s="109"/>
      <c r="E98" s="109"/>
      <c r="F98" s="109"/>
      <c r="G98" s="109"/>
      <c r="H98" s="109"/>
      <c r="J98" s="109"/>
      <c r="K98" s="109"/>
      <c r="L98" s="109"/>
      <c r="M98" s="109"/>
      <c r="N98" s="109"/>
      <c r="O98" s="109"/>
      <c r="P98" s="109"/>
      <c r="Q98" s="109"/>
      <c r="S98" s="113"/>
      <c r="T98" s="114"/>
      <c r="U98" s="114"/>
      <c r="V98" s="114"/>
      <c r="W98" s="114"/>
      <c r="X98" s="114"/>
      <c r="Y98" s="115"/>
    </row>
    <row r="99" spans="2:25" ht="21" customHeight="1">
      <c r="B99" s="109"/>
      <c r="C99" s="109"/>
      <c r="D99" s="109"/>
      <c r="E99" s="109"/>
      <c r="F99" s="109"/>
      <c r="G99" s="109"/>
      <c r="H99" s="109"/>
      <c r="J99" s="109"/>
      <c r="K99" s="109"/>
      <c r="L99" s="109"/>
      <c r="M99" s="109"/>
      <c r="N99" s="109"/>
      <c r="O99" s="109"/>
      <c r="P99" s="109"/>
      <c r="Q99" s="109"/>
      <c r="S99" s="113"/>
      <c r="T99" s="114"/>
      <c r="U99" s="114"/>
      <c r="V99" s="114"/>
      <c r="W99" s="114"/>
      <c r="X99" s="114"/>
      <c r="Y99" s="115"/>
    </row>
    <row r="100" spans="2:25" ht="21" customHeight="1">
      <c r="B100" s="109"/>
      <c r="C100" s="109"/>
      <c r="D100" s="109"/>
      <c r="E100" s="109"/>
      <c r="F100" s="109"/>
      <c r="G100" s="109"/>
      <c r="H100" s="109"/>
      <c r="J100" s="109"/>
      <c r="K100" s="109"/>
      <c r="L100" s="109"/>
      <c r="M100" s="109"/>
      <c r="N100" s="109"/>
      <c r="O100" s="109"/>
      <c r="P100" s="109"/>
      <c r="Q100" s="109"/>
      <c r="S100" s="113"/>
      <c r="T100" s="114"/>
      <c r="U100" s="114"/>
      <c r="V100" s="114"/>
      <c r="W100" s="114"/>
      <c r="X100" s="114"/>
      <c r="Y100" s="115"/>
    </row>
    <row r="101" spans="2:25" ht="21" customHeight="1">
      <c r="B101" s="109"/>
      <c r="C101" s="109"/>
      <c r="D101" s="109"/>
      <c r="E101" s="109"/>
      <c r="F101" s="109"/>
      <c r="G101" s="109"/>
      <c r="H101" s="109"/>
      <c r="J101" s="109"/>
      <c r="K101" s="109"/>
      <c r="L101" s="109"/>
      <c r="M101" s="109"/>
      <c r="N101" s="109"/>
      <c r="O101" s="109"/>
      <c r="P101" s="109"/>
      <c r="Q101" s="109"/>
      <c r="S101" s="113"/>
      <c r="T101" s="114"/>
      <c r="U101" s="114"/>
      <c r="V101" s="114"/>
      <c r="W101" s="114"/>
      <c r="X101" s="114"/>
      <c r="Y101" s="115"/>
    </row>
    <row r="102" spans="2:25" ht="21" customHeight="1">
      <c r="B102" s="109"/>
      <c r="C102" s="109"/>
      <c r="D102" s="109"/>
      <c r="E102" s="109"/>
      <c r="F102" s="109"/>
      <c r="G102" s="109"/>
      <c r="H102" s="109"/>
      <c r="J102" s="109"/>
      <c r="K102" s="109"/>
      <c r="L102" s="109"/>
      <c r="M102" s="109"/>
      <c r="N102" s="109"/>
      <c r="O102" s="109"/>
      <c r="P102" s="109"/>
      <c r="Q102" s="109"/>
      <c r="S102" s="113"/>
      <c r="T102" s="114"/>
      <c r="U102" s="114"/>
      <c r="V102" s="114"/>
      <c r="W102" s="114"/>
      <c r="X102" s="114"/>
      <c r="Y102" s="115"/>
    </row>
    <row r="103" spans="2:25" ht="21" customHeight="1">
      <c r="B103" s="109"/>
      <c r="C103" s="109"/>
      <c r="D103" s="109"/>
      <c r="E103" s="109"/>
      <c r="F103" s="109"/>
      <c r="G103" s="109"/>
      <c r="H103" s="109"/>
      <c r="J103" s="109"/>
      <c r="K103" s="109"/>
      <c r="L103" s="109"/>
      <c r="M103" s="109"/>
      <c r="N103" s="109"/>
      <c r="O103" s="109"/>
      <c r="P103" s="109"/>
      <c r="Q103" s="109"/>
      <c r="S103" s="113"/>
      <c r="T103" s="114"/>
      <c r="U103" s="114"/>
      <c r="V103" s="114"/>
      <c r="W103" s="114"/>
      <c r="X103" s="114"/>
      <c r="Y103" s="115"/>
    </row>
    <row r="104" spans="2:25" ht="21" customHeight="1">
      <c r="B104" s="109"/>
      <c r="C104" s="109"/>
      <c r="D104" s="109"/>
      <c r="E104" s="109"/>
      <c r="F104" s="109"/>
      <c r="G104" s="109"/>
      <c r="H104" s="109"/>
      <c r="J104" s="109"/>
      <c r="K104" s="109"/>
      <c r="L104" s="109"/>
      <c r="M104" s="109"/>
      <c r="N104" s="109"/>
      <c r="O104" s="109"/>
      <c r="P104" s="109"/>
      <c r="Q104" s="109"/>
      <c r="S104" s="116"/>
      <c r="T104" s="117"/>
      <c r="U104" s="117"/>
      <c r="V104" s="117"/>
      <c r="W104" s="117"/>
      <c r="X104" s="117"/>
      <c r="Y104" s="118"/>
    </row>
    <row r="105" spans="2:25" ht="48" customHeight="1">
      <c r="B105" s="104"/>
      <c r="C105" s="104"/>
      <c r="D105" s="104"/>
      <c r="E105" s="104"/>
      <c r="F105" s="104"/>
      <c r="G105" s="104"/>
      <c r="H105" s="104"/>
      <c r="J105" s="120"/>
      <c r="K105" s="121"/>
      <c r="L105" s="121"/>
      <c r="M105" s="121"/>
      <c r="N105" s="121"/>
      <c r="O105" s="121"/>
      <c r="P105" s="121"/>
      <c r="Q105" s="122"/>
      <c r="S105" s="135"/>
      <c r="T105" s="136"/>
      <c r="U105" s="136"/>
      <c r="V105" s="136"/>
      <c r="W105" s="136"/>
      <c r="X105" s="136"/>
      <c r="Y105" s="137"/>
    </row>
    <row r="106" spans="2:25" ht="48" customHeight="1">
      <c r="B106" s="104"/>
      <c r="C106" s="104"/>
      <c r="D106" s="104"/>
      <c r="E106" s="104"/>
      <c r="F106" s="104"/>
      <c r="G106" s="104"/>
      <c r="H106" s="104"/>
      <c r="J106" s="123"/>
      <c r="K106" s="124"/>
      <c r="L106" s="124"/>
      <c r="M106" s="124"/>
      <c r="N106" s="124"/>
      <c r="O106" s="124"/>
      <c r="P106" s="124"/>
      <c r="Q106" s="125"/>
      <c r="S106" s="138"/>
      <c r="T106" s="139"/>
      <c r="U106" s="139"/>
      <c r="V106" s="139"/>
      <c r="W106" s="139"/>
      <c r="X106" s="139"/>
      <c r="Y106" s="140"/>
    </row>
    <row r="108" spans="2:25" ht="21" customHeight="1">
      <c r="B108" s="110"/>
      <c r="C108" s="111"/>
      <c r="D108" s="111"/>
      <c r="E108" s="111"/>
      <c r="F108" s="111"/>
      <c r="G108" s="111"/>
      <c r="H108" s="112"/>
      <c r="J108" s="110"/>
      <c r="K108" s="111"/>
      <c r="L108" s="111"/>
      <c r="M108" s="111"/>
      <c r="N108" s="111"/>
      <c r="O108" s="111"/>
      <c r="P108" s="111"/>
      <c r="Q108" s="112"/>
      <c r="S108" s="110"/>
      <c r="T108" s="111"/>
      <c r="U108" s="111"/>
      <c r="V108" s="111"/>
      <c r="W108" s="111"/>
      <c r="X108" s="111"/>
      <c r="Y108" s="112"/>
    </row>
    <row r="109" spans="2:25" ht="21" customHeight="1">
      <c r="B109" s="113"/>
      <c r="C109" s="114"/>
      <c r="D109" s="114"/>
      <c r="E109" s="114"/>
      <c r="F109" s="114"/>
      <c r="G109" s="114"/>
      <c r="H109" s="115"/>
      <c r="J109" s="113"/>
      <c r="K109" s="114"/>
      <c r="L109" s="114"/>
      <c r="M109" s="114"/>
      <c r="N109" s="114"/>
      <c r="O109" s="114"/>
      <c r="P109" s="114"/>
      <c r="Q109" s="115"/>
      <c r="S109" s="113"/>
      <c r="T109" s="114"/>
      <c r="U109" s="114"/>
      <c r="V109" s="114"/>
      <c r="W109" s="114"/>
      <c r="X109" s="114"/>
      <c r="Y109" s="115"/>
    </row>
    <row r="110" spans="2:25" ht="21" customHeight="1">
      <c r="B110" s="113"/>
      <c r="C110" s="114"/>
      <c r="D110" s="114"/>
      <c r="E110" s="114"/>
      <c r="F110" s="114"/>
      <c r="G110" s="114"/>
      <c r="H110" s="115"/>
      <c r="J110" s="113"/>
      <c r="K110" s="114"/>
      <c r="L110" s="114"/>
      <c r="M110" s="114"/>
      <c r="N110" s="114"/>
      <c r="O110" s="114"/>
      <c r="P110" s="114"/>
      <c r="Q110" s="115"/>
      <c r="S110" s="113"/>
      <c r="T110" s="114"/>
      <c r="U110" s="114"/>
      <c r="V110" s="114"/>
      <c r="W110" s="114"/>
      <c r="X110" s="114"/>
      <c r="Y110" s="115"/>
    </row>
    <row r="111" spans="2:25" ht="21" customHeight="1">
      <c r="B111" s="113"/>
      <c r="C111" s="114"/>
      <c r="D111" s="114"/>
      <c r="E111" s="114"/>
      <c r="F111" s="114"/>
      <c r="G111" s="114"/>
      <c r="H111" s="115"/>
      <c r="J111" s="113"/>
      <c r="K111" s="114"/>
      <c r="L111" s="114"/>
      <c r="M111" s="114"/>
      <c r="N111" s="114"/>
      <c r="O111" s="114"/>
      <c r="P111" s="114"/>
      <c r="Q111" s="115"/>
      <c r="S111" s="113"/>
      <c r="T111" s="114"/>
      <c r="U111" s="114"/>
      <c r="V111" s="114"/>
      <c r="W111" s="114"/>
      <c r="X111" s="114"/>
      <c r="Y111" s="115"/>
    </row>
    <row r="112" spans="2:25" ht="21" customHeight="1">
      <c r="B112" s="113"/>
      <c r="C112" s="114"/>
      <c r="D112" s="114"/>
      <c r="E112" s="114"/>
      <c r="F112" s="114"/>
      <c r="G112" s="114"/>
      <c r="H112" s="115"/>
      <c r="J112" s="113"/>
      <c r="K112" s="114"/>
      <c r="L112" s="114"/>
      <c r="M112" s="114"/>
      <c r="N112" s="114"/>
      <c r="O112" s="114"/>
      <c r="P112" s="114"/>
      <c r="Q112" s="115"/>
      <c r="S112" s="113"/>
      <c r="T112" s="114"/>
      <c r="U112" s="114"/>
      <c r="V112" s="114"/>
      <c r="W112" s="114"/>
      <c r="X112" s="114"/>
      <c r="Y112" s="115"/>
    </row>
    <row r="113" spans="2:25" ht="21" customHeight="1">
      <c r="B113" s="113"/>
      <c r="C113" s="114"/>
      <c r="D113" s="114"/>
      <c r="E113" s="114"/>
      <c r="F113" s="114"/>
      <c r="G113" s="114"/>
      <c r="H113" s="115"/>
      <c r="J113" s="113"/>
      <c r="K113" s="114"/>
      <c r="L113" s="114"/>
      <c r="M113" s="114"/>
      <c r="N113" s="114"/>
      <c r="O113" s="114"/>
      <c r="P113" s="114"/>
      <c r="Q113" s="115"/>
      <c r="S113" s="113"/>
      <c r="T113" s="114"/>
      <c r="U113" s="114"/>
      <c r="V113" s="114"/>
      <c r="W113" s="114"/>
      <c r="X113" s="114"/>
      <c r="Y113" s="115"/>
    </row>
    <row r="114" spans="2:25" ht="21" customHeight="1">
      <c r="B114" s="113"/>
      <c r="C114" s="114"/>
      <c r="D114" s="114"/>
      <c r="E114" s="114"/>
      <c r="F114" s="114"/>
      <c r="G114" s="114"/>
      <c r="H114" s="115"/>
      <c r="J114" s="113"/>
      <c r="K114" s="114"/>
      <c r="L114" s="114"/>
      <c r="M114" s="114"/>
      <c r="N114" s="114"/>
      <c r="O114" s="114"/>
      <c r="P114" s="114"/>
      <c r="Q114" s="115"/>
      <c r="S114" s="113"/>
      <c r="T114" s="114"/>
      <c r="U114" s="114"/>
      <c r="V114" s="114"/>
      <c r="W114" s="114"/>
      <c r="X114" s="114"/>
      <c r="Y114" s="115"/>
    </row>
    <row r="115" spans="2:25" ht="21" customHeight="1">
      <c r="B115" s="113"/>
      <c r="C115" s="114"/>
      <c r="D115" s="114"/>
      <c r="E115" s="114"/>
      <c r="F115" s="114"/>
      <c r="G115" s="114"/>
      <c r="H115" s="115"/>
      <c r="J115" s="113"/>
      <c r="K115" s="114"/>
      <c r="L115" s="114"/>
      <c r="M115" s="114"/>
      <c r="N115" s="114"/>
      <c r="O115" s="114"/>
      <c r="P115" s="114"/>
      <c r="Q115" s="115"/>
      <c r="S115" s="113"/>
      <c r="T115" s="114"/>
      <c r="U115" s="114"/>
      <c r="V115" s="114"/>
      <c r="W115" s="114"/>
      <c r="X115" s="114"/>
      <c r="Y115" s="115"/>
    </row>
    <row r="116" spans="2:25" ht="21" customHeight="1">
      <c r="B116" s="113"/>
      <c r="C116" s="114"/>
      <c r="D116" s="114"/>
      <c r="E116" s="114"/>
      <c r="F116" s="114"/>
      <c r="G116" s="114"/>
      <c r="H116" s="115"/>
      <c r="J116" s="113"/>
      <c r="K116" s="114"/>
      <c r="L116" s="114"/>
      <c r="M116" s="114"/>
      <c r="N116" s="114"/>
      <c r="O116" s="114"/>
      <c r="P116" s="114"/>
      <c r="Q116" s="115"/>
      <c r="S116" s="113"/>
      <c r="T116" s="114"/>
      <c r="U116" s="114"/>
      <c r="V116" s="114"/>
      <c r="W116" s="114"/>
      <c r="X116" s="114"/>
      <c r="Y116" s="115"/>
    </row>
    <row r="117" spans="2:25" ht="21" customHeight="1">
      <c r="B117" s="116"/>
      <c r="C117" s="117"/>
      <c r="D117" s="117"/>
      <c r="E117" s="117"/>
      <c r="F117" s="117"/>
      <c r="G117" s="117"/>
      <c r="H117" s="118"/>
      <c r="J117" s="116"/>
      <c r="K117" s="117"/>
      <c r="L117" s="117"/>
      <c r="M117" s="117"/>
      <c r="N117" s="117"/>
      <c r="O117" s="117"/>
      <c r="P117" s="117"/>
      <c r="Q117" s="118"/>
      <c r="S117" s="116"/>
      <c r="T117" s="117"/>
      <c r="U117" s="117"/>
      <c r="V117" s="117"/>
      <c r="W117" s="117"/>
      <c r="X117" s="117"/>
      <c r="Y117" s="118"/>
    </row>
    <row r="118" spans="2:25" ht="48" customHeight="1">
      <c r="B118" s="135"/>
      <c r="C118" s="136"/>
      <c r="D118" s="136"/>
      <c r="E118" s="136"/>
      <c r="F118" s="136"/>
      <c r="G118" s="136"/>
      <c r="H118" s="137"/>
      <c r="J118" s="141"/>
      <c r="K118" s="142"/>
      <c r="L118" s="142"/>
      <c r="M118" s="142"/>
      <c r="N118" s="142"/>
      <c r="O118" s="142"/>
      <c r="P118" s="142"/>
      <c r="Q118" s="143"/>
      <c r="S118" s="135"/>
      <c r="T118" s="136"/>
      <c r="U118" s="136"/>
      <c r="V118" s="136"/>
      <c r="W118" s="136"/>
      <c r="X118" s="136"/>
      <c r="Y118" s="137"/>
    </row>
    <row r="119" spans="2:25" ht="48" customHeight="1">
      <c r="B119" s="138"/>
      <c r="C119" s="139"/>
      <c r="D119" s="139"/>
      <c r="E119" s="139"/>
      <c r="F119" s="139"/>
      <c r="G119" s="139"/>
      <c r="H119" s="140"/>
      <c r="J119" s="144"/>
      <c r="K119" s="145"/>
      <c r="L119" s="145"/>
      <c r="M119" s="145"/>
      <c r="N119" s="145"/>
      <c r="O119" s="145"/>
      <c r="P119" s="145"/>
      <c r="Q119" s="146"/>
      <c r="S119" s="138"/>
      <c r="T119" s="139"/>
      <c r="U119" s="139"/>
      <c r="V119" s="139"/>
      <c r="W119" s="139"/>
      <c r="X119" s="139"/>
      <c r="Y119" s="140"/>
    </row>
    <row r="122" spans="2:25" ht="21" customHeight="1">
      <c r="E122" s="15" t="s">
        <v>28</v>
      </c>
      <c r="F122" s="150"/>
      <c r="G122" s="150"/>
      <c r="H122" s="150"/>
      <c r="I122" s="150"/>
      <c r="J122" s="150"/>
      <c r="Q122" s="15" t="s">
        <v>29</v>
      </c>
      <c r="R122" s="150"/>
      <c r="S122" s="150"/>
      <c r="T122" s="150"/>
      <c r="U122" s="150"/>
      <c r="V122" s="150"/>
      <c r="W122" s="150"/>
    </row>
    <row r="123" spans="2:25" ht="21" customHeight="1">
      <c r="E123" s="15" t="s">
        <v>30</v>
      </c>
      <c r="F123" s="151"/>
      <c r="G123" s="151"/>
      <c r="H123" s="151"/>
      <c r="I123" s="151"/>
      <c r="J123" s="151"/>
      <c r="K123" s="1" t="s">
        <v>31</v>
      </c>
      <c r="Q123" s="15" t="s">
        <v>30</v>
      </c>
      <c r="R123" s="150"/>
      <c r="S123" s="150"/>
      <c r="T123" s="150"/>
      <c r="U123" s="150"/>
      <c r="V123" s="150"/>
      <c r="W123" s="150"/>
      <c r="X123" s="1" t="s">
        <v>31</v>
      </c>
    </row>
    <row r="124" spans="2:25" ht="21" customHeight="1">
      <c r="E124" s="15" t="s">
        <v>32</v>
      </c>
      <c r="F124" s="151"/>
      <c r="G124" s="151"/>
      <c r="H124" s="151"/>
      <c r="I124" s="151"/>
      <c r="J124" s="151"/>
      <c r="Q124" s="152"/>
      <c r="R124" s="152"/>
      <c r="S124" s="152"/>
      <c r="T124" s="152"/>
      <c r="U124" s="152"/>
      <c r="V124" s="152"/>
      <c r="W124" s="152"/>
      <c r="X124" s="152"/>
    </row>
    <row r="125" spans="2:25" ht="24" customHeight="1">
      <c r="E125" s="15" t="s">
        <v>33</v>
      </c>
      <c r="F125" s="147"/>
      <c r="G125" s="147"/>
      <c r="H125" s="147"/>
      <c r="I125" s="147"/>
      <c r="J125" s="147"/>
      <c r="Q125" s="15" t="s">
        <v>33</v>
      </c>
      <c r="R125" s="148"/>
      <c r="S125" s="148"/>
      <c r="T125" s="148"/>
      <c r="U125" s="148"/>
      <c r="V125" s="148"/>
      <c r="W125" s="148"/>
    </row>
    <row r="126" spans="2:25" ht="24" customHeight="1">
      <c r="E126" s="15" t="s">
        <v>34</v>
      </c>
      <c r="F126" s="149"/>
      <c r="G126" s="149"/>
      <c r="H126" s="149"/>
      <c r="I126" s="149"/>
      <c r="J126" s="149"/>
    </row>
    <row r="127" spans="2:25" ht="24" customHeight="1"/>
  </sheetData>
  <sheetProtection algorithmName="SHA-512" hashValue="BVASXBhPuZdc1Wk/P2zBzLnwShCL604iBy6fzUloIijA2GTG2L36fvJMLk0Fo+6h3+NYmMNnqOx/sOFGLS0HAw==" saltValue="Oji76DaG1+nCELVQapoJrQ==" spinCount="100000" sheet="1" formatCells="0"/>
  <protectedRanges>
    <protectedRange sqref="O7 H8 V13:V15 K23:S27 X22 K29:S33 K35:S38 B44:Z48 B50:Z54 B56:Z60 B65:Z70 B74 B82 B92 J82 J92 S82 S92 S95 S105 J105 J95 B95 B105 B108 B118 J108 J118 S108 S118 F122:F126" name="ช่วง1"/>
  </protectedRanges>
  <mergeCells count="285">
    <mergeCell ref="V37:W37"/>
    <mergeCell ref="T37:U37"/>
    <mergeCell ref="Q37:S37"/>
    <mergeCell ref="N37:P37"/>
    <mergeCell ref="K37:M37"/>
    <mergeCell ref="H37:J37"/>
    <mergeCell ref="B37:G37"/>
    <mergeCell ref="X22:Z38"/>
    <mergeCell ref="V35:W35"/>
    <mergeCell ref="T35:U35"/>
    <mergeCell ref="Q35:S35"/>
    <mergeCell ref="N35:P35"/>
    <mergeCell ref="K35:M35"/>
    <mergeCell ref="H35:J35"/>
    <mergeCell ref="B35:G35"/>
    <mergeCell ref="V36:W36"/>
    <mergeCell ref="T36:U36"/>
    <mergeCell ref="Q36:S36"/>
    <mergeCell ref="N36:P36"/>
    <mergeCell ref="K36:M36"/>
    <mergeCell ref="H36:J36"/>
    <mergeCell ref="B36:G36"/>
    <mergeCell ref="V33:W33"/>
    <mergeCell ref="T33:U33"/>
    <mergeCell ref="Q33:S33"/>
    <mergeCell ref="N33:P33"/>
    <mergeCell ref="K33:M33"/>
    <mergeCell ref="H33:J33"/>
    <mergeCell ref="B33:G33"/>
    <mergeCell ref="V34:W34"/>
    <mergeCell ref="T34:U34"/>
    <mergeCell ref="Q34:S34"/>
    <mergeCell ref="N34:P34"/>
    <mergeCell ref="K34:M34"/>
    <mergeCell ref="H34:J34"/>
    <mergeCell ref="B34:G34"/>
    <mergeCell ref="V31:W31"/>
    <mergeCell ref="T31:U31"/>
    <mergeCell ref="Q31:S31"/>
    <mergeCell ref="N31:P31"/>
    <mergeCell ref="K31:M31"/>
    <mergeCell ref="H31:J31"/>
    <mergeCell ref="B31:G31"/>
    <mergeCell ref="V32:W32"/>
    <mergeCell ref="T32:U32"/>
    <mergeCell ref="Q32:S32"/>
    <mergeCell ref="N32:P32"/>
    <mergeCell ref="K32:M32"/>
    <mergeCell ref="H32:J32"/>
    <mergeCell ref="B32:G32"/>
    <mergeCell ref="B28:G28"/>
    <mergeCell ref="V29:W29"/>
    <mergeCell ref="T29:U29"/>
    <mergeCell ref="Q29:S29"/>
    <mergeCell ref="N29:P29"/>
    <mergeCell ref="K29:M29"/>
    <mergeCell ref="H29:J29"/>
    <mergeCell ref="B29:G29"/>
    <mergeCell ref="V30:W30"/>
    <mergeCell ref="T30:U30"/>
    <mergeCell ref="Q30:S30"/>
    <mergeCell ref="N30:P30"/>
    <mergeCell ref="K30:M30"/>
    <mergeCell ref="H30:J30"/>
    <mergeCell ref="B30:G30"/>
    <mergeCell ref="N27:P27"/>
    <mergeCell ref="K27:M27"/>
    <mergeCell ref="H27:J27"/>
    <mergeCell ref="V28:W28"/>
    <mergeCell ref="T28:U28"/>
    <mergeCell ref="Q28:S28"/>
    <mergeCell ref="N28:P28"/>
    <mergeCell ref="K28:M28"/>
    <mergeCell ref="H28:J28"/>
    <mergeCell ref="F125:J125"/>
    <mergeCell ref="R125:W125"/>
    <mergeCell ref="F126:J126"/>
    <mergeCell ref="F122:J122"/>
    <mergeCell ref="R122:W122"/>
    <mergeCell ref="F123:J123"/>
    <mergeCell ref="R123:W123"/>
    <mergeCell ref="F124:J124"/>
    <mergeCell ref="Q124:X124"/>
    <mergeCell ref="B108:H117"/>
    <mergeCell ref="J108:Q117"/>
    <mergeCell ref="S108:Y117"/>
    <mergeCell ref="B118:H119"/>
    <mergeCell ref="J118:Q119"/>
    <mergeCell ref="S118:Y119"/>
    <mergeCell ref="B95:H104"/>
    <mergeCell ref="J95:Q104"/>
    <mergeCell ref="S95:Y104"/>
    <mergeCell ref="B105:H106"/>
    <mergeCell ref="J105:Q106"/>
    <mergeCell ref="S105:Y106"/>
    <mergeCell ref="B82:H91"/>
    <mergeCell ref="J82:Q91"/>
    <mergeCell ref="S82:Y91"/>
    <mergeCell ref="B92:H93"/>
    <mergeCell ref="J92:Q93"/>
    <mergeCell ref="S92:Y93"/>
    <mergeCell ref="B70:G70"/>
    <mergeCell ref="H70:P70"/>
    <mergeCell ref="Q70:X70"/>
    <mergeCell ref="Y70:Z70"/>
    <mergeCell ref="B74:Y78"/>
    <mergeCell ref="B68:G68"/>
    <mergeCell ref="H68:P68"/>
    <mergeCell ref="Q68:X68"/>
    <mergeCell ref="Y68:Z68"/>
    <mergeCell ref="B66:G66"/>
    <mergeCell ref="H66:P66"/>
    <mergeCell ref="Q66:X66"/>
    <mergeCell ref="Y66:Z66"/>
    <mergeCell ref="B67:G67"/>
    <mergeCell ref="H67:P67"/>
    <mergeCell ref="Q67:X67"/>
    <mergeCell ref="Y67:Z67"/>
    <mergeCell ref="B64:G64"/>
    <mergeCell ref="H64:P64"/>
    <mergeCell ref="Q64:X64"/>
    <mergeCell ref="Y64:Z64"/>
    <mergeCell ref="B65:G65"/>
    <mergeCell ref="H65:P65"/>
    <mergeCell ref="Q65:X65"/>
    <mergeCell ref="Y65:Z65"/>
    <mergeCell ref="B59:L59"/>
    <mergeCell ref="M59:X59"/>
    <mergeCell ref="Y59:Z59"/>
    <mergeCell ref="B60:L60"/>
    <mergeCell ref="M60:X60"/>
    <mergeCell ref="Y60:Z60"/>
    <mergeCell ref="B57:L57"/>
    <mergeCell ref="M57:X57"/>
    <mergeCell ref="Y57:Z57"/>
    <mergeCell ref="B58:L58"/>
    <mergeCell ref="M58:X58"/>
    <mergeCell ref="Y58:Z58"/>
    <mergeCell ref="B54:L54"/>
    <mergeCell ref="M54:X54"/>
    <mergeCell ref="Y54:Z54"/>
    <mergeCell ref="A55:Z55"/>
    <mergeCell ref="B56:L56"/>
    <mergeCell ref="M56:X56"/>
    <mergeCell ref="Y56:Z56"/>
    <mergeCell ref="B52:L52"/>
    <mergeCell ref="M52:X52"/>
    <mergeCell ref="Y52:Z52"/>
    <mergeCell ref="B53:L53"/>
    <mergeCell ref="M53:X53"/>
    <mergeCell ref="Y53:Z53"/>
    <mergeCell ref="A49:Z49"/>
    <mergeCell ref="B50:L50"/>
    <mergeCell ref="M50:X50"/>
    <mergeCell ref="Y50:Z50"/>
    <mergeCell ref="B51:L51"/>
    <mergeCell ref="M51:X51"/>
    <mergeCell ref="Y51:Z51"/>
    <mergeCell ref="B47:L47"/>
    <mergeCell ref="M47:X47"/>
    <mergeCell ref="Y47:Z47"/>
    <mergeCell ref="B48:L48"/>
    <mergeCell ref="Y48:Z48"/>
    <mergeCell ref="M45:X45"/>
    <mergeCell ref="Y45:Z45"/>
    <mergeCell ref="B46:L46"/>
    <mergeCell ref="M46:X46"/>
    <mergeCell ref="Y46:Z46"/>
    <mergeCell ref="B45:L45"/>
    <mergeCell ref="M48:X48"/>
    <mergeCell ref="M42:X42"/>
    <mergeCell ref="Y42:Z42"/>
    <mergeCell ref="A43:Z43"/>
    <mergeCell ref="B44:L44"/>
    <mergeCell ref="M44:X44"/>
    <mergeCell ref="Y44:Z44"/>
    <mergeCell ref="A39:S39"/>
    <mergeCell ref="T39:U39"/>
    <mergeCell ref="V39:W39"/>
    <mergeCell ref="X39:Z39"/>
    <mergeCell ref="A40:Z40"/>
    <mergeCell ref="B42:L42"/>
    <mergeCell ref="V25:W25"/>
    <mergeCell ref="B24:G24"/>
    <mergeCell ref="H24:J24"/>
    <mergeCell ref="K24:M24"/>
    <mergeCell ref="N24:P24"/>
    <mergeCell ref="Q24:S24"/>
    <mergeCell ref="T26:U26"/>
    <mergeCell ref="V26:W26"/>
    <mergeCell ref="B38:G38"/>
    <mergeCell ref="H38:J38"/>
    <mergeCell ref="K38:M38"/>
    <mergeCell ref="N38:P38"/>
    <mergeCell ref="Q38:S38"/>
    <mergeCell ref="T38:U38"/>
    <mergeCell ref="V38:W38"/>
    <mergeCell ref="B26:G26"/>
    <mergeCell ref="H26:J26"/>
    <mergeCell ref="K26:M26"/>
    <mergeCell ref="N26:P26"/>
    <mergeCell ref="Q26:S26"/>
    <mergeCell ref="B27:G27"/>
    <mergeCell ref="V27:W27"/>
    <mergeCell ref="T27:U27"/>
    <mergeCell ref="Q27:S27"/>
    <mergeCell ref="T22:U22"/>
    <mergeCell ref="V22:W22"/>
    <mergeCell ref="B23:G23"/>
    <mergeCell ref="H23:J23"/>
    <mergeCell ref="K23:M23"/>
    <mergeCell ref="N23:P23"/>
    <mergeCell ref="Q23:S23"/>
    <mergeCell ref="T23:U23"/>
    <mergeCell ref="V23:W23"/>
    <mergeCell ref="T24:U24"/>
    <mergeCell ref="V24:W24"/>
    <mergeCell ref="B25:G25"/>
    <mergeCell ref="H25:J25"/>
    <mergeCell ref="K25:M25"/>
    <mergeCell ref="N25:P25"/>
    <mergeCell ref="Q25:S25"/>
    <mergeCell ref="T25:U25"/>
    <mergeCell ref="Y16:Z16"/>
    <mergeCell ref="A17:Z17"/>
    <mergeCell ref="B20:G20"/>
    <mergeCell ref="H20:J20"/>
    <mergeCell ref="K20:M20"/>
    <mergeCell ref="N20:P20"/>
    <mergeCell ref="Q20:S20"/>
    <mergeCell ref="T20:U20"/>
    <mergeCell ref="V20:W20"/>
    <mergeCell ref="X20:Z20"/>
    <mergeCell ref="A21:Z21"/>
    <mergeCell ref="B22:G22"/>
    <mergeCell ref="H22:J22"/>
    <mergeCell ref="K22:M22"/>
    <mergeCell ref="N22:P22"/>
    <mergeCell ref="Q22:S22"/>
    <mergeCell ref="Y11:Z11"/>
    <mergeCell ref="A16:P16"/>
    <mergeCell ref="Q16:R16"/>
    <mergeCell ref="S16:U16"/>
    <mergeCell ref="V16:X16"/>
    <mergeCell ref="B14:J14"/>
    <mergeCell ref="K14:M14"/>
    <mergeCell ref="N14:P14"/>
    <mergeCell ref="Q14:R14"/>
    <mergeCell ref="B15:J15"/>
    <mergeCell ref="K15:M15"/>
    <mergeCell ref="N15:P15"/>
    <mergeCell ref="Q15:R15"/>
    <mergeCell ref="S13:U13"/>
    <mergeCell ref="S14:U14"/>
    <mergeCell ref="S15:U15"/>
    <mergeCell ref="V15:X15"/>
    <mergeCell ref="V14:X14"/>
    <mergeCell ref="V13:X13"/>
    <mergeCell ref="Y15:Z15"/>
    <mergeCell ref="Y14:Z14"/>
    <mergeCell ref="Y13:Z13"/>
    <mergeCell ref="B69:G69"/>
    <mergeCell ref="H69:P69"/>
    <mergeCell ref="Q69:X69"/>
    <mergeCell ref="Y69:Z69"/>
    <mergeCell ref="A1:Z1"/>
    <mergeCell ref="J2:Q2"/>
    <mergeCell ref="A3:Z3"/>
    <mergeCell ref="A4:Z4"/>
    <mergeCell ref="O7:R7"/>
    <mergeCell ref="A10:A11"/>
    <mergeCell ref="A12:Z12"/>
    <mergeCell ref="B13:J13"/>
    <mergeCell ref="K13:M13"/>
    <mergeCell ref="N13:P13"/>
    <mergeCell ref="Q13:R13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</mergeCells>
  <dataValidations count="4">
    <dataValidation type="decimal" operator="greaterThanOrEqual" allowBlank="1" showInputMessage="1" showErrorMessage="1" error="กรุณากรอกข้อมูลเป็นตัวเลข" sqref="K23:S23" xr:uid="{3D029484-110A-46A0-B859-A2010C511F49}">
      <formula1>0</formula1>
    </dataValidation>
    <dataValidation type="whole" operator="greaterThanOrEqual" allowBlank="1" showInputMessage="1" showErrorMessage="1" error="กรุณากรอกข้อมูลเป็นตัวเลข" sqref="L38:M38 O38:P38 L24:P24 R24:S24 R38:S38 K22:S22 R26:S26 O26:P26 L26:M26 K29:K38 Q24:Q27 N25:N27 K24:K27 Q29:Q38 N29:N38" xr:uid="{F2412638-B7E9-4686-A900-D556023B8A38}">
      <formula1>0</formula1>
    </dataValidation>
    <dataValidation type="decimal" allowBlank="1" showInputMessage="1" showErrorMessage="1" error="กรุณากรอกข้อมูลเป็นตัวเลข" sqref="V13" xr:uid="{42B1F2DA-14E3-4DF5-AC9A-FCA4E1E97D27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168FA3D2-EFAA-44F2-ABDF-5695BA8CFC89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26" fitToHeight="0" orientation="landscape" r:id="rId1"/>
  <rowBreaks count="3" manualBreakCount="3">
    <brk id="40" max="25" man="1"/>
    <brk id="71" max="25" man="1"/>
    <brk id="106" max="25" man="1"/>
  </rowBreaks>
  <ignoredErrors>
    <ignoredError sqref="V28 V34" formula="1"/>
  </ignoredError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EC071405-3E97-4E87-9ED4-90B2FC2F8C8B}">
          <x14:formula1>
            <xm:f>LIST!$E$2:$E$9</xm:f>
          </x14:formula1>
          <xm:sqref>B56:L60</xm:sqref>
        </x14:dataValidation>
        <x14:dataValidation type="list" allowBlank="1" showInputMessage="1" showErrorMessage="1" error="กรุณาเลือกข้อมูลตามที่กำหนดให้" xr:uid="{077AFABC-9F21-43ED-914F-7EC236BEF85E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B5A337DD-E406-415A-BAF6-73CE90547493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5C2F9AF6-87EB-4745-AA3C-BC54742F5B2B}">
          <x14:formula1>
            <xm:f>LIST!$G$2:$G$10</xm:f>
          </x14:formula1>
          <xm:sqref>B65:B70 C65:G68 C70:G70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2#3@*- C*H3-42"2*H'*3+#12#3@*-5H5H 
</file>

<file path=customXml/item2.xml>�� 2#3@*- C*H3-42"2*H'*3+#12#3@*-5H5H 
1I 
</file>

<file path=customXml/itemProps1.xml><?xml version="1.0" encoding="utf-8"?>
<ds:datastoreItem xmlns:ds="http://schemas.openxmlformats.org/officeDocument/2006/customXml" ds:itemID="{ECC7439F-3726-46BD-A577-E6CE74EF4310}">
  <ds:schemaRefs>
    <ds:schemaRef ds:uri="http://www.w3.org/2001/XMLSchema"/>
    <ds:schemaRef ds:uri="http://microsoft.data.visualization.Client.Excel/1.0"/>
  </ds:schemaRefs>
</ds:datastoreItem>
</file>

<file path=customXml/itemProps2.xml><?xml version="1.0" encoding="utf-8"?>
<ds:datastoreItem xmlns:ds="http://schemas.openxmlformats.org/officeDocument/2006/customXml" ds:itemID="{6A63D7C3-6282-4740-AAE9-1D16A70446F5}">
  <ds:schemaRefs>
    <ds:schemaRef ds:uri="http://www.w3.org/2001/XMLSchema"/>
    <ds:schemaRef ds:uri="http://microsoft.data.visualization.engine.tours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LIST</vt:lpstr>
      <vt:lpstr>สจป.ที่ 9 (ชบ)</vt:lpstr>
      <vt:lpstr>'สจป.ที่ 9 (ชบ)'!Print_Area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2022-11-07T07:54:14Z</cp:lastPrinted>
  <dcterms:created xsi:type="dcterms:W3CDTF">2021-11-29T04:23:48Z</dcterms:created>
  <dcterms:modified xsi:type="dcterms:W3CDTF">2024-02-17T06:15:52Z</dcterms:modified>
</cp:coreProperties>
</file>