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6. (สจช.) ก.ส่งเสริม ฯ ปชช ปี 66 ไปพลางก่อน\"/>
    </mc:Choice>
  </mc:AlternateContent>
  <xr:revisionPtr revIDLastSave="0" documentId="13_ncr:1_{5C692D52-9752-4CA6-A45B-046A5E5E4476}" xr6:coauthVersionLast="47" xr6:coauthVersionMax="47" xr10:uidLastSave="{00000000-0000-0000-0000-000000000000}"/>
  <workbookProtection workbookAlgorithmName="SHA-512" workbookHashValue="6V6xZ4qtfm8gIECMUw16Vwfq9jTR/yLmfMldphBOckEl/UdoWyqQu9kjqKne6t1CsmubMItN4emeFaA8y0Ufpg==" workbookSaltValue="rpiKPcJVdh9jv0JFuzZvm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(ลป)" sheetId="1" r:id="rId2"/>
  </sheets>
  <externalReferences>
    <externalReference r:id="rId3"/>
  </externalReferences>
  <definedNames>
    <definedName name="_xlnm.Print_Area" localSheetId="1">'สจป.ที่ 3 (ลป)'!$A$1:$Z$128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V16" i="1"/>
  <c r="S16" i="1"/>
  <c r="Y15" i="1"/>
  <c r="Y14" i="1"/>
  <c r="Y13" i="1"/>
  <c r="N15" i="1"/>
  <c r="N13" i="1"/>
  <c r="Y16" i="1" l="1"/>
  <c r="N34" i="1"/>
  <c r="Q34" i="1"/>
  <c r="K34" i="1" l="1"/>
  <c r="N28" i="1"/>
  <c r="Q28" i="1"/>
  <c r="K28" i="1"/>
  <c r="V38" i="1"/>
  <c r="V37" i="1"/>
  <c r="V36" i="1"/>
  <c r="V35" i="1"/>
  <c r="V33" i="1"/>
  <c r="V32" i="1"/>
  <c r="V31" i="1"/>
  <c r="V30" i="1"/>
  <c r="V29" i="1"/>
  <c r="V27" i="1"/>
  <c r="V26" i="1"/>
  <c r="V25" i="1"/>
  <c r="V24" i="1"/>
  <c r="V23" i="1"/>
  <c r="Q22" i="1"/>
  <c r="N22" i="1"/>
  <c r="K22" i="1"/>
  <c r="V34" i="1" l="1"/>
  <c r="Q15" i="1" s="1"/>
  <c r="V28" i="1"/>
  <c r="Q14" i="1" s="1"/>
  <c r="V22" i="1"/>
  <c r="Q13" i="1" s="1"/>
  <c r="T39" i="1"/>
  <c r="A70" i="1"/>
  <c r="A69" i="1"/>
  <c r="A65" i="1"/>
  <c r="A45" i="1"/>
  <c r="A48" i="1"/>
  <c r="V39" i="1" l="1"/>
  <c r="Q16" i="1" s="1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<sst xmlns="http://schemas.openxmlformats.org/spreadsheetml/2006/main" count="112" uniqueCount="93">
  <si>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</si>
  <si>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</si>
  <si>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</si>
  <si>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</si>
  <si>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</si>
  <si>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</si>
  <si>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</si>
  <si>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</si>
  <si>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</si>
  <si>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</si>
  <si>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</si>
  <si>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</si>
  <si>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</si>
  <si>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</si>
  <si>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</si>
  <si>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</si>
  <si>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</si>
  <si>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</si>
  <si>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</si>
  <si>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</si>
  <si>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</si>
  <si>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</si>
  <si>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</si>
  <si>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</si>
  <si>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</si>
  <si>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</si>
  <si>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</si>
  <si>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</si>
  <si>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</si>
  <si>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</si>
  <si>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</si>
  <si>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</si>
  <si>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</si>
  <si>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</si>
  <si>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</si>
  <si>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</si>
  <si>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</si>
  <si>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</si>
  <si>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</si>
  <si>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</si>
  <si>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</si>
  <si>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</si>
  <si>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</si>
  <si>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</si>
  <si>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</si>
  <si>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</si>
  <si>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</si>
  <si>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</si>
  <si>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</si>
  <si>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</si>
  <si>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</si>
  <si>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</si>
  <si>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</si>
  <si>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</si>
  <si>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</si>
  <si>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</si>
  <si>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</si>
  <si>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</si>
  <si>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</si>
  <si>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</si>
  <si>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</si>
  <si>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</si>
  <si>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</si>
  <si>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</si>
  <si>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</si>
  <si>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</si>
  <si>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</si>
  <si>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</si>
  <si>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</si>
  <si>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</si>
  <si>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เจ้าหน้าที่ที่ได้รับหมายและผู้ยื่นคำขอจัดตั้งป่าชุมชนร่วมตรวจสอบและรังวัดพื้นที่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</si>
  <si>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</si>
  <si>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</si>
  <si>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</si>
  <si>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</si>
  <si>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</si>
  <si>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</si>
  <si>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</si>
  <si>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</si>
  <si>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</si>
  <si>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</si>
  <si>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</si>
  <si>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</si>
  <si>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</si>
  <si>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</si>
  <si>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</si>
  <si>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</si>
  <si>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</si>
  <si>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</si>
  <si>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</si>
  <si>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3 (ลำปาง)</t>
  </si>
  <si>
    <t>"5/23</t>
  </si>
  <si>
    <t>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</si>
</sst>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0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2" fillId="0" borderId="16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2" fontId="11" fillId="4" borderId="16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3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60" zoomScaleNormal="60" workbookViewId="0">
      <selection activeCell="E14" sqref="E14"/>
    </sheetView>
  </sheetViews>
  <sheetFormatPr defaultColWidth="8.85546875" defaultRowHeight="2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>
      <c r="A1" s="22" t="s">
        <v>35</v>
      </c>
      <c r="C1" s="22" t="s">
        <v>36</v>
      </c>
      <c r="E1" s="22" t="s">
        <v>37</v>
      </c>
      <c r="G1" s="22" t="s">
        <v>26</v>
      </c>
    </row>
    <row r="2" spans="1:7">
      <c r="A2" s="25" t="s">
        <v>38</v>
      </c>
      <c r="C2" s="25" t="s">
        <v>39</v>
      </c>
      <c r="E2" s="25" t="s">
        <v>40</v>
      </c>
      <c r="G2" s="25" t="s">
        <v>84</v>
      </c>
    </row>
    <row r="3" spans="1:7" ht="40.5">
      <c r="A3" s="25" t="s">
        <v>44</v>
      </c>
      <c r="C3" s="25" t="s">
        <v>41</v>
      </c>
      <c r="E3" s="25" t="s">
        <v>42</v>
      </c>
      <c r="G3" s="25" t="s">
        <v>43</v>
      </c>
    </row>
    <row r="4" spans="1:7" ht="40.5">
      <c r="A4" s="25" t="s">
        <v>47</v>
      </c>
      <c r="C4" s="25" t="s">
        <v>85</v>
      </c>
      <c r="E4" s="25" t="s">
        <v>45</v>
      </c>
      <c r="G4" s="25" t="s">
        <v>46</v>
      </c>
    </row>
    <row r="5" spans="1:7">
      <c r="A5" s="25" t="s">
        <v>51</v>
      </c>
      <c r="C5" s="25" t="s">
        <v>48</v>
      </c>
      <c r="E5" s="25" t="s">
        <v>49</v>
      </c>
      <c r="G5" s="25" t="s">
        <v>50</v>
      </c>
    </row>
    <row r="6" spans="1:7" ht="40.5">
      <c r="C6" s="25" t="s">
        <v>86</v>
      </c>
      <c r="E6" s="25" t="s">
        <v>52</v>
      </c>
      <c r="G6" s="25" t="s">
        <v>87</v>
      </c>
    </row>
    <row r="7" spans="1:7" ht="40.5">
      <c r="C7" s="25" t="s">
        <v>88</v>
      </c>
      <c r="E7" s="25" t="s">
        <v>53</v>
      </c>
      <c r="G7" s="25" t="s">
        <v>54</v>
      </c>
    </row>
    <row r="8" spans="1:7" ht="40.5">
      <c r="C8" s="25" t="s">
        <v>89</v>
      </c>
      <c r="E8" s="25" t="s">
        <v>55</v>
      </c>
      <c r="G8" s="25" t="s">
        <v>56</v>
      </c>
    </row>
    <row r="9" spans="1:7">
      <c r="C9" s="25" t="s">
        <v>51</v>
      </c>
      <c r="E9" s="25" t="s">
        <v>51</v>
      </c>
      <c r="G9" s="25" t="s">
        <v>57</v>
      </c>
    </row>
    <row r="10" spans="1:7">
      <c r="G10" s="2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zoomScale="60" zoomScaleNormal="100" workbookViewId="0">
      <selection activeCell="N22" sqref="N22:P2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9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179" t="s">
        <v>82</v>
      </c>
      <c r="K2" s="179"/>
      <c r="L2" s="179"/>
      <c r="M2" s="179"/>
      <c r="N2" s="179"/>
      <c r="O2" s="179"/>
      <c r="P2" s="179"/>
      <c r="Q2" s="17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79" t="s">
        <v>90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1" customHeight="1">
      <c r="A4" s="179" t="s">
        <v>61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10.15" customHeight="1"/>
    <row r="6" spans="1:26" ht="21" customHeight="1">
      <c r="A6" s="4" t="s">
        <v>0</v>
      </c>
    </row>
    <row r="7" spans="1:26" ht="21" customHeight="1">
      <c r="A7" s="5" t="s">
        <v>72</v>
      </c>
      <c r="L7" s="6"/>
      <c r="O7" s="180"/>
      <c r="P7" s="181"/>
      <c r="Q7" s="181"/>
      <c r="R7" s="182"/>
    </row>
    <row r="8" spans="1:26" ht="21" customHeight="1">
      <c r="A8" s="5" t="s">
        <v>14</v>
      </c>
      <c r="G8" s="6"/>
      <c r="H8" s="180"/>
      <c r="I8" s="181"/>
      <c r="J8" s="182"/>
    </row>
    <row r="9" spans="1:26" ht="9" customHeight="1"/>
    <row r="10" spans="1:26" s="4" customFormat="1" ht="30" customHeight="1">
      <c r="A10" s="124" t="s">
        <v>5</v>
      </c>
      <c r="B10" s="124" t="s">
        <v>10</v>
      </c>
      <c r="C10" s="124"/>
      <c r="D10" s="124"/>
      <c r="E10" s="124"/>
      <c r="F10" s="124"/>
      <c r="G10" s="124"/>
      <c r="H10" s="124"/>
      <c r="I10" s="124"/>
      <c r="J10" s="124"/>
      <c r="K10" s="124" t="s">
        <v>11</v>
      </c>
      <c r="L10" s="124"/>
      <c r="M10" s="124"/>
      <c r="N10" s="124"/>
      <c r="O10" s="124"/>
      <c r="P10" s="124"/>
      <c r="Q10" s="124"/>
      <c r="R10" s="124"/>
      <c r="S10" s="124" t="s">
        <v>4</v>
      </c>
      <c r="T10" s="124"/>
      <c r="U10" s="124"/>
      <c r="V10" s="124"/>
      <c r="W10" s="124"/>
      <c r="X10" s="124"/>
      <c r="Y10" s="124"/>
      <c r="Z10" s="124"/>
    </row>
    <row r="11" spans="1:26" s="4" customFormat="1" ht="30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 t="s">
        <v>1</v>
      </c>
      <c r="L11" s="124"/>
      <c r="M11" s="124"/>
      <c r="N11" s="124" t="s">
        <v>2</v>
      </c>
      <c r="O11" s="124"/>
      <c r="P11" s="124"/>
      <c r="Q11" s="124" t="s">
        <v>3</v>
      </c>
      <c r="R11" s="124"/>
      <c r="S11" s="124" t="s">
        <v>1</v>
      </c>
      <c r="T11" s="124"/>
      <c r="U11" s="124"/>
      <c r="V11" s="124" t="s">
        <v>2</v>
      </c>
      <c r="W11" s="124"/>
      <c r="X11" s="124"/>
      <c r="Y11" s="124" t="s">
        <v>3</v>
      </c>
      <c r="Z11" s="124"/>
    </row>
    <row r="12" spans="1:26" ht="24" customHeight="1">
      <c r="A12" s="148" t="s">
        <v>62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0"/>
      <c r="T12" s="150"/>
      <c r="U12" s="150"/>
      <c r="V12" s="150"/>
      <c r="W12" s="150"/>
      <c r="X12" s="150"/>
      <c r="Y12" s="150"/>
      <c r="Z12" s="183"/>
    </row>
    <row r="13" spans="1:26" ht="24" customHeight="1">
      <c r="A13" s="7">
        <v>1</v>
      </c>
      <c r="B13" s="158" t="s">
        <v>74</v>
      </c>
      <c r="C13" s="159"/>
      <c r="D13" s="159"/>
      <c r="E13" s="159"/>
      <c r="F13" s="159"/>
      <c r="G13" s="159"/>
      <c r="H13" s="159"/>
      <c r="I13" s="159"/>
      <c r="J13" s="160"/>
      <c r="K13" s="184">
        <v>5</v>
      </c>
      <c r="L13" s="184"/>
      <c r="M13" s="184"/>
      <c r="N13" s="167">
        <f>Q27</f>
        <v>0</v>
      </c>
      <c r="O13" s="167"/>
      <c r="P13" s="167"/>
      <c r="Q13" s="164">
        <f>V22/T22*100</f>
        <v>0</v>
      </c>
      <c r="R13" s="165"/>
      <c r="S13" s="168">
        <v>46500</v>
      </c>
      <c r="T13" s="169"/>
      <c r="U13" s="170"/>
      <c r="V13" s="174"/>
      <c r="W13" s="175"/>
      <c r="X13" s="176"/>
      <c r="Y13" s="177">
        <f>V13/S13*100</f>
        <v>0</v>
      </c>
      <c r="Z13" s="178"/>
    </row>
    <row r="14" spans="1:26" ht="24" customHeight="1">
      <c r="A14" s="7">
        <v>2</v>
      </c>
      <c r="B14" s="158" t="s">
        <v>75</v>
      </c>
      <c r="C14" s="159"/>
      <c r="D14" s="159"/>
      <c r="E14" s="159"/>
      <c r="F14" s="159"/>
      <c r="G14" s="159"/>
      <c r="H14" s="159"/>
      <c r="I14" s="159"/>
      <c r="J14" s="160"/>
      <c r="K14" s="161" t="s">
        <v>91</v>
      </c>
      <c r="L14" s="161"/>
      <c r="M14" s="161"/>
      <c r="N14" s="162" t="str">
        <f>Q33&amp;"/"&amp;Q31</f>
        <v>/</v>
      </c>
      <c r="O14" s="162"/>
      <c r="P14" s="163"/>
      <c r="Q14" s="164">
        <f>V28/T28*100</f>
        <v>0</v>
      </c>
      <c r="R14" s="165"/>
      <c r="S14" s="168">
        <v>92000</v>
      </c>
      <c r="T14" s="169"/>
      <c r="U14" s="170"/>
      <c r="V14" s="174"/>
      <c r="W14" s="175"/>
      <c r="X14" s="176"/>
      <c r="Y14" s="177">
        <f>V14/S14*100</f>
        <v>0</v>
      </c>
      <c r="Z14" s="178"/>
    </row>
    <row r="15" spans="1:26" ht="24" customHeight="1">
      <c r="A15" s="7">
        <v>3</v>
      </c>
      <c r="B15" s="158" t="s">
        <v>76</v>
      </c>
      <c r="C15" s="159"/>
      <c r="D15" s="159"/>
      <c r="E15" s="159"/>
      <c r="F15" s="159"/>
      <c r="G15" s="159"/>
      <c r="H15" s="159"/>
      <c r="I15" s="159"/>
      <c r="J15" s="160"/>
      <c r="K15" s="166">
        <v>90</v>
      </c>
      <c r="L15" s="166"/>
      <c r="M15" s="166"/>
      <c r="N15" s="167">
        <f>Q38</f>
        <v>0</v>
      </c>
      <c r="O15" s="167"/>
      <c r="P15" s="167"/>
      <c r="Q15" s="164">
        <f>V34/T34*100</f>
        <v>0</v>
      </c>
      <c r="R15" s="165"/>
      <c r="S15" s="171">
        <v>756000</v>
      </c>
      <c r="T15" s="172"/>
      <c r="U15" s="173"/>
      <c r="V15" s="174"/>
      <c r="W15" s="175"/>
      <c r="X15" s="176"/>
      <c r="Y15" s="177">
        <f>V15/S15*100</f>
        <v>0</v>
      </c>
      <c r="Z15" s="178"/>
    </row>
    <row r="16" spans="1:26" s="4" customFormat="1" ht="24" customHeight="1">
      <c r="A16" s="154" t="s">
        <v>15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  <c r="Q16" s="137">
        <f>V39</f>
        <v>0</v>
      </c>
      <c r="R16" s="137"/>
      <c r="S16" s="157">
        <f>SUM(S13:U15)</f>
        <v>894500</v>
      </c>
      <c r="T16" s="157"/>
      <c r="U16" s="157"/>
      <c r="V16" s="157">
        <f>SUM(V13:X15)</f>
        <v>0</v>
      </c>
      <c r="W16" s="157"/>
      <c r="X16" s="157"/>
      <c r="Y16" s="147">
        <f>V16/S16*100</f>
        <v>0</v>
      </c>
      <c r="Z16" s="147"/>
    </row>
    <row r="17" spans="1:26" ht="9.9499999999999993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24" customHeight="1">
      <c r="A18" s="8" t="s">
        <v>6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5</v>
      </c>
      <c r="B20" s="124" t="s">
        <v>12</v>
      </c>
      <c r="C20" s="124"/>
      <c r="D20" s="124"/>
      <c r="E20" s="124"/>
      <c r="F20" s="124"/>
      <c r="G20" s="124"/>
      <c r="H20" s="124" t="s">
        <v>16</v>
      </c>
      <c r="I20" s="124"/>
      <c r="J20" s="124"/>
      <c r="K20" s="124" t="s">
        <v>13</v>
      </c>
      <c r="L20" s="124"/>
      <c r="M20" s="124"/>
      <c r="N20" s="124" t="s">
        <v>17</v>
      </c>
      <c r="O20" s="124"/>
      <c r="P20" s="124"/>
      <c r="Q20" s="124" t="s">
        <v>18</v>
      </c>
      <c r="R20" s="124"/>
      <c r="S20" s="124"/>
      <c r="T20" s="124" t="s">
        <v>19</v>
      </c>
      <c r="U20" s="124"/>
      <c r="V20" s="128" t="s">
        <v>7</v>
      </c>
      <c r="W20" s="128"/>
      <c r="X20" s="124" t="s">
        <v>8</v>
      </c>
      <c r="Y20" s="124"/>
      <c r="Z20" s="124"/>
    </row>
    <row r="21" spans="1:26" ht="24" customHeight="1">
      <c r="A21" s="148" t="s">
        <v>62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  <c r="U21" s="150"/>
      <c r="V21" s="149"/>
      <c r="W21" s="149"/>
      <c r="X21" s="149"/>
      <c r="Y21" s="149"/>
      <c r="Z21" s="151"/>
    </row>
    <row r="22" spans="1:26" s="4" customFormat="1" ht="24" customHeight="1">
      <c r="A22" s="19">
        <v>1</v>
      </c>
      <c r="B22" s="152" t="s">
        <v>74</v>
      </c>
      <c r="C22" s="152"/>
      <c r="D22" s="152"/>
      <c r="E22" s="152"/>
      <c r="F22" s="152"/>
      <c r="G22" s="152"/>
      <c r="H22" s="153">
        <v>5</v>
      </c>
      <c r="I22" s="153"/>
      <c r="J22" s="153"/>
      <c r="K22" s="153">
        <f>K27</f>
        <v>0</v>
      </c>
      <c r="L22" s="153"/>
      <c r="M22" s="153"/>
      <c r="N22" s="153">
        <f>N27</f>
        <v>0</v>
      </c>
      <c r="O22" s="153"/>
      <c r="P22" s="153"/>
      <c r="Q22" s="153">
        <f>Q27</f>
        <v>0</v>
      </c>
      <c r="R22" s="153"/>
      <c r="S22" s="153"/>
      <c r="T22" s="146">
        <v>30</v>
      </c>
      <c r="U22" s="146"/>
      <c r="V22" s="50">
        <f>SUM(V23:W27)</f>
        <v>0</v>
      </c>
      <c r="W22" s="51"/>
      <c r="X22" s="40"/>
      <c r="Y22" s="41"/>
      <c r="Z22" s="42"/>
    </row>
    <row r="23" spans="1:26" ht="24" customHeight="1">
      <c r="A23" s="20">
        <v>1.1000000000000001</v>
      </c>
      <c r="B23" s="140" t="s">
        <v>63</v>
      </c>
      <c r="C23" s="140"/>
      <c r="D23" s="140"/>
      <c r="E23" s="140"/>
      <c r="F23" s="140"/>
      <c r="G23" s="140"/>
      <c r="H23" s="34">
        <v>5</v>
      </c>
      <c r="I23" s="35"/>
      <c r="J23" s="36"/>
      <c r="K23" s="141"/>
      <c r="L23" s="141"/>
      <c r="M23" s="141"/>
      <c r="N23" s="141"/>
      <c r="O23" s="141"/>
      <c r="P23" s="141"/>
      <c r="Q23" s="141"/>
      <c r="R23" s="141"/>
      <c r="S23" s="141"/>
      <c r="T23" s="142">
        <v>6</v>
      </c>
      <c r="U23" s="142"/>
      <c r="V23" s="27">
        <f>(T23*((K23*0)+(N23*50)+(Q23*100)))/(H23*100)</f>
        <v>0</v>
      </c>
      <c r="W23" s="49"/>
      <c r="X23" s="43"/>
      <c r="Y23" s="44"/>
      <c r="Z23" s="45"/>
    </row>
    <row r="24" spans="1:26" ht="24" customHeight="1">
      <c r="A24" s="20">
        <v>1.2</v>
      </c>
      <c r="B24" s="140" t="s">
        <v>64</v>
      </c>
      <c r="C24" s="140"/>
      <c r="D24" s="140"/>
      <c r="E24" s="140"/>
      <c r="F24" s="140"/>
      <c r="G24" s="140"/>
      <c r="H24" s="34">
        <v>5</v>
      </c>
      <c r="I24" s="35"/>
      <c r="J24" s="36"/>
      <c r="K24" s="141"/>
      <c r="L24" s="141"/>
      <c r="M24" s="141"/>
      <c r="N24" s="141"/>
      <c r="O24" s="141"/>
      <c r="P24" s="141"/>
      <c r="Q24" s="141"/>
      <c r="R24" s="141"/>
      <c r="S24" s="30"/>
      <c r="T24" s="142">
        <v>6</v>
      </c>
      <c r="U24" s="142"/>
      <c r="V24" s="27">
        <f>(T24*((K24*0)+(N24*50)+(Q24*100)))/(H24*100)</f>
        <v>0</v>
      </c>
      <c r="W24" s="49"/>
      <c r="X24" s="43"/>
      <c r="Y24" s="44"/>
      <c r="Z24" s="45"/>
    </row>
    <row r="25" spans="1:26" ht="24" customHeight="1">
      <c r="A25" s="20">
        <v>1.3</v>
      </c>
      <c r="B25" s="37" t="s">
        <v>65</v>
      </c>
      <c r="C25" s="38"/>
      <c r="D25" s="38"/>
      <c r="E25" s="38"/>
      <c r="F25" s="38"/>
      <c r="G25" s="39"/>
      <c r="H25" s="34">
        <v>5</v>
      </c>
      <c r="I25" s="35"/>
      <c r="J25" s="36"/>
      <c r="K25" s="30"/>
      <c r="L25" s="31"/>
      <c r="M25" s="33"/>
      <c r="N25" s="30"/>
      <c r="O25" s="31"/>
      <c r="P25" s="33"/>
      <c r="Q25" s="30"/>
      <c r="R25" s="31"/>
      <c r="S25" s="31"/>
      <c r="T25" s="142">
        <v>6</v>
      </c>
      <c r="U25" s="142"/>
      <c r="V25" s="27">
        <f>(T25*((K25*0)+(N25*50)+(Q25*100)))/(H25*100)</f>
        <v>0</v>
      </c>
      <c r="W25" s="49"/>
      <c r="X25" s="43"/>
      <c r="Y25" s="44"/>
      <c r="Z25" s="45"/>
    </row>
    <row r="26" spans="1:26" ht="24" customHeight="1">
      <c r="A26" s="20">
        <v>1.4</v>
      </c>
      <c r="B26" s="140" t="s">
        <v>66</v>
      </c>
      <c r="C26" s="140"/>
      <c r="D26" s="140"/>
      <c r="E26" s="140"/>
      <c r="F26" s="140"/>
      <c r="G26" s="140"/>
      <c r="H26" s="34">
        <v>5</v>
      </c>
      <c r="I26" s="35"/>
      <c r="J26" s="36"/>
      <c r="K26" s="141"/>
      <c r="L26" s="141"/>
      <c r="M26" s="141"/>
      <c r="N26" s="141"/>
      <c r="O26" s="141"/>
      <c r="P26" s="141"/>
      <c r="Q26" s="141"/>
      <c r="R26" s="141"/>
      <c r="S26" s="30"/>
      <c r="T26" s="142">
        <v>6</v>
      </c>
      <c r="U26" s="142"/>
      <c r="V26" s="27">
        <f t="shared" ref="V26:V27" si="0">(T26*((K26*0)+(N26*50)+(Q26*100)))/(H26*100)</f>
        <v>0</v>
      </c>
      <c r="W26" s="49"/>
      <c r="X26" s="43"/>
      <c r="Y26" s="44"/>
      <c r="Z26" s="45"/>
    </row>
    <row r="27" spans="1:26" ht="24" customHeight="1">
      <c r="A27" s="20">
        <v>1.5</v>
      </c>
      <c r="B27" s="37" t="s">
        <v>67</v>
      </c>
      <c r="C27" s="38"/>
      <c r="D27" s="38"/>
      <c r="E27" s="38"/>
      <c r="F27" s="38"/>
      <c r="G27" s="39"/>
      <c r="H27" s="34">
        <v>5</v>
      </c>
      <c r="I27" s="35"/>
      <c r="J27" s="36"/>
      <c r="K27" s="30"/>
      <c r="L27" s="31"/>
      <c r="M27" s="33"/>
      <c r="N27" s="30"/>
      <c r="O27" s="31"/>
      <c r="P27" s="33"/>
      <c r="Q27" s="30"/>
      <c r="R27" s="31"/>
      <c r="S27" s="32"/>
      <c r="T27" s="28">
        <v>6</v>
      </c>
      <c r="U27" s="29"/>
      <c r="V27" s="27">
        <f t="shared" si="0"/>
        <v>0</v>
      </c>
      <c r="W27" s="49"/>
      <c r="X27" s="43"/>
      <c r="Y27" s="44"/>
      <c r="Z27" s="45"/>
    </row>
    <row r="28" spans="1:26" s="18" customFormat="1" ht="48" customHeight="1">
      <c r="A28" s="21">
        <v>2</v>
      </c>
      <c r="B28" s="63" t="s">
        <v>75</v>
      </c>
      <c r="C28" s="64"/>
      <c r="D28" s="64"/>
      <c r="E28" s="64"/>
      <c r="F28" s="64"/>
      <c r="G28" s="65"/>
      <c r="H28" s="72" t="s">
        <v>92</v>
      </c>
      <c r="I28" s="73"/>
      <c r="J28" s="74"/>
      <c r="K28" s="70" t="str">
        <f>K33&amp;"/"&amp;K31</f>
        <v>/</v>
      </c>
      <c r="L28" s="71"/>
      <c r="M28" s="71"/>
      <c r="N28" s="70" t="str">
        <f t="shared" ref="N28" si="1">N33&amp;"/"&amp;N31</f>
        <v>/</v>
      </c>
      <c r="O28" s="71"/>
      <c r="P28" s="71"/>
      <c r="Q28" s="70" t="str">
        <f t="shared" ref="Q28" si="2">Q33&amp;"/"&amp;Q31</f>
        <v>/</v>
      </c>
      <c r="R28" s="71"/>
      <c r="S28" s="71"/>
      <c r="T28" s="68">
        <v>30</v>
      </c>
      <c r="U28" s="69"/>
      <c r="V28" s="66">
        <f>SUM(V29:W33)</f>
        <v>0</v>
      </c>
      <c r="W28" s="67"/>
      <c r="X28" s="43"/>
      <c r="Y28" s="44"/>
      <c r="Z28" s="45"/>
    </row>
    <row r="29" spans="1:26" ht="24" customHeight="1">
      <c r="A29" s="20">
        <v>2.1</v>
      </c>
      <c r="B29" s="37" t="s">
        <v>68</v>
      </c>
      <c r="C29" s="38"/>
      <c r="D29" s="38"/>
      <c r="E29" s="38"/>
      <c r="F29" s="38"/>
      <c r="G29" s="39"/>
      <c r="H29" s="34">
        <v>5</v>
      </c>
      <c r="I29" s="35"/>
      <c r="J29" s="36"/>
      <c r="K29" s="30"/>
      <c r="L29" s="31"/>
      <c r="M29" s="33"/>
      <c r="N29" s="30"/>
      <c r="O29" s="31"/>
      <c r="P29" s="33"/>
      <c r="Q29" s="30"/>
      <c r="R29" s="31"/>
      <c r="S29" s="32"/>
      <c r="T29" s="28">
        <v>6</v>
      </c>
      <c r="U29" s="29"/>
      <c r="V29" s="27">
        <f t="shared" ref="V29:V33" si="3">(T29*((K29*0)+(N29*50)+(Q29*100)))/(H29*100)</f>
        <v>0</v>
      </c>
      <c r="W29" s="49"/>
      <c r="X29" s="43"/>
      <c r="Y29" s="44"/>
      <c r="Z29" s="45"/>
    </row>
    <row r="30" spans="1:26" ht="24" customHeight="1">
      <c r="A30" s="20">
        <v>2.2000000000000002</v>
      </c>
      <c r="B30" s="37" t="s">
        <v>69</v>
      </c>
      <c r="C30" s="38"/>
      <c r="D30" s="38"/>
      <c r="E30" s="38"/>
      <c r="F30" s="38"/>
      <c r="G30" s="39"/>
      <c r="H30" s="34">
        <v>23</v>
      </c>
      <c r="I30" s="35"/>
      <c r="J30" s="36"/>
      <c r="K30" s="30"/>
      <c r="L30" s="31"/>
      <c r="M30" s="33"/>
      <c r="N30" s="30"/>
      <c r="O30" s="31"/>
      <c r="P30" s="33"/>
      <c r="Q30" s="30"/>
      <c r="R30" s="31"/>
      <c r="S30" s="32"/>
      <c r="T30" s="28">
        <v>6</v>
      </c>
      <c r="U30" s="29"/>
      <c r="V30" s="27">
        <f t="shared" si="3"/>
        <v>0</v>
      </c>
      <c r="W30" s="49"/>
      <c r="X30" s="43"/>
      <c r="Y30" s="44"/>
      <c r="Z30" s="45"/>
    </row>
    <row r="31" spans="1:26" ht="48" customHeight="1">
      <c r="A31" s="20">
        <v>2.2999999999999998</v>
      </c>
      <c r="B31" s="37" t="s">
        <v>70</v>
      </c>
      <c r="C31" s="38"/>
      <c r="D31" s="38"/>
      <c r="E31" s="38"/>
      <c r="F31" s="38"/>
      <c r="G31" s="39"/>
      <c r="H31" s="34">
        <v>23</v>
      </c>
      <c r="I31" s="35"/>
      <c r="J31" s="36"/>
      <c r="K31" s="30"/>
      <c r="L31" s="31"/>
      <c r="M31" s="33"/>
      <c r="N31" s="30"/>
      <c r="O31" s="31"/>
      <c r="P31" s="33"/>
      <c r="Q31" s="30"/>
      <c r="R31" s="31"/>
      <c r="S31" s="32"/>
      <c r="T31" s="28">
        <v>6</v>
      </c>
      <c r="U31" s="29"/>
      <c r="V31" s="27">
        <f t="shared" si="3"/>
        <v>0</v>
      </c>
      <c r="W31" s="49"/>
      <c r="X31" s="43"/>
      <c r="Y31" s="44"/>
      <c r="Z31" s="45"/>
    </row>
    <row r="32" spans="1:26" ht="48" customHeight="1">
      <c r="A32" s="20">
        <v>2.4</v>
      </c>
      <c r="B32" s="37" t="s">
        <v>77</v>
      </c>
      <c r="C32" s="38"/>
      <c r="D32" s="38"/>
      <c r="E32" s="38"/>
      <c r="F32" s="38"/>
      <c r="G32" s="39"/>
      <c r="H32" s="34">
        <v>5</v>
      </c>
      <c r="I32" s="35"/>
      <c r="J32" s="36"/>
      <c r="K32" s="30"/>
      <c r="L32" s="31"/>
      <c r="M32" s="33"/>
      <c r="N32" s="30"/>
      <c r="O32" s="31"/>
      <c r="P32" s="33"/>
      <c r="Q32" s="30"/>
      <c r="R32" s="31"/>
      <c r="S32" s="32"/>
      <c r="T32" s="28">
        <v>6</v>
      </c>
      <c r="U32" s="29"/>
      <c r="V32" s="27">
        <f t="shared" si="3"/>
        <v>0</v>
      </c>
      <c r="W32" s="49"/>
      <c r="X32" s="43"/>
      <c r="Y32" s="44"/>
      <c r="Z32" s="45"/>
    </row>
    <row r="33" spans="1:26" ht="48" customHeight="1">
      <c r="A33" s="20">
        <v>2.5</v>
      </c>
      <c r="B33" s="37" t="s">
        <v>71</v>
      </c>
      <c r="C33" s="38"/>
      <c r="D33" s="38"/>
      <c r="E33" s="38"/>
      <c r="F33" s="38"/>
      <c r="G33" s="39"/>
      <c r="H33" s="34">
        <v>5</v>
      </c>
      <c r="I33" s="35"/>
      <c r="J33" s="36"/>
      <c r="K33" s="30"/>
      <c r="L33" s="31"/>
      <c r="M33" s="33"/>
      <c r="N33" s="30"/>
      <c r="O33" s="31"/>
      <c r="P33" s="33"/>
      <c r="Q33" s="30"/>
      <c r="R33" s="31"/>
      <c r="S33" s="32"/>
      <c r="T33" s="28">
        <v>6</v>
      </c>
      <c r="U33" s="29"/>
      <c r="V33" s="27">
        <f t="shared" si="3"/>
        <v>0</v>
      </c>
      <c r="W33" s="49"/>
      <c r="X33" s="43"/>
      <c r="Y33" s="44"/>
      <c r="Z33" s="45"/>
    </row>
    <row r="34" spans="1:26" s="4" customFormat="1" ht="24" customHeight="1">
      <c r="A34" s="19">
        <v>3</v>
      </c>
      <c r="B34" s="60" t="s">
        <v>76</v>
      </c>
      <c r="C34" s="61"/>
      <c r="D34" s="61"/>
      <c r="E34" s="61"/>
      <c r="F34" s="61"/>
      <c r="G34" s="62"/>
      <c r="H34" s="57">
        <v>90</v>
      </c>
      <c r="I34" s="58"/>
      <c r="J34" s="59"/>
      <c r="K34" s="54">
        <f>K38</f>
        <v>0</v>
      </c>
      <c r="L34" s="55"/>
      <c r="M34" s="56"/>
      <c r="N34" s="54">
        <f>N38</f>
        <v>0</v>
      </c>
      <c r="O34" s="55"/>
      <c r="P34" s="56"/>
      <c r="Q34" s="54">
        <f>Q38</f>
        <v>0</v>
      </c>
      <c r="R34" s="55"/>
      <c r="S34" s="56"/>
      <c r="T34" s="52">
        <v>40</v>
      </c>
      <c r="U34" s="53"/>
      <c r="V34" s="50">
        <f>SUM(V35:W38)</f>
        <v>0</v>
      </c>
      <c r="W34" s="51"/>
      <c r="X34" s="43"/>
      <c r="Y34" s="44"/>
      <c r="Z34" s="45"/>
    </row>
    <row r="35" spans="1:26" ht="24" customHeight="1">
      <c r="A35" s="20">
        <v>3.1</v>
      </c>
      <c r="B35" s="37" t="s">
        <v>78</v>
      </c>
      <c r="C35" s="38"/>
      <c r="D35" s="38"/>
      <c r="E35" s="38"/>
      <c r="F35" s="38"/>
      <c r="G35" s="39"/>
      <c r="H35" s="34">
        <v>8</v>
      </c>
      <c r="I35" s="35"/>
      <c r="J35" s="36"/>
      <c r="K35" s="30"/>
      <c r="L35" s="31"/>
      <c r="M35" s="33"/>
      <c r="N35" s="30"/>
      <c r="O35" s="31"/>
      <c r="P35" s="33"/>
      <c r="Q35" s="30"/>
      <c r="R35" s="31"/>
      <c r="S35" s="32"/>
      <c r="T35" s="28">
        <v>10</v>
      </c>
      <c r="U35" s="29"/>
      <c r="V35" s="26">
        <f t="shared" ref="V35:V38" si="4">(T35*((K35*0)+(N35*50)+(Q35*100)))/(H35*100)</f>
        <v>0</v>
      </c>
      <c r="W35" s="27"/>
      <c r="X35" s="43"/>
      <c r="Y35" s="44"/>
      <c r="Z35" s="45"/>
    </row>
    <row r="36" spans="1:26" ht="24" customHeight="1">
      <c r="A36" s="20">
        <v>3.2</v>
      </c>
      <c r="B36" s="37" t="s">
        <v>79</v>
      </c>
      <c r="C36" s="38"/>
      <c r="D36" s="38"/>
      <c r="E36" s="38"/>
      <c r="F36" s="38"/>
      <c r="G36" s="39"/>
      <c r="H36" s="34">
        <v>900</v>
      </c>
      <c r="I36" s="35"/>
      <c r="J36" s="36"/>
      <c r="K36" s="30"/>
      <c r="L36" s="31"/>
      <c r="M36" s="33"/>
      <c r="N36" s="30"/>
      <c r="O36" s="31"/>
      <c r="P36" s="33"/>
      <c r="Q36" s="30"/>
      <c r="R36" s="31"/>
      <c r="S36" s="32"/>
      <c r="T36" s="28">
        <v>10</v>
      </c>
      <c r="U36" s="29"/>
      <c r="V36" s="26">
        <f t="shared" si="4"/>
        <v>0</v>
      </c>
      <c r="W36" s="27"/>
      <c r="X36" s="43"/>
      <c r="Y36" s="44"/>
      <c r="Z36" s="45"/>
    </row>
    <row r="37" spans="1:26" ht="24" customHeight="1">
      <c r="A37" s="20">
        <v>3.3</v>
      </c>
      <c r="B37" s="37" t="s">
        <v>80</v>
      </c>
      <c r="C37" s="38"/>
      <c r="D37" s="38"/>
      <c r="E37" s="38"/>
      <c r="F37" s="38"/>
      <c r="G37" s="39"/>
      <c r="H37" s="34">
        <v>450</v>
      </c>
      <c r="I37" s="35"/>
      <c r="J37" s="36"/>
      <c r="K37" s="30"/>
      <c r="L37" s="31"/>
      <c r="M37" s="33"/>
      <c r="N37" s="30"/>
      <c r="O37" s="31"/>
      <c r="P37" s="33"/>
      <c r="Q37" s="30"/>
      <c r="R37" s="31"/>
      <c r="S37" s="32"/>
      <c r="T37" s="28">
        <v>10</v>
      </c>
      <c r="U37" s="29"/>
      <c r="V37" s="26">
        <f t="shared" si="4"/>
        <v>0</v>
      </c>
      <c r="W37" s="27"/>
      <c r="X37" s="43"/>
      <c r="Y37" s="44"/>
      <c r="Z37" s="45"/>
    </row>
    <row r="38" spans="1:26" ht="24" customHeight="1">
      <c r="A38" s="20">
        <v>3.4</v>
      </c>
      <c r="B38" s="37" t="s">
        <v>81</v>
      </c>
      <c r="C38" s="38"/>
      <c r="D38" s="38"/>
      <c r="E38" s="38"/>
      <c r="F38" s="38"/>
      <c r="G38" s="39"/>
      <c r="H38" s="143">
        <v>90</v>
      </c>
      <c r="I38" s="144"/>
      <c r="J38" s="145"/>
      <c r="K38" s="30"/>
      <c r="L38" s="31"/>
      <c r="M38" s="33"/>
      <c r="N38" s="30"/>
      <c r="O38" s="31"/>
      <c r="P38" s="33"/>
      <c r="Q38" s="30"/>
      <c r="R38" s="31"/>
      <c r="S38" s="32"/>
      <c r="T38" s="28">
        <v>10</v>
      </c>
      <c r="U38" s="29"/>
      <c r="V38" s="26">
        <f t="shared" si="4"/>
        <v>0</v>
      </c>
      <c r="W38" s="27"/>
      <c r="X38" s="46"/>
      <c r="Y38" s="47"/>
      <c r="Z38" s="48"/>
    </row>
    <row r="39" spans="1:26" ht="24" customHeight="1">
      <c r="A39" s="134" t="s">
        <v>9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5">
        <f>SUM(T34,T28,T22)</f>
        <v>100</v>
      </c>
      <c r="U39" s="136"/>
      <c r="V39" s="137">
        <f>SUM(V34,V28,V22)</f>
        <v>0</v>
      </c>
      <c r="W39" s="137"/>
      <c r="X39" s="138"/>
      <c r="Y39" s="138"/>
      <c r="Z39" s="138"/>
    </row>
    <row r="40" spans="1:26" ht="9.9499999999999993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24" customHeight="1">
      <c r="A41" s="13" t="s">
        <v>58</v>
      </c>
    </row>
    <row r="42" spans="1:26" ht="60" customHeight="1">
      <c r="A42" s="12" t="s">
        <v>5</v>
      </c>
      <c r="B42" s="124" t="s">
        <v>20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 t="s">
        <v>21</v>
      </c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  <c r="Y42" s="128" t="s">
        <v>22</v>
      </c>
      <c r="Z42" s="128"/>
    </row>
    <row r="43" spans="1:26" ht="24" customHeight="1">
      <c r="A43" s="129" t="s">
        <v>23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</row>
    <row r="44" spans="1:26" ht="42" customHeight="1">
      <c r="A44" s="16" t="str">
        <f>IF(B44&lt;&gt;"","2.1.1","")</f>
        <v/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2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4"/>
      <c r="Y44" s="103"/>
      <c r="Z44" s="103"/>
    </row>
    <row r="45" spans="1:26" ht="42" customHeight="1">
      <c r="A45" s="16" t="str">
        <f>IF(B45&lt;&gt;"","2.1.2","")</f>
        <v/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  <c r="Y45" s="103"/>
      <c r="Z45" s="103"/>
    </row>
    <row r="46" spans="1:26" ht="42" customHeight="1">
      <c r="A46" s="16" t="str">
        <f>IF(B46&lt;&gt;"","2.1.3","")</f>
        <v/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4"/>
      <c r="Y46" s="103"/>
      <c r="Z46" s="103"/>
    </row>
    <row r="47" spans="1:26" ht="42" customHeight="1">
      <c r="A47" s="16" t="str">
        <f>IF(B47&lt;&gt;"","2.1.4","")</f>
        <v/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4"/>
      <c r="Y47" s="103"/>
      <c r="Z47" s="103"/>
    </row>
    <row r="48" spans="1:26" ht="43.5" customHeight="1">
      <c r="A48" s="16" t="str">
        <f>IF(B48&lt;&gt;"","2.1.5","")</f>
        <v/>
      </c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4"/>
      <c r="M48" s="112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4"/>
      <c r="Y48" s="132"/>
      <c r="Z48" s="133"/>
    </row>
    <row r="49" spans="1:26" ht="24" customHeight="1">
      <c r="A49" s="129" t="s">
        <v>24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</row>
    <row r="50" spans="1:26" ht="42" customHeight="1">
      <c r="A50" s="16" t="str">
        <f>IF(B50&lt;&gt;"","2.2.1","")</f>
        <v/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2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4"/>
      <c r="Y50" s="103"/>
      <c r="Z50" s="103"/>
    </row>
    <row r="51" spans="1:26" ht="42" customHeight="1">
      <c r="A51" s="16" t="str">
        <f>IF(B51&lt;&gt;"","2.2.2","")</f>
        <v/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4"/>
      <c r="Y51" s="103"/>
      <c r="Z51" s="103"/>
    </row>
    <row r="52" spans="1:26" ht="42" customHeight="1">
      <c r="A52" s="16" t="str">
        <f>IF(B52&lt;&gt;"","2.2.3","")</f>
        <v/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2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4"/>
      <c r="Y52" s="103"/>
      <c r="Z52" s="103"/>
    </row>
    <row r="53" spans="1:26" ht="42" customHeight="1">
      <c r="A53" s="16" t="str">
        <f>IF(B53&lt;&gt;"","2.2.4","")</f>
        <v/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2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4"/>
      <c r="Y53" s="103"/>
      <c r="Z53" s="103"/>
    </row>
    <row r="54" spans="1:26" ht="42" customHeight="1">
      <c r="A54" s="16" t="str">
        <f>IF(B54&lt;&gt;"","2.2.5","")</f>
        <v/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4"/>
      <c r="Y54" s="103"/>
      <c r="Z54" s="103"/>
    </row>
    <row r="55" spans="1:26" ht="24" customHeight="1">
      <c r="A55" s="129" t="s">
        <v>25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1"/>
    </row>
    <row r="56" spans="1:26" ht="42" customHeight="1">
      <c r="A56" s="16" t="str">
        <f>IF(B56&lt;&gt;"","2.3.1","")</f>
        <v/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4"/>
      <c r="Y56" s="103"/>
      <c r="Z56" s="103"/>
    </row>
    <row r="57" spans="1:26" ht="42" customHeight="1">
      <c r="A57" s="16" t="str">
        <f>IF(B57&lt;&gt;"","2.3.2","")</f>
        <v/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4"/>
      <c r="Y57" s="103"/>
      <c r="Z57" s="103"/>
    </row>
    <row r="58" spans="1:26" ht="42" customHeight="1">
      <c r="A58" s="16" t="str">
        <f>IF(B58&lt;&gt;"","2.3.3","")</f>
        <v/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2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4"/>
      <c r="Y58" s="103"/>
      <c r="Z58" s="103"/>
    </row>
    <row r="59" spans="1:26" ht="42" customHeight="1">
      <c r="A59" s="16" t="str">
        <f>IF(B59&lt;&gt;"","2.3.4","")</f>
        <v/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4"/>
      <c r="Y59" s="103"/>
      <c r="Z59" s="103"/>
    </row>
    <row r="60" spans="1:26" ht="42" customHeight="1">
      <c r="A60" s="16" t="str">
        <f>IF(B60&lt;&gt;"","2.3.5","")</f>
        <v/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  <c r="Y60" s="103"/>
      <c r="Z60" s="103"/>
    </row>
    <row r="61" spans="1:26" ht="15.75" customHeight="1"/>
    <row r="62" spans="1:26" ht="24" customHeight="1">
      <c r="A62" s="1" t="s">
        <v>59</v>
      </c>
    </row>
    <row r="63" spans="1:26" ht="9.9499999999999993" customHeight="1"/>
    <row r="64" spans="1:26" ht="60" customHeight="1">
      <c r="A64" s="12" t="s">
        <v>5</v>
      </c>
      <c r="B64" s="124" t="s">
        <v>26</v>
      </c>
      <c r="C64" s="124"/>
      <c r="D64" s="124"/>
      <c r="E64" s="124"/>
      <c r="F64" s="124"/>
      <c r="G64" s="124"/>
      <c r="H64" s="124" t="s">
        <v>21</v>
      </c>
      <c r="I64" s="124"/>
      <c r="J64" s="124"/>
      <c r="K64" s="124"/>
      <c r="L64" s="124"/>
      <c r="M64" s="124"/>
      <c r="N64" s="124"/>
      <c r="O64" s="124"/>
      <c r="P64" s="124"/>
      <c r="Q64" s="125" t="s">
        <v>27</v>
      </c>
      <c r="R64" s="126"/>
      <c r="S64" s="126"/>
      <c r="T64" s="126"/>
      <c r="U64" s="126"/>
      <c r="V64" s="126"/>
      <c r="W64" s="126"/>
      <c r="X64" s="127"/>
      <c r="Y64" s="128" t="s">
        <v>22</v>
      </c>
      <c r="Z64" s="128"/>
    </row>
    <row r="65" spans="1:28" ht="72" customHeight="1">
      <c r="A65" s="16" t="str">
        <f>IF(B65&lt;&gt;"","3.1","")</f>
        <v/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  <c r="R65" s="113"/>
      <c r="S65" s="113"/>
      <c r="T65" s="113"/>
      <c r="U65" s="113"/>
      <c r="V65" s="113"/>
      <c r="W65" s="113"/>
      <c r="X65" s="114"/>
      <c r="Y65" s="103"/>
      <c r="Z65" s="103"/>
    </row>
    <row r="66" spans="1:28" ht="72" customHeight="1">
      <c r="A66" s="16" t="str">
        <f>IF(B66&lt;&gt;"","3.2","")</f>
        <v/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  <c r="R66" s="113"/>
      <c r="S66" s="113"/>
      <c r="T66" s="113"/>
      <c r="U66" s="113"/>
      <c r="V66" s="113"/>
      <c r="W66" s="113"/>
      <c r="X66" s="114"/>
      <c r="Y66" s="103"/>
      <c r="Z66" s="103"/>
    </row>
    <row r="67" spans="1:28" ht="72" customHeight="1">
      <c r="A67" s="16" t="str">
        <f>IF(B67&lt;&gt;"","3.3","")</f>
        <v/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2"/>
      <c r="R67" s="113"/>
      <c r="S67" s="113"/>
      <c r="T67" s="113"/>
      <c r="U67" s="113"/>
      <c r="V67" s="113"/>
      <c r="W67" s="113"/>
      <c r="X67" s="114"/>
      <c r="Y67" s="103"/>
      <c r="Z67" s="103"/>
    </row>
    <row r="68" spans="1:28" ht="72" customHeight="1">
      <c r="A68" s="16" t="str">
        <f>IF(B68&lt;&gt;"","3.4","")</f>
        <v/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  <c r="R68" s="113"/>
      <c r="S68" s="113"/>
      <c r="T68" s="113"/>
      <c r="U68" s="113"/>
      <c r="V68" s="113"/>
      <c r="W68" s="113"/>
      <c r="X68" s="114"/>
      <c r="Y68" s="103"/>
      <c r="Z68" s="103"/>
    </row>
    <row r="69" spans="1:28" ht="72" customHeight="1">
      <c r="A69" s="16" t="str">
        <f>IF(B69&lt;&gt;"","3.5","")</f>
        <v/>
      </c>
      <c r="B69" s="112"/>
      <c r="C69" s="113"/>
      <c r="D69" s="113"/>
      <c r="E69" s="113"/>
      <c r="F69" s="113"/>
      <c r="G69" s="114"/>
      <c r="H69" s="112"/>
      <c r="I69" s="113"/>
      <c r="J69" s="113"/>
      <c r="K69" s="113"/>
      <c r="L69" s="113"/>
      <c r="M69" s="113"/>
      <c r="N69" s="113"/>
      <c r="O69" s="113"/>
      <c r="P69" s="114"/>
      <c r="Q69" s="112"/>
      <c r="R69" s="113"/>
      <c r="S69" s="113"/>
      <c r="T69" s="113"/>
      <c r="U69" s="113"/>
      <c r="V69" s="113"/>
      <c r="W69" s="113"/>
      <c r="X69" s="114"/>
      <c r="Y69" s="132"/>
      <c r="Z69" s="133"/>
    </row>
    <row r="70" spans="1:28" ht="72" customHeight="1">
      <c r="A70" s="16" t="str">
        <f>IF(B70&lt;&gt;"","3.6","")</f>
        <v/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2"/>
      <c r="R70" s="113"/>
      <c r="S70" s="113"/>
      <c r="T70" s="113"/>
      <c r="U70" s="113"/>
      <c r="V70" s="113"/>
      <c r="W70" s="113"/>
      <c r="X70" s="114"/>
      <c r="Y70" s="103"/>
      <c r="Z70" s="103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60</v>
      </c>
    </row>
    <row r="73" spans="1:28" ht="9.9499999999999993" customHeight="1">
      <c r="A73" s="1"/>
    </row>
    <row r="74" spans="1:28" ht="42" customHeight="1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</row>
    <row r="75" spans="1:28" ht="42" customHeight="1"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</row>
    <row r="76" spans="1:28" ht="42" customHeight="1">
      <c r="B76" s="11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AB76" s="17"/>
    </row>
    <row r="77" spans="1:28" ht="42" customHeight="1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</row>
    <row r="78" spans="1:28" ht="42" customHeight="1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</row>
    <row r="79" spans="1:28" ht="13.5" customHeight="1">
      <c r="A79" s="1"/>
    </row>
    <row r="80" spans="1:28" ht="21" customHeight="1">
      <c r="A80" s="1" t="s">
        <v>83</v>
      </c>
    </row>
    <row r="82" spans="2:25" ht="21" customHeight="1">
      <c r="B82" s="102"/>
      <c r="C82" s="102"/>
      <c r="D82" s="102"/>
      <c r="E82" s="102"/>
      <c r="F82" s="102"/>
      <c r="G82" s="102"/>
      <c r="H82" s="102"/>
      <c r="J82" s="102"/>
      <c r="K82" s="102"/>
      <c r="L82" s="102"/>
      <c r="M82" s="102"/>
      <c r="N82" s="102"/>
      <c r="O82" s="102"/>
      <c r="P82" s="102"/>
      <c r="Q82" s="102"/>
      <c r="S82" s="81"/>
      <c r="T82" s="82"/>
      <c r="U82" s="82"/>
      <c r="V82" s="82"/>
      <c r="W82" s="82"/>
      <c r="X82" s="82"/>
      <c r="Y82" s="83"/>
    </row>
    <row r="83" spans="2:25" ht="10.15" customHeight="1">
      <c r="B83" s="102"/>
      <c r="C83" s="102"/>
      <c r="D83" s="102"/>
      <c r="E83" s="102"/>
      <c r="F83" s="102"/>
      <c r="G83" s="102"/>
      <c r="H83" s="102"/>
      <c r="J83" s="102"/>
      <c r="K83" s="102"/>
      <c r="L83" s="102"/>
      <c r="M83" s="102"/>
      <c r="N83" s="102"/>
      <c r="O83" s="102"/>
      <c r="P83" s="102"/>
      <c r="Q83" s="102"/>
      <c r="S83" s="84"/>
      <c r="T83" s="85"/>
      <c r="U83" s="85"/>
      <c r="V83" s="85"/>
      <c r="W83" s="85"/>
      <c r="X83" s="85"/>
      <c r="Y83" s="86"/>
    </row>
    <row r="84" spans="2:25" ht="10.15" customHeight="1">
      <c r="B84" s="102"/>
      <c r="C84" s="102"/>
      <c r="D84" s="102"/>
      <c r="E84" s="102"/>
      <c r="F84" s="102"/>
      <c r="G84" s="102"/>
      <c r="H84" s="102"/>
      <c r="J84" s="102"/>
      <c r="K84" s="102"/>
      <c r="L84" s="102"/>
      <c r="M84" s="102"/>
      <c r="N84" s="102"/>
      <c r="O84" s="102"/>
      <c r="P84" s="102"/>
      <c r="Q84" s="102"/>
      <c r="S84" s="84"/>
      <c r="T84" s="85"/>
      <c r="U84" s="85"/>
      <c r="V84" s="85"/>
      <c r="W84" s="85"/>
      <c r="X84" s="85"/>
      <c r="Y84" s="86"/>
    </row>
    <row r="85" spans="2:25" ht="21" customHeight="1">
      <c r="B85" s="102"/>
      <c r="C85" s="102"/>
      <c r="D85" s="102"/>
      <c r="E85" s="102"/>
      <c r="F85" s="102"/>
      <c r="G85" s="102"/>
      <c r="H85" s="102"/>
      <c r="J85" s="102"/>
      <c r="K85" s="102"/>
      <c r="L85" s="102"/>
      <c r="M85" s="102"/>
      <c r="N85" s="102"/>
      <c r="O85" s="102"/>
      <c r="P85" s="102"/>
      <c r="Q85" s="102"/>
      <c r="S85" s="84"/>
      <c r="T85" s="85"/>
      <c r="U85" s="85"/>
      <c r="V85" s="85"/>
      <c r="W85" s="85"/>
      <c r="X85" s="85"/>
      <c r="Y85" s="86"/>
    </row>
    <row r="86" spans="2:25" ht="35.25" customHeight="1">
      <c r="B86" s="102"/>
      <c r="C86" s="102"/>
      <c r="D86" s="102"/>
      <c r="E86" s="102"/>
      <c r="F86" s="102"/>
      <c r="G86" s="102"/>
      <c r="H86" s="102"/>
      <c r="J86" s="102"/>
      <c r="K86" s="102"/>
      <c r="L86" s="102"/>
      <c r="M86" s="102"/>
      <c r="N86" s="102"/>
      <c r="O86" s="102"/>
      <c r="P86" s="102"/>
      <c r="Q86" s="102"/>
      <c r="S86" s="84"/>
      <c r="T86" s="85"/>
      <c r="U86" s="85"/>
      <c r="V86" s="85"/>
      <c r="W86" s="85"/>
      <c r="X86" s="85"/>
      <c r="Y86" s="86"/>
    </row>
    <row r="87" spans="2:25" ht="21" customHeight="1">
      <c r="B87" s="102"/>
      <c r="C87" s="102"/>
      <c r="D87" s="102"/>
      <c r="E87" s="102"/>
      <c r="F87" s="102"/>
      <c r="G87" s="102"/>
      <c r="H87" s="102"/>
      <c r="J87" s="102"/>
      <c r="K87" s="102"/>
      <c r="L87" s="102"/>
      <c r="M87" s="102"/>
      <c r="N87" s="102"/>
      <c r="O87" s="102"/>
      <c r="P87" s="102"/>
      <c r="Q87" s="102"/>
      <c r="S87" s="84"/>
      <c r="T87" s="85"/>
      <c r="U87" s="85"/>
      <c r="V87" s="85"/>
      <c r="W87" s="85"/>
      <c r="X87" s="85"/>
      <c r="Y87" s="86"/>
    </row>
    <row r="88" spans="2:25" ht="21" customHeight="1">
      <c r="B88" s="102"/>
      <c r="C88" s="102"/>
      <c r="D88" s="102"/>
      <c r="E88" s="102"/>
      <c r="F88" s="102"/>
      <c r="G88" s="102"/>
      <c r="H88" s="102"/>
      <c r="J88" s="102"/>
      <c r="K88" s="102"/>
      <c r="L88" s="102"/>
      <c r="M88" s="102"/>
      <c r="N88" s="102"/>
      <c r="O88" s="102"/>
      <c r="P88" s="102"/>
      <c r="Q88" s="102"/>
      <c r="S88" s="84"/>
      <c r="T88" s="85"/>
      <c r="U88" s="85"/>
      <c r="V88" s="85"/>
      <c r="W88" s="85"/>
      <c r="X88" s="85"/>
      <c r="Y88" s="86"/>
    </row>
    <row r="89" spans="2:25" ht="21" customHeight="1">
      <c r="B89" s="102"/>
      <c r="C89" s="102"/>
      <c r="D89" s="102"/>
      <c r="E89" s="102"/>
      <c r="F89" s="102"/>
      <c r="G89" s="102"/>
      <c r="H89" s="102"/>
      <c r="J89" s="102"/>
      <c r="K89" s="102"/>
      <c r="L89" s="102"/>
      <c r="M89" s="102"/>
      <c r="N89" s="102"/>
      <c r="O89" s="102"/>
      <c r="P89" s="102"/>
      <c r="Q89" s="102"/>
      <c r="S89" s="84"/>
      <c r="T89" s="85"/>
      <c r="U89" s="85"/>
      <c r="V89" s="85"/>
      <c r="W89" s="85"/>
      <c r="X89" s="85"/>
      <c r="Y89" s="86"/>
    </row>
    <row r="90" spans="2:25" ht="21" customHeight="1">
      <c r="B90" s="102"/>
      <c r="C90" s="102"/>
      <c r="D90" s="102"/>
      <c r="E90" s="102"/>
      <c r="F90" s="102"/>
      <c r="G90" s="102"/>
      <c r="H90" s="102"/>
      <c r="J90" s="102"/>
      <c r="K90" s="102"/>
      <c r="L90" s="102"/>
      <c r="M90" s="102"/>
      <c r="N90" s="102"/>
      <c r="O90" s="102"/>
      <c r="P90" s="102"/>
      <c r="Q90" s="102"/>
      <c r="S90" s="84"/>
      <c r="T90" s="85"/>
      <c r="U90" s="85"/>
      <c r="V90" s="85"/>
      <c r="W90" s="85"/>
      <c r="X90" s="85"/>
      <c r="Y90" s="86"/>
    </row>
    <row r="91" spans="2:25" ht="21" customHeight="1">
      <c r="B91" s="102"/>
      <c r="C91" s="102"/>
      <c r="D91" s="102"/>
      <c r="E91" s="102"/>
      <c r="F91" s="102"/>
      <c r="G91" s="102"/>
      <c r="H91" s="102"/>
      <c r="J91" s="102"/>
      <c r="K91" s="102"/>
      <c r="L91" s="102"/>
      <c r="M91" s="102"/>
      <c r="N91" s="102"/>
      <c r="O91" s="102"/>
      <c r="P91" s="102"/>
      <c r="Q91" s="102"/>
      <c r="S91" s="87"/>
      <c r="T91" s="88"/>
      <c r="U91" s="88"/>
      <c r="V91" s="88"/>
      <c r="W91" s="88"/>
      <c r="X91" s="88"/>
      <c r="Y91" s="89"/>
    </row>
    <row r="92" spans="2:25" ht="48" customHeight="1">
      <c r="B92" s="110"/>
      <c r="C92" s="110"/>
      <c r="D92" s="110"/>
      <c r="E92" s="110"/>
      <c r="F92" s="110"/>
      <c r="G92" s="110"/>
      <c r="H92" s="110"/>
      <c r="J92" s="104"/>
      <c r="K92" s="105"/>
      <c r="L92" s="105"/>
      <c r="M92" s="105"/>
      <c r="N92" s="105"/>
      <c r="O92" s="105"/>
      <c r="P92" s="105"/>
      <c r="Q92" s="106"/>
      <c r="S92" s="104"/>
      <c r="T92" s="105"/>
      <c r="U92" s="105"/>
      <c r="V92" s="105"/>
      <c r="W92" s="105"/>
      <c r="X92" s="105"/>
      <c r="Y92" s="106"/>
    </row>
    <row r="93" spans="2:25" ht="48" customHeight="1">
      <c r="B93" s="110"/>
      <c r="C93" s="110"/>
      <c r="D93" s="110"/>
      <c r="E93" s="110"/>
      <c r="F93" s="110"/>
      <c r="G93" s="110"/>
      <c r="H93" s="110"/>
      <c r="J93" s="107"/>
      <c r="K93" s="108"/>
      <c r="L93" s="108"/>
      <c r="M93" s="108"/>
      <c r="N93" s="108"/>
      <c r="O93" s="108"/>
      <c r="P93" s="108"/>
      <c r="Q93" s="109"/>
      <c r="S93" s="107"/>
      <c r="T93" s="108"/>
      <c r="U93" s="108"/>
      <c r="V93" s="108"/>
      <c r="W93" s="108"/>
      <c r="X93" s="108"/>
      <c r="Y93" s="109"/>
    </row>
    <row r="95" spans="2:25" ht="21" customHeight="1">
      <c r="B95" s="102"/>
      <c r="C95" s="102"/>
      <c r="D95" s="102"/>
      <c r="E95" s="102"/>
      <c r="F95" s="102"/>
      <c r="G95" s="102"/>
      <c r="H95" s="102"/>
      <c r="J95" s="102"/>
      <c r="K95" s="102"/>
      <c r="L95" s="102"/>
      <c r="M95" s="102"/>
      <c r="N95" s="102"/>
      <c r="O95" s="102"/>
      <c r="P95" s="102"/>
      <c r="Q95" s="102"/>
      <c r="S95" s="81"/>
      <c r="T95" s="82"/>
      <c r="U95" s="82"/>
      <c r="V95" s="82"/>
      <c r="W95" s="82"/>
      <c r="X95" s="82"/>
      <c r="Y95" s="83"/>
    </row>
    <row r="96" spans="2:25" ht="21" customHeight="1">
      <c r="B96" s="102"/>
      <c r="C96" s="102"/>
      <c r="D96" s="102"/>
      <c r="E96" s="102"/>
      <c r="F96" s="102"/>
      <c r="G96" s="102"/>
      <c r="H96" s="102"/>
      <c r="J96" s="102"/>
      <c r="K96" s="102"/>
      <c r="L96" s="102"/>
      <c r="M96" s="102"/>
      <c r="N96" s="102"/>
      <c r="O96" s="102"/>
      <c r="P96" s="102"/>
      <c r="Q96" s="102"/>
      <c r="S96" s="84"/>
      <c r="T96" s="85"/>
      <c r="U96" s="85"/>
      <c r="V96" s="85"/>
      <c r="W96" s="85"/>
      <c r="X96" s="85"/>
      <c r="Y96" s="86"/>
    </row>
    <row r="97" spans="2:25" ht="21" customHeight="1">
      <c r="B97" s="102"/>
      <c r="C97" s="102"/>
      <c r="D97" s="102"/>
      <c r="E97" s="102"/>
      <c r="F97" s="102"/>
      <c r="G97" s="102"/>
      <c r="H97" s="102"/>
      <c r="J97" s="102"/>
      <c r="K97" s="102"/>
      <c r="L97" s="102"/>
      <c r="M97" s="102"/>
      <c r="N97" s="102"/>
      <c r="O97" s="102"/>
      <c r="P97" s="102"/>
      <c r="Q97" s="102"/>
      <c r="S97" s="84"/>
      <c r="T97" s="85"/>
      <c r="U97" s="85"/>
      <c r="V97" s="85"/>
      <c r="W97" s="85"/>
      <c r="X97" s="85"/>
      <c r="Y97" s="86"/>
    </row>
    <row r="98" spans="2:25" ht="21" customHeight="1">
      <c r="B98" s="102"/>
      <c r="C98" s="102"/>
      <c r="D98" s="102"/>
      <c r="E98" s="102"/>
      <c r="F98" s="102"/>
      <c r="G98" s="102"/>
      <c r="H98" s="102"/>
      <c r="J98" s="102"/>
      <c r="K98" s="102"/>
      <c r="L98" s="102"/>
      <c r="M98" s="102"/>
      <c r="N98" s="102"/>
      <c r="O98" s="102"/>
      <c r="P98" s="102"/>
      <c r="Q98" s="102"/>
      <c r="S98" s="84"/>
      <c r="T98" s="85"/>
      <c r="U98" s="85"/>
      <c r="V98" s="85"/>
      <c r="W98" s="85"/>
      <c r="X98" s="85"/>
      <c r="Y98" s="86"/>
    </row>
    <row r="99" spans="2:25" ht="21" customHeight="1">
      <c r="B99" s="102"/>
      <c r="C99" s="102"/>
      <c r="D99" s="102"/>
      <c r="E99" s="102"/>
      <c r="F99" s="102"/>
      <c r="G99" s="102"/>
      <c r="H99" s="102"/>
      <c r="J99" s="102"/>
      <c r="K99" s="102"/>
      <c r="L99" s="102"/>
      <c r="M99" s="102"/>
      <c r="N99" s="102"/>
      <c r="O99" s="102"/>
      <c r="P99" s="102"/>
      <c r="Q99" s="102"/>
      <c r="S99" s="84"/>
      <c r="T99" s="85"/>
      <c r="U99" s="85"/>
      <c r="V99" s="85"/>
      <c r="W99" s="85"/>
      <c r="X99" s="85"/>
      <c r="Y99" s="86"/>
    </row>
    <row r="100" spans="2:25" ht="21" customHeight="1">
      <c r="B100" s="102"/>
      <c r="C100" s="102"/>
      <c r="D100" s="102"/>
      <c r="E100" s="102"/>
      <c r="F100" s="102"/>
      <c r="G100" s="102"/>
      <c r="H100" s="102"/>
      <c r="J100" s="102"/>
      <c r="K100" s="102"/>
      <c r="L100" s="102"/>
      <c r="M100" s="102"/>
      <c r="N100" s="102"/>
      <c r="O100" s="102"/>
      <c r="P100" s="102"/>
      <c r="Q100" s="102"/>
      <c r="S100" s="84"/>
      <c r="T100" s="85"/>
      <c r="U100" s="85"/>
      <c r="V100" s="85"/>
      <c r="W100" s="85"/>
      <c r="X100" s="85"/>
      <c r="Y100" s="86"/>
    </row>
    <row r="101" spans="2:25" ht="21" customHeight="1">
      <c r="B101" s="102"/>
      <c r="C101" s="102"/>
      <c r="D101" s="102"/>
      <c r="E101" s="102"/>
      <c r="F101" s="102"/>
      <c r="G101" s="102"/>
      <c r="H101" s="102"/>
      <c r="J101" s="102"/>
      <c r="K101" s="102"/>
      <c r="L101" s="102"/>
      <c r="M101" s="102"/>
      <c r="N101" s="102"/>
      <c r="O101" s="102"/>
      <c r="P101" s="102"/>
      <c r="Q101" s="102"/>
      <c r="S101" s="84"/>
      <c r="T101" s="85"/>
      <c r="U101" s="85"/>
      <c r="V101" s="85"/>
      <c r="W101" s="85"/>
      <c r="X101" s="85"/>
      <c r="Y101" s="86"/>
    </row>
    <row r="102" spans="2:25" ht="21" customHeight="1">
      <c r="B102" s="102"/>
      <c r="C102" s="102"/>
      <c r="D102" s="102"/>
      <c r="E102" s="102"/>
      <c r="F102" s="102"/>
      <c r="G102" s="102"/>
      <c r="H102" s="102"/>
      <c r="J102" s="102"/>
      <c r="K102" s="102"/>
      <c r="L102" s="102"/>
      <c r="M102" s="102"/>
      <c r="N102" s="102"/>
      <c r="O102" s="102"/>
      <c r="P102" s="102"/>
      <c r="Q102" s="102"/>
      <c r="S102" s="84"/>
      <c r="T102" s="85"/>
      <c r="U102" s="85"/>
      <c r="V102" s="85"/>
      <c r="W102" s="85"/>
      <c r="X102" s="85"/>
      <c r="Y102" s="86"/>
    </row>
    <row r="103" spans="2:25" ht="21" customHeight="1">
      <c r="B103" s="102"/>
      <c r="C103" s="102"/>
      <c r="D103" s="102"/>
      <c r="E103" s="102"/>
      <c r="F103" s="102"/>
      <c r="G103" s="102"/>
      <c r="H103" s="102"/>
      <c r="J103" s="102"/>
      <c r="K103" s="102"/>
      <c r="L103" s="102"/>
      <c r="M103" s="102"/>
      <c r="N103" s="102"/>
      <c r="O103" s="102"/>
      <c r="P103" s="102"/>
      <c r="Q103" s="102"/>
      <c r="S103" s="84"/>
      <c r="T103" s="85"/>
      <c r="U103" s="85"/>
      <c r="V103" s="85"/>
      <c r="W103" s="85"/>
      <c r="X103" s="85"/>
      <c r="Y103" s="86"/>
    </row>
    <row r="104" spans="2:25" ht="21" customHeight="1">
      <c r="B104" s="102"/>
      <c r="C104" s="102"/>
      <c r="D104" s="102"/>
      <c r="E104" s="102"/>
      <c r="F104" s="102"/>
      <c r="G104" s="102"/>
      <c r="H104" s="102"/>
      <c r="J104" s="102"/>
      <c r="K104" s="102"/>
      <c r="L104" s="102"/>
      <c r="M104" s="102"/>
      <c r="N104" s="102"/>
      <c r="O104" s="102"/>
      <c r="P104" s="102"/>
      <c r="Q104" s="102"/>
      <c r="S104" s="87"/>
      <c r="T104" s="88"/>
      <c r="U104" s="88"/>
      <c r="V104" s="88"/>
      <c r="W104" s="88"/>
      <c r="X104" s="88"/>
      <c r="Y104" s="89"/>
    </row>
    <row r="105" spans="2:25" ht="48" customHeight="1">
      <c r="B105" s="103"/>
      <c r="C105" s="103"/>
      <c r="D105" s="103"/>
      <c r="E105" s="103"/>
      <c r="F105" s="103"/>
      <c r="G105" s="103"/>
      <c r="H105" s="103"/>
      <c r="J105" s="104"/>
      <c r="K105" s="105"/>
      <c r="L105" s="105"/>
      <c r="M105" s="105"/>
      <c r="N105" s="105"/>
      <c r="O105" s="105"/>
      <c r="P105" s="105"/>
      <c r="Q105" s="106"/>
      <c r="S105" s="90"/>
      <c r="T105" s="91"/>
      <c r="U105" s="91"/>
      <c r="V105" s="91"/>
      <c r="W105" s="91"/>
      <c r="X105" s="91"/>
      <c r="Y105" s="92"/>
    </row>
    <row r="106" spans="2:25" ht="48" customHeight="1">
      <c r="B106" s="103"/>
      <c r="C106" s="103"/>
      <c r="D106" s="103"/>
      <c r="E106" s="103"/>
      <c r="F106" s="103"/>
      <c r="G106" s="103"/>
      <c r="H106" s="103"/>
      <c r="J106" s="107"/>
      <c r="K106" s="108"/>
      <c r="L106" s="108"/>
      <c r="M106" s="108"/>
      <c r="N106" s="108"/>
      <c r="O106" s="108"/>
      <c r="P106" s="108"/>
      <c r="Q106" s="109"/>
      <c r="S106" s="93"/>
      <c r="T106" s="94"/>
      <c r="U106" s="94"/>
      <c r="V106" s="94"/>
      <c r="W106" s="94"/>
      <c r="X106" s="94"/>
      <c r="Y106" s="95"/>
    </row>
    <row r="108" spans="2:25" ht="21" customHeight="1">
      <c r="B108" s="81"/>
      <c r="C108" s="82"/>
      <c r="D108" s="82"/>
      <c r="E108" s="82"/>
      <c r="F108" s="82"/>
      <c r="G108" s="82"/>
      <c r="H108" s="83"/>
      <c r="J108" s="81"/>
      <c r="K108" s="82"/>
      <c r="L108" s="82"/>
      <c r="M108" s="82"/>
      <c r="N108" s="82"/>
      <c r="O108" s="82"/>
      <c r="P108" s="82"/>
      <c r="Q108" s="83"/>
      <c r="S108" s="81"/>
      <c r="T108" s="82"/>
      <c r="U108" s="82"/>
      <c r="V108" s="82"/>
      <c r="W108" s="82"/>
      <c r="X108" s="82"/>
      <c r="Y108" s="83"/>
    </row>
    <row r="109" spans="2:25" ht="21" customHeight="1">
      <c r="B109" s="84"/>
      <c r="C109" s="85"/>
      <c r="D109" s="85"/>
      <c r="E109" s="85"/>
      <c r="F109" s="85"/>
      <c r="G109" s="85"/>
      <c r="H109" s="86"/>
      <c r="J109" s="84"/>
      <c r="K109" s="85"/>
      <c r="L109" s="85"/>
      <c r="M109" s="85"/>
      <c r="N109" s="85"/>
      <c r="O109" s="85"/>
      <c r="P109" s="85"/>
      <c r="Q109" s="86"/>
      <c r="S109" s="84"/>
      <c r="T109" s="85"/>
      <c r="U109" s="85"/>
      <c r="V109" s="85"/>
      <c r="W109" s="85"/>
      <c r="X109" s="85"/>
      <c r="Y109" s="86"/>
    </row>
    <row r="110" spans="2:25" ht="21" customHeight="1">
      <c r="B110" s="84"/>
      <c r="C110" s="85"/>
      <c r="D110" s="85"/>
      <c r="E110" s="85"/>
      <c r="F110" s="85"/>
      <c r="G110" s="85"/>
      <c r="H110" s="86"/>
      <c r="J110" s="84"/>
      <c r="K110" s="85"/>
      <c r="L110" s="85"/>
      <c r="M110" s="85"/>
      <c r="N110" s="85"/>
      <c r="O110" s="85"/>
      <c r="P110" s="85"/>
      <c r="Q110" s="86"/>
      <c r="S110" s="84"/>
      <c r="T110" s="85"/>
      <c r="U110" s="85"/>
      <c r="V110" s="85"/>
      <c r="W110" s="85"/>
      <c r="X110" s="85"/>
      <c r="Y110" s="86"/>
    </row>
    <row r="111" spans="2:25" ht="21" customHeight="1">
      <c r="B111" s="84"/>
      <c r="C111" s="85"/>
      <c r="D111" s="85"/>
      <c r="E111" s="85"/>
      <c r="F111" s="85"/>
      <c r="G111" s="85"/>
      <c r="H111" s="86"/>
      <c r="J111" s="84"/>
      <c r="K111" s="85"/>
      <c r="L111" s="85"/>
      <c r="M111" s="85"/>
      <c r="N111" s="85"/>
      <c r="O111" s="85"/>
      <c r="P111" s="85"/>
      <c r="Q111" s="86"/>
      <c r="S111" s="84"/>
      <c r="T111" s="85"/>
      <c r="U111" s="85"/>
      <c r="V111" s="85"/>
      <c r="W111" s="85"/>
      <c r="X111" s="85"/>
      <c r="Y111" s="86"/>
    </row>
    <row r="112" spans="2:25" ht="21" customHeight="1">
      <c r="B112" s="84"/>
      <c r="C112" s="85"/>
      <c r="D112" s="85"/>
      <c r="E112" s="85"/>
      <c r="F112" s="85"/>
      <c r="G112" s="85"/>
      <c r="H112" s="86"/>
      <c r="J112" s="84"/>
      <c r="K112" s="85"/>
      <c r="L112" s="85"/>
      <c r="M112" s="85"/>
      <c r="N112" s="85"/>
      <c r="O112" s="85"/>
      <c r="P112" s="85"/>
      <c r="Q112" s="86"/>
      <c r="S112" s="84"/>
      <c r="T112" s="85"/>
      <c r="U112" s="85"/>
      <c r="V112" s="85"/>
      <c r="W112" s="85"/>
      <c r="X112" s="85"/>
      <c r="Y112" s="86"/>
    </row>
    <row r="113" spans="2:25" ht="21" customHeight="1">
      <c r="B113" s="84"/>
      <c r="C113" s="85"/>
      <c r="D113" s="85"/>
      <c r="E113" s="85"/>
      <c r="F113" s="85"/>
      <c r="G113" s="85"/>
      <c r="H113" s="86"/>
      <c r="J113" s="84"/>
      <c r="K113" s="85"/>
      <c r="L113" s="85"/>
      <c r="M113" s="85"/>
      <c r="N113" s="85"/>
      <c r="O113" s="85"/>
      <c r="P113" s="85"/>
      <c r="Q113" s="86"/>
      <c r="S113" s="84"/>
      <c r="T113" s="85"/>
      <c r="U113" s="85"/>
      <c r="V113" s="85"/>
      <c r="W113" s="85"/>
      <c r="X113" s="85"/>
      <c r="Y113" s="86"/>
    </row>
    <row r="114" spans="2:25" ht="21" customHeight="1">
      <c r="B114" s="84"/>
      <c r="C114" s="85"/>
      <c r="D114" s="85"/>
      <c r="E114" s="85"/>
      <c r="F114" s="85"/>
      <c r="G114" s="85"/>
      <c r="H114" s="86"/>
      <c r="J114" s="84"/>
      <c r="K114" s="85"/>
      <c r="L114" s="85"/>
      <c r="M114" s="85"/>
      <c r="N114" s="85"/>
      <c r="O114" s="85"/>
      <c r="P114" s="85"/>
      <c r="Q114" s="86"/>
      <c r="S114" s="84"/>
      <c r="T114" s="85"/>
      <c r="U114" s="85"/>
      <c r="V114" s="85"/>
      <c r="W114" s="85"/>
      <c r="X114" s="85"/>
      <c r="Y114" s="86"/>
    </row>
    <row r="115" spans="2:25" ht="21" customHeight="1">
      <c r="B115" s="84"/>
      <c r="C115" s="85"/>
      <c r="D115" s="85"/>
      <c r="E115" s="85"/>
      <c r="F115" s="85"/>
      <c r="G115" s="85"/>
      <c r="H115" s="86"/>
      <c r="J115" s="84"/>
      <c r="K115" s="85"/>
      <c r="L115" s="85"/>
      <c r="M115" s="85"/>
      <c r="N115" s="85"/>
      <c r="O115" s="85"/>
      <c r="P115" s="85"/>
      <c r="Q115" s="86"/>
      <c r="S115" s="84"/>
      <c r="T115" s="85"/>
      <c r="U115" s="85"/>
      <c r="V115" s="85"/>
      <c r="W115" s="85"/>
      <c r="X115" s="85"/>
      <c r="Y115" s="86"/>
    </row>
    <row r="116" spans="2:25" ht="21" customHeight="1">
      <c r="B116" s="84"/>
      <c r="C116" s="85"/>
      <c r="D116" s="85"/>
      <c r="E116" s="85"/>
      <c r="F116" s="85"/>
      <c r="G116" s="85"/>
      <c r="H116" s="86"/>
      <c r="J116" s="84"/>
      <c r="K116" s="85"/>
      <c r="L116" s="85"/>
      <c r="M116" s="85"/>
      <c r="N116" s="85"/>
      <c r="O116" s="85"/>
      <c r="P116" s="85"/>
      <c r="Q116" s="86"/>
      <c r="S116" s="84"/>
      <c r="T116" s="85"/>
      <c r="U116" s="85"/>
      <c r="V116" s="85"/>
      <c r="W116" s="85"/>
      <c r="X116" s="85"/>
      <c r="Y116" s="86"/>
    </row>
    <row r="117" spans="2:25" ht="21" customHeight="1">
      <c r="B117" s="87"/>
      <c r="C117" s="88"/>
      <c r="D117" s="88"/>
      <c r="E117" s="88"/>
      <c r="F117" s="88"/>
      <c r="G117" s="88"/>
      <c r="H117" s="89"/>
      <c r="J117" s="87"/>
      <c r="K117" s="88"/>
      <c r="L117" s="88"/>
      <c r="M117" s="88"/>
      <c r="N117" s="88"/>
      <c r="O117" s="88"/>
      <c r="P117" s="88"/>
      <c r="Q117" s="89"/>
      <c r="S117" s="87"/>
      <c r="T117" s="88"/>
      <c r="U117" s="88"/>
      <c r="V117" s="88"/>
      <c r="W117" s="88"/>
      <c r="X117" s="88"/>
      <c r="Y117" s="89"/>
    </row>
    <row r="118" spans="2:25" ht="48" customHeight="1">
      <c r="B118" s="90"/>
      <c r="C118" s="91"/>
      <c r="D118" s="91"/>
      <c r="E118" s="91"/>
      <c r="F118" s="91"/>
      <c r="G118" s="91"/>
      <c r="H118" s="92"/>
      <c r="J118" s="96"/>
      <c r="K118" s="97"/>
      <c r="L118" s="97"/>
      <c r="M118" s="97"/>
      <c r="N118" s="97"/>
      <c r="O118" s="97"/>
      <c r="P118" s="97"/>
      <c r="Q118" s="98"/>
      <c r="S118" s="90"/>
      <c r="T118" s="91"/>
      <c r="U118" s="91"/>
      <c r="V118" s="91"/>
      <c r="W118" s="91"/>
      <c r="X118" s="91"/>
      <c r="Y118" s="92"/>
    </row>
    <row r="119" spans="2:25" ht="48" customHeight="1">
      <c r="B119" s="93"/>
      <c r="C119" s="94"/>
      <c r="D119" s="94"/>
      <c r="E119" s="94"/>
      <c r="F119" s="94"/>
      <c r="G119" s="94"/>
      <c r="H119" s="95"/>
      <c r="J119" s="99"/>
      <c r="K119" s="100"/>
      <c r="L119" s="100"/>
      <c r="M119" s="100"/>
      <c r="N119" s="100"/>
      <c r="O119" s="100"/>
      <c r="P119" s="100"/>
      <c r="Q119" s="101"/>
      <c r="S119" s="93"/>
      <c r="T119" s="94"/>
      <c r="U119" s="94"/>
      <c r="V119" s="94"/>
      <c r="W119" s="94"/>
      <c r="X119" s="94"/>
      <c r="Y119" s="95"/>
    </row>
    <row r="122" spans="2:25" ht="21" customHeight="1">
      <c r="E122" s="15" t="s">
        <v>28</v>
      </c>
      <c r="F122" s="78"/>
      <c r="G122" s="78"/>
      <c r="H122" s="78"/>
      <c r="I122" s="78"/>
      <c r="J122" s="78"/>
      <c r="Q122" s="15" t="s">
        <v>29</v>
      </c>
      <c r="R122" s="78"/>
      <c r="S122" s="78"/>
      <c r="T122" s="78"/>
      <c r="U122" s="78"/>
      <c r="V122" s="78"/>
      <c r="W122" s="78"/>
    </row>
    <row r="123" spans="2:25" ht="21" customHeight="1">
      <c r="E123" s="15" t="s">
        <v>30</v>
      </c>
      <c r="F123" s="79"/>
      <c r="G123" s="79"/>
      <c r="H123" s="79"/>
      <c r="I123" s="79"/>
      <c r="J123" s="79"/>
      <c r="K123" s="1" t="s">
        <v>31</v>
      </c>
      <c r="Q123" s="15" t="s">
        <v>30</v>
      </c>
      <c r="R123" s="78"/>
      <c r="S123" s="78"/>
      <c r="T123" s="78"/>
      <c r="U123" s="78"/>
      <c r="V123" s="78"/>
      <c r="W123" s="78"/>
      <c r="X123" s="1" t="s">
        <v>31</v>
      </c>
    </row>
    <row r="124" spans="2:25" ht="21" customHeight="1">
      <c r="E124" s="15" t="s">
        <v>32</v>
      </c>
      <c r="F124" s="79"/>
      <c r="G124" s="79"/>
      <c r="H124" s="79"/>
      <c r="I124" s="79"/>
      <c r="J124" s="79"/>
      <c r="Q124" s="80"/>
      <c r="R124" s="80"/>
      <c r="S124" s="80"/>
      <c r="T124" s="80"/>
      <c r="U124" s="80"/>
      <c r="V124" s="80"/>
      <c r="W124" s="80"/>
      <c r="X124" s="80"/>
    </row>
    <row r="125" spans="2:25" ht="24" customHeight="1">
      <c r="E125" s="15" t="s">
        <v>33</v>
      </c>
      <c r="F125" s="75"/>
      <c r="G125" s="75"/>
      <c r="H125" s="75"/>
      <c r="I125" s="75"/>
      <c r="J125" s="75"/>
      <c r="Q125" s="15" t="s">
        <v>33</v>
      </c>
      <c r="R125" s="76"/>
      <c r="S125" s="76"/>
      <c r="T125" s="76"/>
      <c r="U125" s="76"/>
      <c r="V125" s="76"/>
      <c r="W125" s="76"/>
    </row>
    <row r="126" spans="2:25" ht="24" customHeight="1">
      <c r="E126" s="15" t="s">
        <v>34</v>
      </c>
      <c r="F126" s="77"/>
      <c r="G126" s="77"/>
      <c r="H126" s="77"/>
      <c r="I126" s="77"/>
      <c r="J126" s="77"/>
    </row>
    <row r="127" spans="2:25" ht="24" customHeight="1"/>
  </sheetData>
  <sheetProtection algorithmName="SHA-512" hashValue="ktJSlF3j5ILhjTKP/663o68eL4+3DDX74ZoEOlk3vE7dAVH9/ds9Se7Aj5QMvEj2FQ0ns+7M52H1txZ845voaQ==" saltValue="e6k5iYRWszqefSeWJmdduQ==" spinCount="100000" sheet="1" formatCells="0"/>
  <protectedRanges>
    <protectedRange sqref="O7 H8 V13:V15 K23:S27 X22 K29:S33 K35:S38 B44:Z48 B50:Z54 B56:Z60 B65:Z70 B74 B82 B92 J82 J92 S82 S92 S95 S105 J105 J95 B95 B105 B108 B118 J108 J118 S108 S118 F122:F126" name="ช่วง1"/>
  </protectedRanges>
  <mergeCells count="285"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ignoredErrors>
    <ignoredError sqref="V28 V34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3 (ลป)</vt:lpstr>
      <vt:lpstr>'สจป.ที่ 3 (ลป)'!Print_Area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2024-01-02T07:51:52Z</dcterms:modified>
</cp:coreProperties>
</file>