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5. (สปฟ.) ก.ป้องกันไฟป่าและควบคุมหมอกควัน ปี 66 ไปพลางก่อน\"/>
    </mc:Choice>
  </mc:AlternateContent>
  <xr:revisionPtr revIDLastSave="0" documentId="13_ncr:1_{6940A273-1CAB-469C-95CA-7413D6D829AE}" xr6:coauthVersionLast="47" xr6:coauthVersionMax="47" xr10:uidLastSave="{00000000-0000-0000-0000-000000000000}"/>
  <workbookProtection workbookAlgorithmName="SHA-512" workbookHashValue="gC4kSJtVbkdp6QRAnNTaejnPP97O2gXMGlfCS1DW5x1Onq0rRXCgTN9bayf+nHUwJPgaoEBejW0EE850nN31hA==" workbookSaltValue="jjz9ChErCDv28IqIyrhDyg==" workbookSpinCount="100000" lockStructure="1"/>
  <bookViews>
    <workbookView xWindow="11895" yWindow="0" windowWidth="12210" windowHeight="12885" tabRatio="922" firstSheet="1" activeTab="1" xr2:uid="{00000000-000D-0000-FFFF-FFFF00000000}"/>
  </bookViews>
  <sheets>
    <sheet name="LIST" sheetId="24" state="hidden" r:id="rId1"/>
    <sheet name="สจป.ที่ 7 (ขก) " sheetId="1" r:id="rId2"/>
  </sheets>
  <externalReferences>
    <externalReference r:id="rId3"/>
  </externalReferences>
  <definedNames>
    <definedName name="_xlnm.Print_Area" localSheetId="1">'สจป.ที่ 7 (ขก) '!$A$1:$Z$121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V31" i="1"/>
  <c r="V30" i="1"/>
  <c r="Q16" i="1" s="1"/>
  <c r="V29" i="1"/>
  <c r="V28" i="1"/>
  <c r="V27" i="1"/>
  <c r="V26" i="1"/>
  <c r="V25" i="1"/>
  <c r="V24" i="1"/>
  <c r="V23" i="1"/>
  <c r="Y15" i="1"/>
  <c r="Y14" i="1"/>
  <c r="Y13" i="1"/>
  <c r="Q15" i="1"/>
  <c r="Q14" i="1"/>
  <c r="Q17" i="1" l="1"/>
  <c r="Q13" i="1"/>
  <c r="N16" i="1"/>
  <c r="N15" i="1"/>
  <c r="N14" i="1"/>
  <c r="N13" i="1"/>
  <c r="Q23" i="1"/>
  <c r="T32" i="1"/>
  <c r="Q28" i="1"/>
  <c r="Q30" i="1"/>
  <c r="N23" i="1"/>
  <c r="K23" i="1"/>
  <c r="N28" i="1"/>
  <c r="K28" i="1"/>
  <c r="N30" i="1"/>
  <c r="K30" i="1"/>
  <c r="S17" i="1" l="1"/>
  <c r="V17" i="1"/>
  <c r="Y17" i="1" s="1"/>
  <c r="A63" i="1"/>
  <c r="A62" i="1"/>
  <c r="A58" i="1"/>
  <c r="A38" i="1"/>
  <c r="A41" i="1"/>
  <c r="A61" i="1" l="1"/>
  <c r="A60" i="1"/>
  <c r="A59" i="1"/>
  <c r="A53" i="1"/>
  <c r="A52" i="1"/>
  <c r="A51" i="1"/>
  <c r="A50" i="1"/>
  <c r="A49" i="1"/>
  <c r="A47" i="1"/>
  <c r="A46" i="1"/>
  <c r="A45" i="1"/>
  <c r="A44" i="1"/>
  <c r="A43" i="1"/>
  <c r="A40" i="1"/>
  <c r="A39" i="1"/>
  <c r="A37" i="1"/>
</calcChain>
</file>

<file path=xl/sharedStrings.xml><?xml version="1.0" encoding="utf-8"?>
<sst xmlns="http://schemas.openxmlformats.org/spreadsheetml/2006/main" count="103" uniqueCount="85">
  <si>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</si>
  <si>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</si>
  <si>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</si>
  <si>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</si>
  <si>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</si>
  <si>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</si>
  <si>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</si>
  <si>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</si>
  <si>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</si>
  <si>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</si>
  <si>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</si>
  <si>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</si>
  <si>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</si>
  <si>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</si>
  <si>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</si>
  <si>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</si>
  <si>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</si>
  <si>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</si>
  <si>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</si>
  <si>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</si>
  <si>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</si>
  <si>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</si>
  <si>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</si>
  <si>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</si>
  <si>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</si>
  <si>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</si>
  <si>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</si>
  <si>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</si>
  <si>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</si>
  <si>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</si>
  <si>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</si>
  <si>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</si>
  <si>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</si>
  <si>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</si>
  <si>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</si>
  <si>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</si>
  <si>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</si>
  <si>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</si>
  <si>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</si>
  <si>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</si>
  <si>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</si>
  <si>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</si>
  <si>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</si>
  <si>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</si>
  <si>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</si>
  <si>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</si>
  <si>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</si>
  <si>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</si>
  <si>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</si>
  <si>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</si>
  <si>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</si>
  <si>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</si>
  <si>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</si>
  <si>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</si>
  <si>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</si>
  <si>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</si>
  <si>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</si>
  <si>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</si>
  <si>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</si>
  <si>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</si>
  <si>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</si>
  <si>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</si>
  <si>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</si>
  <si>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</si>
  <si>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(ครั้ง/ปี)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</si>
  <si>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(ครั้ง/ปี)</t>
  </si>
  <si>
    <t>งานป้องกันไฟป่าและควบคุมหมอกควัน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</si>
  <si>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</si>
  <si>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</si>
  <si>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</si>
  <si>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</si>
  <si>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</si>
  <si>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</si>
  <si>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</si>
  <si>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</si>
  <si>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</si>
  <si>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t xml:space="preserve">สำนักจัดการทรัพยากรป่าไม้ที่ 7 (ขอนแก่น)																									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</si>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</sst>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rgb="FFCDDAE8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rgb="FFCDDAE8"/>
      </top>
      <bottom/>
      <diagonal/>
    </border>
    <border>
      <left style="thin">
        <color theme="3" tint="0.79998168889431442"/>
      </left>
      <right/>
      <top/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0" xfId="0" applyFont="1" applyFill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vertical="center"/>
      <protection hidden="1"/>
    </xf>
    <xf numFmtId="2" fontId="3" fillId="0" borderId="12" xfId="1" applyNumberFormat="1" applyFont="1" applyFill="1" applyBorder="1" applyAlignment="1" applyProtection="1">
      <alignment horizontal="center" vertical="center"/>
      <protection hidden="1"/>
    </xf>
    <xf numFmtId="2" fontId="3" fillId="0" borderId="19" xfId="1" applyNumberFormat="1" applyFont="1" applyFill="1" applyBorder="1" applyAlignment="1" applyProtection="1">
      <alignment horizontal="center" vertical="center"/>
      <protection hidden="1"/>
    </xf>
    <xf numFmtId="4" fontId="2" fillId="4" borderId="34" xfId="1" applyNumberFormat="1" applyFont="1" applyFill="1" applyBorder="1" applyAlignment="1">
      <alignment horizontal="right" vertical="center"/>
    </xf>
    <xf numFmtId="4" fontId="2" fillId="4" borderId="35" xfId="1" applyNumberFormat="1" applyFont="1" applyFill="1" applyBorder="1" applyAlignment="1">
      <alignment horizontal="right" vertical="center"/>
    </xf>
    <xf numFmtId="4" fontId="2" fillId="4" borderId="36" xfId="1" applyNumberFormat="1" applyFont="1" applyFill="1" applyBorder="1" applyAlignment="1">
      <alignment horizontal="right" vertical="center"/>
    </xf>
    <xf numFmtId="4" fontId="2" fillId="4" borderId="33" xfId="1" applyNumberFormat="1" applyFont="1" applyFill="1" applyBorder="1" applyAlignment="1">
      <alignment horizontal="right" vertical="center"/>
    </xf>
    <xf numFmtId="4" fontId="2" fillId="4" borderId="0" xfId="1" applyNumberFormat="1" applyFont="1" applyFill="1" applyBorder="1" applyAlignment="1">
      <alignment horizontal="right" vertical="center"/>
    </xf>
    <xf numFmtId="4" fontId="2" fillId="4" borderId="32" xfId="1" applyNumberFormat="1" applyFont="1" applyFill="1" applyBorder="1" applyAlignment="1">
      <alignment horizontal="right" vertical="center"/>
    </xf>
    <xf numFmtId="4" fontId="2" fillId="3" borderId="34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41" xfId="1" applyNumberFormat="1" applyFont="1" applyFill="1" applyBorder="1" applyAlignment="1" applyProtection="1">
      <alignment horizontal="center" vertical="center"/>
      <protection hidden="1"/>
    </xf>
    <xf numFmtId="2" fontId="3" fillId="0" borderId="7" xfId="1" applyNumberFormat="1" applyFont="1" applyFill="1" applyBorder="1" applyAlignment="1" applyProtection="1">
      <alignment horizontal="center" vertical="center"/>
      <protection hidden="1"/>
    </xf>
    <xf numFmtId="2" fontId="3" fillId="0" borderId="42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4" fontId="2" fillId="4" borderId="22" xfId="1" applyNumberFormat="1" applyFont="1" applyFill="1" applyBorder="1" applyAlignment="1">
      <alignment horizontal="right" vertical="center"/>
    </xf>
    <xf numFmtId="4" fontId="2" fillId="4" borderId="23" xfId="1" applyNumberFormat="1" applyFont="1" applyFill="1" applyBorder="1" applyAlignment="1">
      <alignment horizontal="right" vertical="center"/>
    </xf>
    <xf numFmtId="4" fontId="2" fillId="4" borderId="24" xfId="1" applyNumberFormat="1" applyFont="1" applyFill="1" applyBorder="1" applyAlignment="1">
      <alignment horizontal="right" vertical="center"/>
    </xf>
    <xf numFmtId="4" fontId="2" fillId="4" borderId="26" xfId="1" applyNumberFormat="1" applyFont="1" applyFill="1" applyBorder="1" applyAlignment="1">
      <alignment horizontal="right" vertical="center"/>
    </xf>
    <xf numFmtId="4" fontId="2" fillId="4" borderId="27" xfId="1" applyNumberFormat="1" applyFont="1" applyFill="1" applyBorder="1" applyAlignment="1">
      <alignment horizontal="right" vertical="center"/>
    </xf>
    <xf numFmtId="4" fontId="2" fillId="4" borderId="28" xfId="1" applyNumberFormat="1" applyFont="1" applyFill="1" applyBorder="1" applyAlignment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4" xfId="1" applyNumberFormat="1" applyFont="1" applyFill="1" applyBorder="1" applyAlignment="1" applyProtection="1">
      <alignment horizontal="right" vertical="center" wrapText="1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66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vertical="center" wrapText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2" fontId="3" fillId="0" borderId="40" xfId="1" applyNumberFormat="1" applyFont="1" applyFill="1" applyBorder="1" applyAlignment="1" applyProtection="1">
      <alignment horizontal="center" vertical="center" wrapText="1"/>
      <protection hidden="1"/>
    </xf>
    <xf numFmtId="2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vertical="center" wrapText="1"/>
    </xf>
    <xf numFmtId="166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15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3" fillId="4" borderId="16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 wrapText="1"/>
      <protection hidden="1"/>
    </xf>
    <xf numFmtId="3" fontId="3" fillId="4" borderId="18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37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left" vertical="center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166" fontId="2" fillId="3" borderId="1" xfId="0" applyNumberFormat="1" applyFont="1" applyFill="1" applyBorder="1" applyAlignment="1" applyProtection="1">
      <alignment horizontal="center" vertical="center"/>
      <protection hidden="1"/>
    </xf>
    <xf numFmtId="166" fontId="2" fillId="3" borderId="2" xfId="0" applyNumberFormat="1" applyFont="1" applyFill="1" applyBorder="1" applyAlignment="1" applyProtection="1">
      <alignment horizontal="center" vertical="center"/>
      <protection hidden="1"/>
    </xf>
    <xf numFmtId="166" fontId="2" fillId="3" borderId="3" xfId="0" applyNumberFormat="1" applyFont="1" applyFill="1" applyBorder="1" applyAlignment="1" applyProtection="1">
      <alignment horizontal="center" vertical="center"/>
      <protection hidden="1"/>
    </xf>
    <xf numFmtId="2" fontId="3" fillId="4" borderId="40" xfId="1" applyNumberFormat="1" applyFont="1" applyFill="1" applyBorder="1" applyAlignment="1" applyProtection="1">
      <alignment horizontal="center" vertical="center" wrapText="1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9" xfId="1" applyNumberFormat="1" applyFont="1" applyFill="1" applyBorder="1" applyAlignment="1">
      <alignment horizontal="right" vertical="top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4" fontId="3" fillId="5" borderId="21" xfId="1" applyNumberFormat="1" applyFont="1" applyFill="1" applyBorder="1" applyAlignment="1" applyProtection="1">
      <alignment horizontal="right" vertical="top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9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29" xfId="0" applyFont="1" applyFill="1" applyBorder="1" applyAlignment="1">
      <alignment horizontal="left" vertical="top"/>
    </xf>
    <xf numFmtId="0" fontId="3" fillId="5" borderId="30" xfId="0" applyFont="1" applyFill="1" applyBorder="1" applyAlignment="1">
      <alignment horizontal="left" vertical="top"/>
    </xf>
    <xf numFmtId="0" fontId="3" fillId="5" borderId="31" xfId="0" applyFont="1" applyFill="1" applyBorder="1" applyAlignment="1">
      <alignment horizontal="left" vertical="top"/>
    </xf>
    <xf numFmtId="166" fontId="2" fillId="4" borderId="19" xfId="1" applyNumberFormat="1" applyFont="1" applyFill="1" applyBorder="1" applyAlignment="1" applyProtection="1">
      <alignment horizontal="center" vertical="center"/>
      <protection hidden="1"/>
    </xf>
    <xf numFmtId="1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A13" sqref="A13"/>
    </sheetView>
  </sheetViews>
  <sheetFormatPr defaultColWidth="8.85546875" defaultRowHeight="20.25" x14ac:dyDescent="0.25"/>
  <cols>
    <col min="1" max="1" width="33.28515625" style="26" customWidth="1"/>
    <col min="2" max="2" width="3.42578125" style="25" customWidth="1"/>
    <col min="3" max="3" width="76.28515625" style="26" customWidth="1"/>
    <col min="4" max="4" width="4.28515625" style="25" customWidth="1"/>
    <col min="5" max="5" width="65" style="26" customWidth="1"/>
    <col min="6" max="6" width="3.42578125" style="25" customWidth="1"/>
    <col min="7" max="7" width="89.140625" style="26" customWidth="1"/>
    <col min="8" max="16384" width="8.85546875" style="26"/>
  </cols>
  <sheetData>
    <row r="1" spans="1:7" x14ac:dyDescent="0.25">
      <c r="A1" s="24" t="s">
        <v>35</v>
      </c>
      <c r="C1" s="24" t="s">
        <v>36</v>
      </c>
      <c r="E1" s="24" t="s">
        <v>37</v>
      </c>
      <c r="G1" s="24" t="s">
        <v>26</v>
      </c>
    </row>
    <row r="2" spans="1:7" x14ac:dyDescent="0.25">
      <c r="A2" s="27" t="s">
        <v>38</v>
      </c>
      <c r="C2" s="27" t="s">
        <v>39</v>
      </c>
      <c r="E2" s="27" t="s">
        <v>40</v>
      </c>
      <c r="G2" s="27" t="s">
        <v>79</v>
      </c>
    </row>
    <row r="3" spans="1:7" ht="40.5" x14ac:dyDescent="0.25">
      <c r="A3" s="27" t="s">
        <v>44</v>
      </c>
      <c r="C3" s="27" t="s">
        <v>41</v>
      </c>
      <c r="E3" s="27" t="s">
        <v>42</v>
      </c>
      <c r="G3" s="27" t="s">
        <v>43</v>
      </c>
    </row>
    <row r="4" spans="1:7" ht="40.5" x14ac:dyDescent="0.25">
      <c r="A4" s="27" t="s">
        <v>47</v>
      </c>
      <c r="C4" s="27" t="s">
        <v>80</v>
      </c>
      <c r="E4" s="27" t="s">
        <v>45</v>
      </c>
      <c r="G4" s="27" t="s">
        <v>46</v>
      </c>
    </row>
    <row r="5" spans="1:7" x14ac:dyDescent="0.25">
      <c r="A5" s="27" t="s">
        <v>51</v>
      </c>
      <c r="C5" s="27" t="s">
        <v>48</v>
      </c>
      <c r="E5" s="27" t="s">
        <v>49</v>
      </c>
      <c r="G5" s="27" t="s">
        <v>50</v>
      </c>
    </row>
    <row r="6" spans="1:7" ht="40.5" x14ac:dyDescent="0.25">
      <c r="C6" s="27" t="s">
        <v>81</v>
      </c>
      <c r="E6" s="27" t="s">
        <v>52</v>
      </c>
      <c r="G6" s="27" t="s">
        <v>82</v>
      </c>
    </row>
    <row r="7" spans="1:7" ht="40.5" x14ac:dyDescent="0.25">
      <c r="C7" s="27" t="s">
        <v>83</v>
      </c>
      <c r="E7" s="27" t="s">
        <v>53</v>
      </c>
      <c r="G7" s="27" t="s">
        <v>54</v>
      </c>
    </row>
    <row r="8" spans="1:7" ht="40.5" x14ac:dyDescent="0.25">
      <c r="C8" s="27" t="s">
        <v>84</v>
      </c>
      <c r="E8" s="27" t="s">
        <v>55</v>
      </c>
      <c r="G8" s="27" t="s">
        <v>56</v>
      </c>
    </row>
    <row r="9" spans="1:7" x14ac:dyDescent="0.25">
      <c r="C9" s="27" t="s">
        <v>51</v>
      </c>
      <c r="E9" s="27" t="s">
        <v>51</v>
      </c>
      <c r="G9" s="27" t="s">
        <v>57</v>
      </c>
    </row>
    <row r="10" spans="1:7" x14ac:dyDescent="0.25">
      <c r="G10" s="2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9"/>
  <sheetViews>
    <sheetView tabSelected="1" view="pageBreakPreview" topLeftCell="A19" zoomScale="60" zoomScaleNormal="100" workbookViewId="0">
      <selection activeCell="H28" sqref="H28:J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98" t="s">
        <v>67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</row>
    <row r="2" spans="1:26" ht="21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198" t="s">
        <v>77</v>
      </c>
      <c r="K2" s="198"/>
      <c r="L2" s="198"/>
      <c r="M2" s="198"/>
      <c r="N2" s="198"/>
      <c r="O2" s="198"/>
      <c r="P2" s="198"/>
      <c r="Q2" s="19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5">
      <c r="A3" s="198" t="s">
        <v>76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</row>
    <row r="4" spans="1:26" ht="21" customHeight="1" x14ac:dyDescent="0.25">
      <c r="A4" s="198" t="s">
        <v>61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68</v>
      </c>
      <c r="L7" s="6"/>
      <c r="O7" s="199"/>
      <c r="P7" s="200"/>
      <c r="Q7" s="200"/>
      <c r="R7" s="201"/>
    </row>
    <row r="8" spans="1:26" ht="21" customHeight="1" x14ac:dyDescent="0.25">
      <c r="A8" s="5" t="s">
        <v>14</v>
      </c>
      <c r="G8" s="6"/>
      <c r="H8" s="199"/>
      <c r="I8" s="200"/>
      <c r="J8" s="201"/>
    </row>
    <row r="9" spans="1:26" ht="9" customHeight="1" x14ac:dyDescent="0.25"/>
    <row r="10" spans="1:26" s="4" customFormat="1" ht="30" customHeight="1" x14ac:dyDescent="0.25">
      <c r="A10" s="152" t="s">
        <v>5</v>
      </c>
      <c r="B10" s="152" t="s">
        <v>10</v>
      </c>
      <c r="C10" s="152"/>
      <c r="D10" s="152"/>
      <c r="E10" s="152"/>
      <c r="F10" s="152"/>
      <c r="G10" s="152"/>
      <c r="H10" s="152"/>
      <c r="I10" s="152"/>
      <c r="J10" s="152"/>
      <c r="K10" s="152" t="s">
        <v>11</v>
      </c>
      <c r="L10" s="152"/>
      <c r="M10" s="152"/>
      <c r="N10" s="152"/>
      <c r="O10" s="152"/>
      <c r="P10" s="152"/>
      <c r="Q10" s="152"/>
      <c r="R10" s="152"/>
      <c r="S10" s="152" t="s">
        <v>4</v>
      </c>
      <c r="T10" s="152"/>
      <c r="U10" s="152"/>
      <c r="V10" s="152"/>
      <c r="W10" s="152"/>
      <c r="X10" s="152"/>
      <c r="Y10" s="152"/>
      <c r="Z10" s="152"/>
    </row>
    <row r="11" spans="1:26" s="4" customFormat="1" ht="30" customHeight="1" x14ac:dyDescent="0.2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 t="s">
        <v>1</v>
      </c>
      <c r="L11" s="152"/>
      <c r="M11" s="152"/>
      <c r="N11" s="152" t="s">
        <v>2</v>
      </c>
      <c r="O11" s="152"/>
      <c r="P11" s="152"/>
      <c r="Q11" s="152" t="s">
        <v>3</v>
      </c>
      <c r="R11" s="152"/>
      <c r="S11" s="152" t="s">
        <v>1</v>
      </c>
      <c r="T11" s="152"/>
      <c r="U11" s="152"/>
      <c r="V11" s="152" t="s">
        <v>2</v>
      </c>
      <c r="W11" s="152"/>
      <c r="X11" s="152"/>
      <c r="Y11" s="152" t="s">
        <v>3</v>
      </c>
      <c r="Z11" s="152"/>
    </row>
    <row r="12" spans="1:26" ht="24" customHeight="1" x14ac:dyDescent="0.25">
      <c r="A12" s="202" t="s">
        <v>66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4"/>
    </row>
    <row r="13" spans="1:26" ht="24" customHeight="1" x14ac:dyDescent="0.25">
      <c r="A13" s="17">
        <v>1</v>
      </c>
      <c r="B13" s="169" t="s">
        <v>63</v>
      </c>
      <c r="C13" s="169"/>
      <c r="D13" s="169"/>
      <c r="E13" s="169"/>
      <c r="F13" s="169"/>
      <c r="G13" s="169"/>
      <c r="H13" s="169"/>
      <c r="I13" s="169"/>
      <c r="J13" s="169"/>
      <c r="K13" s="205">
        <v>230</v>
      </c>
      <c r="L13" s="205"/>
      <c r="M13" s="205"/>
      <c r="N13" s="206">
        <f>Q26</f>
        <v>0</v>
      </c>
      <c r="O13" s="206"/>
      <c r="P13" s="206"/>
      <c r="Q13" s="207">
        <f>V23/T23*100</f>
        <v>0</v>
      </c>
      <c r="R13" s="208"/>
      <c r="S13" s="64">
        <v>1285600</v>
      </c>
      <c r="T13" s="65"/>
      <c r="U13" s="66"/>
      <c r="V13" s="67"/>
      <c r="W13" s="68"/>
      <c r="X13" s="69"/>
      <c r="Y13" s="29">
        <f>V13/S13*100</f>
        <v>0</v>
      </c>
      <c r="Z13" s="30"/>
    </row>
    <row r="14" spans="1:26" s="7" customFormat="1" ht="48" customHeight="1" x14ac:dyDescent="0.25">
      <c r="A14" s="15">
        <v>2</v>
      </c>
      <c r="B14" s="169" t="s">
        <v>62</v>
      </c>
      <c r="C14" s="169"/>
      <c r="D14" s="169"/>
      <c r="E14" s="169"/>
      <c r="F14" s="169"/>
      <c r="G14" s="169"/>
      <c r="H14" s="169"/>
      <c r="I14" s="169"/>
      <c r="J14" s="169"/>
      <c r="K14" s="170">
        <v>15</v>
      </c>
      <c r="L14" s="170"/>
      <c r="M14" s="170"/>
      <c r="N14" s="171">
        <f>Q27</f>
        <v>0</v>
      </c>
      <c r="O14" s="171"/>
      <c r="P14" s="171"/>
      <c r="Q14" s="172">
        <f>V27/T27*100</f>
        <v>0</v>
      </c>
      <c r="R14" s="173"/>
      <c r="S14" s="61">
        <v>1080000</v>
      </c>
      <c r="T14" s="62"/>
      <c r="U14" s="63"/>
      <c r="V14" s="70"/>
      <c r="W14" s="71"/>
      <c r="X14" s="72"/>
      <c r="Y14" s="29">
        <f>V14/S14*100</f>
        <v>0</v>
      </c>
      <c r="Z14" s="30"/>
    </row>
    <row r="15" spans="1:26" ht="48" customHeight="1" x14ac:dyDescent="0.25">
      <c r="A15" s="14">
        <v>3</v>
      </c>
      <c r="B15" s="169" t="s">
        <v>64</v>
      </c>
      <c r="C15" s="169"/>
      <c r="D15" s="169"/>
      <c r="E15" s="169"/>
      <c r="F15" s="169"/>
      <c r="G15" s="169"/>
      <c r="H15" s="169"/>
      <c r="I15" s="169"/>
      <c r="J15" s="169"/>
      <c r="K15" s="182">
        <v>8</v>
      </c>
      <c r="L15" s="182"/>
      <c r="M15" s="182"/>
      <c r="N15" s="183">
        <f>Q29</f>
        <v>0</v>
      </c>
      <c r="O15" s="183"/>
      <c r="P15" s="183"/>
      <c r="Q15" s="172">
        <f>V28/T28*100</f>
        <v>0</v>
      </c>
      <c r="R15" s="173"/>
      <c r="S15" s="31">
        <v>290000</v>
      </c>
      <c r="T15" s="32"/>
      <c r="U15" s="33"/>
      <c r="V15" s="37"/>
      <c r="W15" s="38"/>
      <c r="X15" s="39"/>
      <c r="Y15" s="43">
        <f>V15/S15*100</f>
        <v>0</v>
      </c>
      <c r="Z15" s="44"/>
    </row>
    <row r="16" spans="1:26" ht="48" customHeight="1" x14ac:dyDescent="0.25">
      <c r="A16" s="14">
        <v>4</v>
      </c>
      <c r="B16" s="169" t="s">
        <v>65</v>
      </c>
      <c r="C16" s="169"/>
      <c r="D16" s="169"/>
      <c r="E16" s="169"/>
      <c r="F16" s="169"/>
      <c r="G16" s="169"/>
      <c r="H16" s="169"/>
      <c r="I16" s="169"/>
      <c r="J16" s="169"/>
      <c r="K16" s="182">
        <v>8</v>
      </c>
      <c r="L16" s="182"/>
      <c r="M16" s="182"/>
      <c r="N16" s="183">
        <f>Q31</f>
        <v>0</v>
      </c>
      <c r="O16" s="183"/>
      <c r="P16" s="183"/>
      <c r="Q16" s="172">
        <f>V30/T30*100</f>
        <v>0</v>
      </c>
      <c r="R16" s="173"/>
      <c r="S16" s="34"/>
      <c r="T16" s="35"/>
      <c r="U16" s="36"/>
      <c r="V16" s="40"/>
      <c r="W16" s="41"/>
      <c r="X16" s="42"/>
      <c r="Y16" s="45"/>
      <c r="Z16" s="29"/>
    </row>
    <row r="17" spans="1:26" s="4" customFormat="1" ht="24" customHeight="1" x14ac:dyDescent="0.25">
      <c r="A17" s="189" t="s">
        <v>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1"/>
      <c r="Q17" s="192">
        <f>V32</f>
        <v>0</v>
      </c>
      <c r="R17" s="192"/>
      <c r="S17" s="193">
        <f>SUM(S13:U16)</f>
        <v>2655600</v>
      </c>
      <c r="T17" s="193"/>
      <c r="U17" s="193"/>
      <c r="V17" s="194">
        <f>SUM(V13:X16)</f>
        <v>0</v>
      </c>
      <c r="W17" s="194"/>
      <c r="X17" s="195"/>
      <c r="Y17" s="196">
        <f>V17/S17*100</f>
        <v>0</v>
      </c>
      <c r="Z17" s="197"/>
    </row>
    <row r="18" spans="1:26" ht="9.9499999999999993" customHeight="1" x14ac:dyDescent="0.2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24" customHeight="1" x14ac:dyDescent="0.25">
      <c r="A19" s="8" t="s">
        <v>6</v>
      </c>
      <c r="H19" s="9"/>
      <c r="I19" s="10"/>
      <c r="J19" s="10"/>
      <c r="K19" s="10"/>
      <c r="L19" s="10"/>
      <c r="M19" s="10"/>
    </row>
    <row r="20" spans="1:26" ht="9.9499999999999993" customHeight="1" x14ac:dyDescent="0.25">
      <c r="A20" s="2"/>
      <c r="H20" s="11"/>
      <c r="I20" s="11"/>
      <c r="J20" s="11"/>
      <c r="K20" s="11"/>
      <c r="L20" s="11"/>
      <c r="M20" s="11"/>
    </row>
    <row r="21" spans="1:26" ht="72" customHeight="1" x14ac:dyDescent="0.25">
      <c r="A21" s="16" t="s">
        <v>5</v>
      </c>
      <c r="B21" s="152" t="s">
        <v>12</v>
      </c>
      <c r="C21" s="152"/>
      <c r="D21" s="152"/>
      <c r="E21" s="152"/>
      <c r="F21" s="152"/>
      <c r="G21" s="152"/>
      <c r="H21" s="152" t="s">
        <v>16</v>
      </c>
      <c r="I21" s="152"/>
      <c r="J21" s="152"/>
      <c r="K21" s="152" t="s">
        <v>13</v>
      </c>
      <c r="L21" s="152"/>
      <c r="M21" s="152"/>
      <c r="N21" s="152" t="s">
        <v>17</v>
      </c>
      <c r="O21" s="152"/>
      <c r="P21" s="152"/>
      <c r="Q21" s="152" t="s">
        <v>18</v>
      </c>
      <c r="R21" s="152"/>
      <c r="S21" s="152"/>
      <c r="T21" s="152" t="s">
        <v>19</v>
      </c>
      <c r="U21" s="152"/>
      <c r="V21" s="46" t="s">
        <v>7</v>
      </c>
      <c r="W21" s="46"/>
      <c r="X21" s="152" t="s">
        <v>8</v>
      </c>
      <c r="Y21" s="152"/>
      <c r="Z21" s="152"/>
    </row>
    <row r="22" spans="1:26" ht="24" customHeight="1" x14ac:dyDescent="0.25">
      <c r="A22" s="174" t="s">
        <v>66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6"/>
      <c r="U22" s="176"/>
      <c r="V22" s="175"/>
      <c r="W22" s="175"/>
      <c r="X22" s="175"/>
      <c r="Y22" s="175"/>
      <c r="Z22" s="177"/>
    </row>
    <row r="23" spans="1:26" s="20" customFormat="1" ht="24" customHeight="1" x14ac:dyDescent="0.25">
      <c r="A23" s="18">
        <v>1</v>
      </c>
      <c r="B23" s="49" t="s">
        <v>63</v>
      </c>
      <c r="C23" s="50"/>
      <c r="D23" s="50"/>
      <c r="E23" s="50"/>
      <c r="F23" s="50"/>
      <c r="G23" s="51"/>
      <c r="H23" s="80">
        <v>230</v>
      </c>
      <c r="I23" s="80"/>
      <c r="J23" s="80"/>
      <c r="K23" s="87">
        <f>K26</f>
        <v>0</v>
      </c>
      <c r="L23" s="87"/>
      <c r="M23" s="55"/>
      <c r="N23" s="87">
        <f>N26</f>
        <v>0</v>
      </c>
      <c r="O23" s="87"/>
      <c r="P23" s="55"/>
      <c r="Q23" s="87">
        <f>Q26</f>
        <v>0</v>
      </c>
      <c r="R23" s="87"/>
      <c r="S23" s="55"/>
      <c r="T23" s="88">
        <v>70</v>
      </c>
      <c r="U23" s="88"/>
      <c r="V23" s="89">
        <f>SUM(V24:W26)</f>
        <v>0</v>
      </c>
      <c r="W23" s="90"/>
      <c r="X23" s="184"/>
      <c r="Y23" s="160"/>
      <c r="Z23" s="185"/>
    </row>
    <row r="24" spans="1:26" ht="48" customHeight="1" x14ac:dyDescent="0.25">
      <c r="A24" s="14">
        <v>1.1000000000000001</v>
      </c>
      <c r="B24" s="76" t="s">
        <v>69</v>
      </c>
      <c r="C24" s="76"/>
      <c r="D24" s="76"/>
      <c r="E24" s="76"/>
      <c r="F24" s="76"/>
      <c r="G24" s="76"/>
      <c r="H24" s="79">
        <v>230</v>
      </c>
      <c r="I24" s="79"/>
      <c r="J24" s="79"/>
      <c r="K24" s="91"/>
      <c r="L24" s="91"/>
      <c r="M24" s="91"/>
      <c r="N24" s="91"/>
      <c r="O24" s="91"/>
      <c r="P24" s="91"/>
      <c r="Q24" s="91"/>
      <c r="R24" s="91"/>
      <c r="S24" s="91"/>
      <c r="T24" s="92">
        <v>15</v>
      </c>
      <c r="U24" s="92"/>
      <c r="V24" s="47">
        <f>(T24*((K24*0)+(N24*50)+(Q24*100)))/(H24*100)</f>
        <v>0</v>
      </c>
      <c r="W24" s="48"/>
      <c r="X24" s="186"/>
      <c r="Y24" s="187"/>
      <c r="Z24" s="188"/>
    </row>
    <row r="25" spans="1:26" s="7" customFormat="1" ht="24" customHeight="1" x14ac:dyDescent="0.25">
      <c r="A25" s="15">
        <v>1.2</v>
      </c>
      <c r="B25" s="76" t="s">
        <v>70</v>
      </c>
      <c r="C25" s="76"/>
      <c r="D25" s="76"/>
      <c r="E25" s="76"/>
      <c r="F25" s="76"/>
      <c r="G25" s="76"/>
      <c r="H25" s="79">
        <v>230</v>
      </c>
      <c r="I25" s="79"/>
      <c r="J25" s="79"/>
      <c r="K25" s="77"/>
      <c r="L25" s="77"/>
      <c r="M25" s="77"/>
      <c r="N25" s="77"/>
      <c r="O25" s="77"/>
      <c r="P25" s="77"/>
      <c r="Q25" s="77"/>
      <c r="R25" s="77"/>
      <c r="S25" s="78"/>
      <c r="T25" s="93">
        <v>15</v>
      </c>
      <c r="U25" s="93"/>
      <c r="V25" s="47">
        <f>(T25*((K25*0)+(N25*50)+(Q25*100)))/(H25*100)</f>
        <v>0</v>
      </c>
      <c r="W25" s="48"/>
      <c r="X25" s="186"/>
      <c r="Y25" s="187"/>
      <c r="Z25" s="188"/>
    </row>
    <row r="26" spans="1:26" s="7" customFormat="1" ht="24" customHeight="1" x14ac:dyDescent="0.25">
      <c r="A26" s="15">
        <v>1.3</v>
      </c>
      <c r="B26" s="52" t="s">
        <v>71</v>
      </c>
      <c r="C26" s="53"/>
      <c r="D26" s="53"/>
      <c r="E26" s="53"/>
      <c r="F26" s="53"/>
      <c r="G26" s="54"/>
      <c r="H26" s="79">
        <v>230</v>
      </c>
      <c r="I26" s="79"/>
      <c r="J26" s="79"/>
      <c r="K26" s="166"/>
      <c r="L26" s="167"/>
      <c r="M26" s="168"/>
      <c r="N26" s="166"/>
      <c r="O26" s="167"/>
      <c r="P26" s="168"/>
      <c r="Q26" s="166"/>
      <c r="R26" s="167"/>
      <c r="S26" s="167"/>
      <c r="T26" s="93">
        <v>40</v>
      </c>
      <c r="U26" s="93"/>
      <c r="V26" s="47">
        <f>(T26*((K26*0)+(N26*50)+(Q26*100)))/(H26*100)</f>
        <v>0</v>
      </c>
      <c r="W26" s="48"/>
      <c r="X26" s="186"/>
      <c r="Y26" s="187"/>
      <c r="Z26" s="188"/>
    </row>
    <row r="27" spans="1:26" s="22" customFormat="1" ht="72" customHeight="1" x14ac:dyDescent="0.25">
      <c r="A27" s="21">
        <v>2</v>
      </c>
      <c r="B27" s="84" t="s">
        <v>62</v>
      </c>
      <c r="C27" s="84"/>
      <c r="D27" s="84"/>
      <c r="E27" s="84"/>
      <c r="F27" s="84"/>
      <c r="G27" s="84"/>
      <c r="H27" s="85">
        <v>15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100"/>
      <c r="T27" s="81">
        <v>10</v>
      </c>
      <c r="U27" s="81"/>
      <c r="V27" s="82">
        <f>(T27*((K27*0)+(N27*50)+(Q27*100)))/(H27*100)</f>
        <v>0</v>
      </c>
      <c r="W27" s="83"/>
      <c r="X27" s="186"/>
      <c r="Y27" s="187"/>
      <c r="Z27" s="188"/>
    </row>
    <row r="28" spans="1:26" s="20" customFormat="1" ht="48" customHeight="1" x14ac:dyDescent="0.25">
      <c r="A28" s="18">
        <v>3</v>
      </c>
      <c r="B28" s="49" t="s">
        <v>72</v>
      </c>
      <c r="C28" s="50"/>
      <c r="D28" s="50"/>
      <c r="E28" s="50"/>
      <c r="F28" s="50"/>
      <c r="G28" s="51"/>
      <c r="H28" s="80">
        <v>8</v>
      </c>
      <c r="I28" s="80"/>
      <c r="J28" s="80"/>
      <c r="K28" s="55">
        <f>K29</f>
        <v>0</v>
      </c>
      <c r="L28" s="56"/>
      <c r="M28" s="57"/>
      <c r="N28" s="55">
        <f>N29</f>
        <v>0</v>
      </c>
      <c r="O28" s="56"/>
      <c r="P28" s="57"/>
      <c r="Q28" s="55">
        <f>Q29</f>
        <v>0</v>
      </c>
      <c r="R28" s="56"/>
      <c r="S28" s="95"/>
      <c r="T28" s="98">
        <v>10</v>
      </c>
      <c r="U28" s="99"/>
      <c r="V28" s="181">
        <f>SUM(V29)</f>
        <v>0</v>
      </c>
      <c r="W28" s="89"/>
      <c r="X28" s="186"/>
      <c r="Y28" s="187"/>
      <c r="Z28" s="188"/>
    </row>
    <row r="29" spans="1:26" ht="48" customHeight="1" x14ac:dyDescent="0.25">
      <c r="A29" s="14">
        <v>3.1</v>
      </c>
      <c r="B29" s="52" t="s">
        <v>73</v>
      </c>
      <c r="C29" s="53"/>
      <c r="D29" s="53"/>
      <c r="E29" s="53"/>
      <c r="F29" s="53"/>
      <c r="G29" s="54"/>
      <c r="H29" s="79">
        <v>8</v>
      </c>
      <c r="I29" s="79"/>
      <c r="J29" s="79"/>
      <c r="K29" s="58"/>
      <c r="L29" s="59"/>
      <c r="M29" s="60"/>
      <c r="N29" s="58"/>
      <c r="O29" s="59"/>
      <c r="P29" s="60"/>
      <c r="Q29" s="58"/>
      <c r="R29" s="59"/>
      <c r="S29" s="94"/>
      <c r="T29" s="96">
        <v>10</v>
      </c>
      <c r="U29" s="97"/>
      <c r="V29" s="47">
        <f>(T29*((K29*0)+(N29*50)+(Q29*100)))/(H29*100)</f>
        <v>0</v>
      </c>
      <c r="W29" s="48"/>
      <c r="X29" s="186"/>
      <c r="Y29" s="187"/>
      <c r="Z29" s="188"/>
    </row>
    <row r="30" spans="1:26" s="23" customFormat="1" ht="48" customHeight="1" x14ac:dyDescent="0.25">
      <c r="A30" s="18">
        <v>4</v>
      </c>
      <c r="B30" s="49" t="s">
        <v>74</v>
      </c>
      <c r="C30" s="50"/>
      <c r="D30" s="50"/>
      <c r="E30" s="50"/>
      <c r="F30" s="50"/>
      <c r="G30" s="51"/>
      <c r="H30" s="73">
        <v>8</v>
      </c>
      <c r="I30" s="74"/>
      <c r="J30" s="75"/>
      <c r="K30" s="55">
        <f>K31</f>
        <v>0</v>
      </c>
      <c r="L30" s="56"/>
      <c r="M30" s="57"/>
      <c r="N30" s="55">
        <f>N31</f>
        <v>0</v>
      </c>
      <c r="O30" s="56"/>
      <c r="P30" s="57"/>
      <c r="Q30" s="55">
        <f>Q31</f>
        <v>0</v>
      </c>
      <c r="R30" s="56"/>
      <c r="S30" s="95"/>
      <c r="T30" s="98">
        <v>10</v>
      </c>
      <c r="U30" s="99"/>
      <c r="V30" s="89">
        <f>SUM(V31)</f>
        <v>0</v>
      </c>
      <c r="W30" s="90"/>
      <c r="X30" s="186"/>
      <c r="Y30" s="187"/>
      <c r="Z30" s="188"/>
    </row>
    <row r="31" spans="1:26" ht="48.75" customHeight="1" x14ac:dyDescent="0.25">
      <c r="A31" s="14">
        <v>4.0999999999999996</v>
      </c>
      <c r="B31" s="52" t="s">
        <v>75</v>
      </c>
      <c r="C31" s="53"/>
      <c r="D31" s="53"/>
      <c r="E31" s="53"/>
      <c r="F31" s="53"/>
      <c r="G31" s="54"/>
      <c r="H31" s="178">
        <v>8</v>
      </c>
      <c r="I31" s="179"/>
      <c r="J31" s="180"/>
      <c r="K31" s="58"/>
      <c r="L31" s="59"/>
      <c r="M31" s="60"/>
      <c r="N31" s="58"/>
      <c r="O31" s="59"/>
      <c r="P31" s="60"/>
      <c r="Q31" s="58"/>
      <c r="R31" s="59"/>
      <c r="S31" s="94"/>
      <c r="T31" s="96">
        <v>10</v>
      </c>
      <c r="U31" s="97"/>
      <c r="V31" s="47">
        <f>(T31*((K31*0)+(N31*50)+(Q31*100)))/(H31*100)</f>
        <v>0</v>
      </c>
      <c r="W31" s="48"/>
      <c r="X31" s="186"/>
      <c r="Y31" s="187"/>
      <c r="Z31" s="188"/>
    </row>
    <row r="32" spans="1:26" ht="24" customHeight="1" x14ac:dyDescent="0.25">
      <c r="A32" s="161" t="s">
        <v>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2">
        <f>SUM(T23,T27:U28,T30)</f>
        <v>100</v>
      </c>
      <c r="U32" s="163"/>
      <c r="V32" s="164">
        <f>SUM(V23,V27:W28,V30)</f>
        <v>0</v>
      </c>
      <c r="W32" s="165"/>
      <c r="X32" s="159"/>
      <c r="Y32" s="159"/>
      <c r="Z32" s="159"/>
    </row>
    <row r="33" spans="1:26" ht="9.9499999999999993" customHeight="1" x14ac:dyDescent="0.25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24" customHeight="1" x14ac:dyDescent="0.25">
      <c r="A34" s="1" t="s">
        <v>58</v>
      </c>
    </row>
    <row r="35" spans="1:26" ht="60" customHeight="1" x14ac:dyDescent="0.25">
      <c r="A35" s="16" t="s">
        <v>5</v>
      </c>
      <c r="B35" s="152" t="s">
        <v>20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3" t="s">
        <v>21</v>
      </c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5"/>
      <c r="Y35" s="46" t="s">
        <v>22</v>
      </c>
      <c r="Z35" s="46"/>
    </row>
    <row r="36" spans="1:26" ht="24" customHeight="1" x14ac:dyDescent="0.25">
      <c r="A36" s="156" t="s">
        <v>23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8"/>
    </row>
    <row r="37" spans="1:26" ht="48" customHeight="1" x14ac:dyDescent="0.25">
      <c r="A37" s="19" t="str">
        <f>IF(B37&lt;&gt;"","2.1.1","")</f>
        <v/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8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40"/>
      <c r="Y37" s="129"/>
      <c r="Z37" s="129"/>
    </row>
    <row r="38" spans="1:26" ht="48" customHeight="1" x14ac:dyDescent="0.25">
      <c r="A38" s="19" t="str">
        <f>IF(B38&lt;&gt;"","2.1.2","")</f>
        <v/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8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  <c r="Y38" s="129"/>
      <c r="Z38" s="129"/>
    </row>
    <row r="39" spans="1:26" ht="48" customHeight="1" x14ac:dyDescent="0.25">
      <c r="A39" s="19" t="str">
        <f>IF(B39&lt;&gt;"","2.1.3","")</f>
        <v/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8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  <c r="Y39" s="129"/>
      <c r="Z39" s="129"/>
    </row>
    <row r="40" spans="1:26" ht="48" customHeight="1" x14ac:dyDescent="0.25">
      <c r="A40" s="19" t="str">
        <f>IF(B40&lt;&gt;"","2.1.4","")</f>
        <v/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8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  <c r="Y40" s="129"/>
      <c r="Z40" s="129"/>
    </row>
    <row r="41" spans="1:26" ht="48" customHeight="1" x14ac:dyDescent="0.25">
      <c r="A41" s="19" t="str">
        <f>IF(B41&lt;&gt;"","2.1.5","")</f>
        <v/>
      </c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40"/>
      <c r="M41" s="138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40"/>
      <c r="Y41" s="150"/>
      <c r="Z41" s="151"/>
    </row>
    <row r="42" spans="1:26" ht="24" customHeight="1" x14ac:dyDescent="0.25">
      <c r="A42" s="156" t="s">
        <v>24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8"/>
    </row>
    <row r="43" spans="1:26" ht="48" customHeight="1" x14ac:dyDescent="0.25">
      <c r="A43" s="19" t="str">
        <f>IF(B43&lt;&gt;"","2.2.1","")</f>
        <v/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8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40"/>
      <c r="Y43" s="129"/>
      <c r="Z43" s="129"/>
    </row>
    <row r="44" spans="1:26" ht="48" customHeight="1" x14ac:dyDescent="0.25">
      <c r="A44" s="19" t="str">
        <f>IF(B44&lt;&gt;"","2.2.2","")</f>
        <v/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8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  <c r="Y44" s="129"/>
      <c r="Z44" s="129"/>
    </row>
    <row r="45" spans="1:26" ht="48" customHeight="1" x14ac:dyDescent="0.25">
      <c r="A45" s="19" t="str">
        <f>IF(B45&lt;&gt;"","2.2.3","")</f>
        <v/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8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40"/>
      <c r="Y45" s="129"/>
      <c r="Z45" s="129"/>
    </row>
    <row r="46" spans="1:26" ht="48" customHeight="1" x14ac:dyDescent="0.25">
      <c r="A46" s="19" t="str">
        <f>IF(B46&lt;&gt;"","2.2.4","")</f>
        <v/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8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40"/>
      <c r="Y46" s="129"/>
      <c r="Z46" s="129"/>
    </row>
    <row r="47" spans="1:26" ht="48" customHeight="1" x14ac:dyDescent="0.25">
      <c r="A47" s="19" t="str">
        <f>IF(B47&lt;&gt;"","2.2.5","")</f>
        <v/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8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40"/>
      <c r="Y47" s="129"/>
      <c r="Z47" s="129"/>
    </row>
    <row r="48" spans="1:26" ht="24" customHeight="1" x14ac:dyDescent="0.25">
      <c r="A48" s="156" t="s">
        <v>25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8"/>
    </row>
    <row r="49" spans="1:26" ht="48" customHeight="1" x14ac:dyDescent="0.25">
      <c r="A49" s="19" t="str">
        <f>IF(B49&lt;&gt;"","2.3.1","")</f>
        <v/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8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40"/>
      <c r="Y49" s="129"/>
      <c r="Z49" s="129"/>
    </row>
    <row r="50" spans="1:26" ht="48" customHeight="1" x14ac:dyDescent="0.25">
      <c r="A50" s="19" t="str">
        <f>IF(B50&lt;&gt;"","2.3.2","")</f>
        <v/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8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40"/>
      <c r="Y50" s="129"/>
      <c r="Z50" s="129"/>
    </row>
    <row r="51" spans="1:26" ht="48" customHeight="1" x14ac:dyDescent="0.25">
      <c r="A51" s="19" t="str">
        <f>IF(B51&lt;&gt;"","2.3.3","")</f>
        <v/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8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40"/>
      <c r="Y51" s="129"/>
      <c r="Z51" s="129"/>
    </row>
    <row r="52" spans="1:26" ht="48" customHeight="1" x14ac:dyDescent="0.25">
      <c r="A52" s="19" t="str">
        <f>IF(B52&lt;&gt;"","2.3.4","")</f>
        <v/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8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40"/>
      <c r="Y52" s="129"/>
      <c r="Z52" s="129"/>
    </row>
    <row r="53" spans="1:26" ht="48" customHeight="1" x14ac:dyDescent="0.25">
      <c r="A53" s="19" t="str">
        <f>IF(B53&lt;&gt;"","2.3.5","")</f>
        <v/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8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40"/>
      <c r="Y53" s="129"/>
      <c r="Z53" s="129"/>
    </row>
    <row r="54" spans="1:26" ht="9.9499999999999993" customHeight="1" x14ac:dyDescent="0.25"/>
    <row r="55" spans="1:26" ht="24" customHeight="1" x14ac:dyDescent="0.25">
      <c r="A55" s="2" t="s">
        <v>59</v>
      </c>
    </row>
    <row r="56" spans="1:26" ht="9.9499999999999993" customHeight="1" x14ac:dyDescent="0.25"/>
    <row r="57" spans="1:26" ht="72" customHeight="1" x14ac:dyDescent="0.25">
      <c r="A57" s="16" t="s">
        <v>5</v>
      </c>
      <c r="B57" s="152" t="s">
        <v>26</v>
      </c>
      <c r="C57" s="152"/>
      <c r="D57" s="152"/>
      <c r="E57" s="152"/>
      <c r="F57" s="152"/>
      <c r="G57" s="152"/>
      <c r="H57" s="152" t="s">
        <v>21</v>
      </c>
      <c r="I57" s="152"/>
      <c r="J57" s="152"/>
      <c r="K57" s="152"/>
      <c r="L57" s="152"/>
      <c r="M57" s="152"/>
      <c r="N57" s="152"/>
      <c r="O57" s="152"/>
      <c r="P57" s="152"/>
      <c r="Q57" s="153" t="s">
        <v>27</v>
      </c>
      <c r="R57" s="154"/>
      <c r="S57" s="154"/>
      <c r="T57" s="154"/>
      <c r="U57" s="154"/>
      <c r="V57" s="154"/>
      <c r="W57" s="154"/>
      <c r="X57" s="155"/>
      <c r="Y57" s="46" t="s">
        <v>22</v>
      </c>
      <c r="Z57" s="46"/>
    </row>
    <row r="58" spans="1:26" ht="72" customHeight="1" x14ac:dyDescent="0.25">
      <c r="A58" s="19" t="str">
        <f>IF(B58&lt;&gt;"","3.1","")</f>
        <v/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8"/>
      <c r="R58" s="139"/>
      <c r="S58" s="139"/>
      <c r="T58" s="139"/>
      <c r="U58" s="139"/>
      <c r="V58" s="139"/>
      <c r="W58" s="139"/>
      <c r="X58" s="140"/>
      <c r="Y58" s="129"/>
      <c r="Z58" s="129"/>
    </row>
    <row r="59" spans="1:26" ht="72" customHeight="1" x14ac:dyDescent="0.25">
      <c r="A59" s="19" t="str">
        <f>IF(B59&lt;&gt;"","3.2","")</f>
        <v/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8"/>
      <c r="R59" s="139"/>
      <c r="S59" s="139"/>
      <c r="T59" s="139"/>
      <c r="U59" s="139"/>
      <c r="V59" s="139"/>
      <c r="W59" s="139"/>
      <c r="X59" s="140"/>
      <c r="Y59" s="129"/>
      <c r="Z59" s="129"/>
    </row>
    <row r="60" spans="1:26" ht="72" customHeight="1" x14ac:dyDescent="0.25">
      <c r="A60" s="19" t="str">
        <f>IF(B60&lt;&gt;"","3.3","")</f>
        <v/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8"/>
      <c r="R60" s="139"/>
      <c r="S60" s="139"/>
      <c r="T60" s="139"/>
      <c r="U60" s="139"/>
      <c r="V60" s="139"/>
      <c r="W60" s="139"/>
      <c r="X60" s="140"/>
      <c r="Y60" s="129"/>
      <c r="Z60" s="129"/>
    </row>
    <row r="61" spans="1:26" ht="72" customHeight="1" x14ac:dyDescent="0.25">
      <c r="A61" s="19" t="str">
        <f>IF(B61&lt;&gt;"","3.4","")</f>
        <v/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8"/>
      <c r="R61" s="139"/>
      <c r="S61" s="139"/>
      <c r="T61" s="139"/>
      <c r="U61" s="139"/>
      <c r="V61" s="139"/>
      <c r="W61" s="139"/>
      <c r="X61" s="140"/>
      <c r="Y61" s="129"/>
      <c r="Z61" s="129"/>
    </row>
    <row r="62" spans="1:26" ht="72" customHeight="1" x14ac:dyDescent="0.25">
      <c r="A62" s="19" t="str">
        <f>IF(B62&lt;&gt;"","3.5","")</f>
        <v/>
      </c>
      <c r="B62" s="138"/>
      <c r="C62" s="139"/>
      <c r="D62" s="139"/>
      <c r="E62" s="139"/>
      <c r="F62" s="139"/>
      <c r="G62" s="140"/>
      <c r="H62" s="138"/>
      <c r="I62" s="139"/>
      <c r="J62" s="139"/>
      <c r="K62" s="139"/>
      <c r="L62" s="139"/>
      <c r="M62" s="139"/>
      <c r="N62" s="139"/>
      <c r="O62" s="139"/>
      <c r="P62" s="140"/>
      <c r="Q62" s="138"/>
      <c r="R62" s="139"/>
      <c r="S62" s="139"/>
      <c r="T62" s="139"/>
      <c r="U62" s="139"/>
      <c r="V62" s="139"/>
      <c r="W62" s="139"/>
      <c r="X62" s="140"/>
      <c r="Y62" s="150"/>
      <c r="Z62" s="151"/>
    </row>
    <row r="63" spans="1:26" s="12" customFormat="1" ht="72" customHeight="1" x14ac:dyDescent="0.25">
      <c r="A63" s="19" t="str">
        <f>IF(B63&lt;&gt;"","3.6","")</f>
        <v/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8"/>
      <c r="R63" s="139"/>
      <c r="S63" s="139"/>
      <c r="T63" s="139"/>
      <c r="U63" s="139"/>
      <c r="V63" s="139"/>
      <c r="W63" s="139"/>
      <c r="X63" s="140"/>
      <c r="Y63" s="129"/>
      <c r="Z63" s="129"/>
    </row>
    <row r="64" spans="1:26" ht="9.9499999999999993" customHeight="1" x14ac:dyDescent="0.25">
      <c r="A64" s="2"/>
    </row>
    <row r="65" spans="1:25" ht="24" customHeight="1" x14ac:dyDescent="0.25">
      <c r="A65" s="2" t="s">
        <v>60</v>
      </c>
    </row>
    <row r="66" spans="1:25" ht="9.9499999999999993" customHeight="1" x14ac:dyDescent="0.25">
      <c r="A66" s="2"/>
    </row>
    <row r="67" spans="1:25" ht="48" customHeigh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3"/>
    </row>
    <row r="68" spans="1:25" ht="48" customHeight="1" x14ac:dyDescent="0.25">
      <c r="B68" s="144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6"/>
    </row>
    <row r="69" spans="1:25" ht="48" customHeigh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6"/>
    </row>
    <row r="70" spans="1:25" ht="48" customHeigh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6"/>
    </row>
    <row r="71" spans="1:25" ht="48" customHeight="1" x14ac:dyDescent="0.25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9"/>
    </row>
    <row r="72" spans="1:25" ht="21" customHeight="1" x14ac:dyDescent="0.25">
      <c r="A72" s="2"/>
    </row>
    <row r="73" spans="1:25" x14ac:dyDescent="0.25">
      <c r="A73" s="2" t="s">
        <v>78</v>
      </c>
    </row>
    <row r="74" spans="1:25" ht="24" customHeight="1" x14ac:dyDescent="0.25"/>
    <row r="75" spans="1:25" ht="10.15" customHeight="1" x14ac:dyDescent="0.25">
      <c r="B75" s="128"/>
      <c r="C75" s="128"/>
      <c r="D75" s="128"/>
      <c r="E75" s="128"/>
      <c r="F75" s="128"/>
      <c r="G75" s="128"/>
      <c r="H75" s="128"/>
      <c r="J75" s="128"/>
      <c r="K75" s="128"/>
      <c r="L75" s="128"/>
      <c r="M75" s="128"/>
      <c r="N75" s="128"/>
      <c r="O75" s="128"/>
      <c r="P75" s="128"/>
      <c r="Q75" s="128"/>
      <c r="S75" s="107"/>
      <c r="T75" s="108"/>
      <c r="U75" s="108"/>
      <c r="V75" s="108"/>
      <c r="W75" s="108"/>
      <c r="X75" s="108"/>
      <c r="Y75" s="109"/>
    </row>
    <row r="76" spans="1:25" ht="10.15" customHeight="1" x14ac:dyDescent="0.25">
      <c r="B76" s="128"/>
      <c r="C76" s="128"/>
      <c r="D76" s="128"/>
      <c r="E76" s="128"/>
      <c r="F76" s="128"/>
      <c r="G76" s="128"/>
      <c r="H76" s="128"/>
      <c r="J76" s="128"/>
      <c r="K76" s="128"/>
      <c r="L76" s="128"/>
      <c r="M76" s="128"/>
      <c r="N76" s="128"/>
      <c r="O76" s="128"/>
      <c r="P76" s="128"/>
      <c r="Q76" s="128"/>
      <c r="S76" s="110"/>
      <c r="T76" s="111"/>
      <c r="U76" s="111"/>
      <c r="V76" s="111"/>
      <c r="W76" s="111"/>
      <c r="X76" s="111"/>
      <c r="Y76" s="112"/>
    </row>
    <row r="77" spans="1:25" ht="21" customHeight="1" x14ac:dyDescent="0.25">
      <c r="B77" s="128"/>
      <c r="C77" s="128"/>
      <c r="D77" s="128"/>
      <c r="E77" s="128"/>
      <c r="F77" s="128"/>
      <c r="G77" s="128"/>
      <c r="H77" s="128"/>
      <c r="J77" s="128"/>
      <c r="K77" s="128"/>
      <c r="L77" s="128"/>
      <c r="M77" s="128"/>
      <c r="N77" s="128"/>
      <c r="O77" s="128"/>
      <c r="P77" s="128"/>
      <c r="Q77" s="128"/>
      <c r="S77" s="110"/>
      <c r="T77" s="111"/>
      <c r="U77" s="111"/>
      <c r="V77" s="111"/>
      <c r="W77" s="111"/>
      <c r="X77" s="111"/>
      <c r="Y77" s="112"/>
    </row>
    <row r="78" spans="1:25" ht="35.25" customHeight="1" x14ac:dyDescent="0.25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10"/>
      <c r="T78" s="111"/>
      <c r="U78" s="111"/>
      <c r="V78" s="111"/>
      <c r="W78" s="111"/>
      <c r="X78" s="111"/>
      <c r="Y78" s="112"/>
    </row>
    <row r="79" spans="1:25" ht="21" customHeight="1" x14ac:dyDescent="0.25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10"/>
      <c r="T79" s="111"/>
      <c r="U79" s="111"/>
      <c r="V79" s="111"/>
      <c r="W79" s="111"/>
      <c r="X79" s="111"/>
      <c r="Y79" s="112"/>
    </row>
    <row r="80" spans="1:25" ht="21" customHeight="1" x14ac:dyDescent="0.25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10"/>
      <c r="T80" s="111"/>
      <c r="U80" s="111"/>
      <c r="V80" s="111"/>
      <c r="W80" s="111"/>
      <c r="X80" s="111"/>
      <c r="Y80" s="112"/>
    </row>
    <row r="81" spans="2:25" ht="21" customHeight="1" x14ac:dyDescent="0.25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10"/>
      <c r="T81" s="111"/>
      <c r="U81" s="111"/>
      <c r="V81" s="111"/>
      <c r="W81" s="111"/>
      <c r="X81" s="111"/>
      <c r="Y81" s="112"/>
    </row>
    <row r="82" spans="2:25" ht="21" customHeight="1" x14ac:dyDescent="0.25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10"/>
      <c r="T82" s="111"/>
      <c r="U82" s="111"/>
      <c r="V82" s="111"/>
      <c r="W82" s="111"/>
      <c r="X82" s="111"/>
      <c r="Y82" s="112"/>
    </row>
    <row r="83" spans="2:25" ht="21" customHeight="1" x14ac:dyDescent="0.25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10"/>
      <c r="T83" s="111"/>
      <c r="U83" s="111"/>
      <c r="V83" s="111"/>
      <c r="W83" s="111"/>
      <c r="X83" s="111"/>
      <c r="Y83" s="112"/>
    </row>
    <row r="84" spans="2:25" ht="21" customHeight="1" x14ac:dyDescent="0.25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13"/>
      <c r="T84" s="114"/>
      <c r="U84" s="114"/>
      <c r="V84" s="114"/>
      <c r="W84" s="114"/>
      <c r="X84" s="114"/>
      <c r="Y84" s="115"/>
    </row>
    <row r="85" spans="2:25" ht="48" customHeight="1" x14ac:dyDescent="0.25">
      <c r="B85" s="136"/>
      <c r="C85" s="136"/>
      <c r="D85" s="136"/>
      <c r="E85" s="136"/>
      <c r="F85" s="136"/>
      <c r="G85" s="136"/>
      <c r="H85" s="136"/>
      <c r="J85" s="130"/>
      <c r="K85" s="131"/>
      <c r="L85" s="131"/>
      <c r="M85" s="131"/>
      <c r="N85" s="131"/>
      <c r="O85" s="131"/>
      <c r="P85" s="131"/>
      <c r="Q85" s="132"/>
      <c r="S85" s="130"/>
      <c r="T85" s="131"/>
      <c r="U85" s="131"/>
      <c r="V85" s="131"/>
      <c r="W85" s="131"/>
      <c r="X85" s="131"/>
      <c r="Y85" s="132"/>
    </row>
    <row r="86" spans="2:25" ht="48" customHeight="1" x14ac:dyDescent="0.25">
      <c r="B86" s="136"/>
      <c r="C86" s="136"/>
      <c r="D86" s="136"/>
      <c r="E86" s="136"/>
      <c r="F86" s="136"/>
      <c r="G86" s="136"/>
      <c r="H86" s="136"/>
      <c r="J86" s="133"/>
      <c r="K86" s="134"/>
      <c r="L86" s="134"/>
      <c r="M86" s="134"/>
      <c r="N86" s="134"/>
      <c r="O86" s="134"/>
      <c r="P86" s="134"/>
      <c r="Q86" s="135"/>
      <c r="S86" s="133"/>
      <c r="T86" s="134"/>
      <c r="U86" s="134"/>
      <c r="V86" s="134"/>
      <c r="W86" s="134"/>
      <c r="X86" s="134"/>
      <c r="Y86" s="135"/>
    </row>
    <row r="87" spans="2:25" ht="21" customHeight="1" x14ac:dyDescent="0.25"/>
    <row r="88" spans="2:25" ht="21" customHeight="1" x14ac:dyDescent="0.25">
      <c r="B88" s="128"/>
      <c r="C88" s="128"/>
      <c r="D88" s="128"/>
      <c r="E88" s="128"/>
      <c r="F88" s="128"/>
      <c r="G88" s="128"/>
      <c r="H88" s="128"/>
      <c r="J88" s="128"/>
      <c r="K88" s="128"/>
      <c r="L88" s="128"/>
      <c r="M88" s="128"/>
      <c r="N88" s="128"/>
      <c r="O88" s="128"/>
      <c r="P88" s="128"/>
      <c r="Q88" s="128"/>
      <c r="S88" s="107"/>
      <c r="T88" s="108"/>
      <c r="U88" s="108"/>
      <c r="V88" s="108"/>
      <c r="W88" s="108"/>
      <c r="X88" s="108"/>
      <c r="Y88" s="109"/>
    </row>
    <row r="89" spans="2:25" ht="21" customHeight="1" x14ac:dyDescent="0.25">
      <c r="B89" s="128"/>
      <c r="C89" s="128"/>
      <c r="D89" s="128"/>
      <c r="E89" s="128"/>
      <c r="F89" s="128"/>
      <c r="G89" s="128"/>
      <c r="H89" s="128"/>
      <c r="J89" s="128"/>
      <c r="K89" s="128"/>
      <c r="L89" s="128"/>
      <c r="M89" s="128"/>
      <c r="N89" s="128"/>
      <c r="O89" s="128"/>
      <c r="P89" s="128"/>
      <c r="Q89" s="128"/>
      <c r="S89" s="110"/>
      <c r="T89" s="111"/>
      <c r="U89" s="111"/>
      <c r="V89" s="111"/>
      <c r="W89" s="111"/>
      <c r="X89" s="111"/>
      <c r="Y89" s="112"/>
    </row>
    <row r="90" spans="2:25" ht="21" customHeight="1" x14ac:dyDescent="0.25">
      <c r="B90" s="128"/>
      <c r="C90" s="128"/>
      <c r="D90" s="128"/>
      <c r="E90" s="128"/>
      <c r="F90" s="128"/>
      <c r="G90" s="128"/>
      <c r="H90" s="128"/>
      <c r="J90" s="128"/>
      <c r="K90" s="128"/>
      <c r="L90" s="128"/>
      <c r="M90" s="128"/>
      <c r="N90" s="128"/>
      <c r="O90" s="128"/>
      <c r="P90" s="128"/>
      <c r="Q90" s="128"/>
      <c r="S90" s="110"/>
      <c r="T90" s="111"/>
      <c r="U90" s="111"/>
      <c r="V90" s="111"/>
      <c r="W90" s="111"/>
      <c r="X90" s="111"/>
      <c r="Y90" s="112"/>
    </row>
    <row r="91" spans="2:25" ht="21" customHeight="1" x14ac:dyDescent="0.25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10"/>
      <c r="T91" s="111"/>
      <c r="U91" s="111"/>
      <c r="V91" s="111"/>
      <c r="W91" s="111"/>
      <c r="X91" s="111"/>
      <c r="Y91" s="112"/>
    </row>
    <row r="92" spans="2:25" ht="21" customHeight="1" x14ac:dyDescent="0.25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10"/>
      <c r="T92" s="111"/>
      <c r="U92" s="111"/>
      <c r="V92" s="111"/>
      <c r="W92" s="111"/>
      <c r="X92" s="111"/>
      <c r="Y92" s="112"/>
    </row>
    <row r="93" spans="2:25" ht="21" customHeight="1" x14ac:dyDescent="0.25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10"/>
      <c r="T93" s="111"/>
      <c r="U93" s="111"/>
      <c r="V93" s="111"/>
      <c r="W93" s="111"/>
      <c r="X93" s="111"/>
      <c r="Y93" s="112"/>
    </row>
    <row r="94" spans="2:25" ht="21" customHeight="1" x14ac:dyDescent="0.25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10"/>
      <c r="T94" s="111"/>
      <c r="U94" s="111"/>
      <c r="V94" s="111"/>
      <c r="W94" s="111"/>
      <c r="X94" s="111"/>
      <c r="Y94" s="112"/>
    </row>
    <row r="95" spans="2:25" ht="21" customHeight="1" x14ac:dyDescent="0.25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10"/>
      <c r="T95" s="111"/>
      <c r="U95" s="111"/>
      <c r="V95" s="111"/>
      <c r="W95" s="111"/>
      <c r="X95" s="111"/>
      <c r="Y95" s="112"/>
    </row>
    <row r="96" spans="2:25" ht="21" customHeight="1" x14ac:dyDescent="0.25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10"/>
      <c r="T96" s="111"/>
      <c r="U96" s="111"/>
      <c r="V96" s="111"/>
      <c r="W96" s="111"/>
      <c r="X96" s="111"/>
      <c r="Y96" s="112"/>
    </row>
    <row r="97" spans="2:25" ht="21" customHeight="1" x14ac:dyDescent="0.25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13"/>
      <c r="T97" s="114"/>
      <c r="U97" s="114"/>
      <c r="V97" s="114"/>
      <c r="W97" s="114"/>
      <c r="X97" s="114"/>
      <c r="Y97" s="115"/>
    </row>
    <row r="98" spans="2:25" ht="48" customHeight="1" x14ac:dyDescent="0.25">
      <c r="B98" s="129"/>
      <c r="C98" s="129"/>
      <c r="D98" s="129"/>
      <c r="E98" s="129"/>
      <c r="F98" s="129"/>
      <c r="G98" s="129"/>
      <c r="H98" s="129"/>
      <c r="J98" s="130"/>
      <c r="K98" s="131"/>
      <c r="L98" s="131"/>
      <c r="M98" s="131"/>
      <c r="N98" s="131"/>
      <c r="O98" s="131"/>
      <c r="P98" s="131"/>
      <c r="Q98" s="132"/>
      <c r="S98" s="116"/>
      <c r="T98" s="117"/>
      <c r="U98" s="117"/>
      <c r="V98" s="117"/>
      <c r="W98" s="117"/>
      <c r="X98" s="117"/>
      <c r="Y98" s="118"/>
    </row>
    <row r="99" spans="2:25" ht="48" customHeight="1" x14ac:dyDescent="0.25">
      <c r="B99" s="129"/>
      <c r="C99" s="129"/>
      <c r="D99" s="129"/>
      <c r="E99" s="129"/>
      <c r="F99" s="129"/>
      <c r="G99" s="129"/>
      <c r="H99" s="129"/>
      <c r="J99" s="133"/>
      <c r="K99" s="134"/>
      <c r="L99" s="134"/>
      <c r="M99" s="134"/>
      <c r="N99" s="134"/>
      <c r="O99" s="134"/>
      <c r="P99" s="134"/>
      <c r="Q99" s="135"/>
      <c r="S99" s="119"/>
      <c r="T99" s="120"/>
      <c r="U99" s="120"/>
      <c r="V99" s="120"/>
      <c r="W99" s="120"/>
      <c r="X99" s="120"/>
      <c r="Y99" s="121"/>
    </row>
    <row r="100" spans="2:25" ht="21" customHeight="1" x14ac:dyDescent="0.25"/>
    <row r="101" spans="2:25" ht="21" customHeight="1" x14ac:dyDescent="0.25">
      <c r="B101" s="107"/>
      <c r="C101" s="108"/>
      <c r="D101" s="108"/>
      <c r="E101" s="108"/>
      <c r="F101" s="108"/>
      <c r="G101" s="108"/>
      <c r="H101" s="109"/>
      <c r="J101" s="107"/>
      <c r="K101" s="108"/>
      <c r="L101" s="108"/>
      <c r="M101" s="108"/>
      <c r="N101" s="108"/>
      <c r="O101" s="108"/>
      <c r="P101" s="108"/>
      <c r="Q101" s="109"/>
      <c r="S101" s="107"/>
      <c r="T101" s="108"/>
      <c r="U101" s="108"/>
      <c r="V101" s="108"/>
      <c r="W101" s="108"/>
      <c r="X101" s="108"/>
      <c r="Y101" s="109"/>
    </row>
    <row r="102" spans="2:25" ht="21" customHeight="1" x14ac:dyDescent="0.25">
      <c r="B102" s="110"/>
      <c r="C102" s="111"/>
      <c r="D102" s="111"/>
      <c r="E102" s="111"/>
      <c r="F102" s="111"/>
      <c r="G102" s="111"/>
      <c r="H102" s="112"/>
      <c r="J102" s="110"/>
      <c r="K102" s="111"/>
      <c r="L102" s="111"/>
      <c r="M102" s="111"/>
      <c r="N102" s="111"/>
      <c r="O102" s="111"/>
      <c r="P102" s="111"/>
      <c r="Q102" s="112"/>
      <c r="S102" s="110"/>
      <c r="T102" s="111"/>
      <c r="U102" s="111"/>
      <c r="V102" s="111"/>
      <c r="W102" s="111"/>
      <c r="X102" s="111"/>
      <c r="Y102" s="112"/>
    </row>
    <row r="103" spans="2:25" ht="21" customHeight="1" x14ac:dyDescent="0.25">
      <c r="B103" s="110"/>
      <c r="C103" s="111"/>
      <c r="D103" s="111"/>
      <c r="E103" s="111"/>
      <c r="F103" s="111"/>
      <c r="G103" s="111"/>
      <c r="H103" s="112"/>
      <c r="J103" s="110"/>
      <c r="K103" s="111"/>
      <c r="L103" s="111"/>
      <c r="M103" s="111"/>
      <c r="N103" s="111"/>
      <c r="O103" s="111"/>
      <c r="P103" s="111"/>
      <c r="Q103" s="112"/>
      <c r="S103" s="110"/>
      <c r="T103" s="111"/>
      <c r="U103" s="111"/>
      <c r="V103" s="111"/>
      <c r="W103" s="111"/>
      <c r="X103" s="111"/>
      <c r="Y103" s="112"/>
    </row>
    <row r="104" spans="2:25" ht="21" customHeight="1" x14ac:dyDescent="0.25">
      <c r="B104" s="110"/>
      <c r="C104" s="111"/>
      <c r="D104" s="111"/>
      <c r="E104" s="111"/>
      <c r="F104" s="111"/>
      <c r="G104" s="111"/>
      <c r="H104" s="112"/>
      <c r="J104" s="110"/>
      <c r="K104" s="111"/>
      <c r="L104" s="111"/>
      <c r="M104" s="111"/>
      <c r="N104" s="111"/>
      <c r="O104" s="111"/>
      <c r="P104" s="111"/>
      <c r="Q104" s="112"/>
      <c r="S104" s="110"/>
      <c r="T104" s="111"/>
      <c r="U104" s="111"/>
      <c r="V104" s="111"/>
      <c r="W104" s="111"/>
      <c r="X104" s="111"/>
      <c r="Y104" s="112"/>
    </row>
    <row r="105" spans="2:25" ht="21" customHeight="1" x14ac:dyDescent="0.25">
      <c r="B105" s="110"/>
      <c r="C105" s="111"/>
      <c r="D105" s="111"/>
      <c r="E105" s="111"/>
      <c r="F105" s="111"/>
      <c r="G105" s="111"/>
      <c r="H105" s="112"/>
      <c r="J105" s="110"/>
      <c r="K105" s="111"/>
      <c r="L105" s="111"/>
      <c r="M105" s="111"/>
      <c r="N105" s="111"/>
      <c r="O105" s="111"/>
      <c r="P105" s="111"/>
      <c r="Q105" s="112"/>
      <c r="S105" s="110"/>
      <c r="T105" s="111"/>
      <c r="U105" s="111"/>
      <c r="V105" s="111"/>
      <c r="W105" s="111"/>
      <c r="X105" s="111"/>
      <c r="Y105" s="112"/>
    </row>
    <row r="106" spans="2:25" ht="21" customHeight="1" x14ac:dyDescent="0.25">
      <c r="B106" s="110"/>
      <c r="C106" s="111"/>
      <c r="D106" s="111"/>
      <c r="E106" s="111"/>
      <c r="F106" s="111"/>
      <c r="G106" s="111"/>
      <c r="H106" s="112"/>
      <c r="J106" s="110"/>
      <c r="K106" s="111"/>
      <c r="L106" s="111"/>
      <c r="M106" s="111"/>
      <c r="N106" s="111"/>
      <c r="O106" s="111"/>
      <c r="P106" s="111"/>
      <c r="Q106" s="112"/>
      <c r="S106" s="110"/>
      <c r="T106" s="111"/>
      <c r="U106" s="111"/>
      <c r="V106" s="111"/>
      <c r="W106" s="111"/>
      <c r="X106" s="111"/>
      <c r="Y106" s="112"/>
    </row>
    <row r="107" spans="2:25" ht="21" customHeight="1" x14ac:dyDescent="0.25">
      <c r="B107" s="110"/>
      <c r="C107" s="111"/>
      <c r="D107" s="111"/>
      <c r="E107" s="111"/>
      <c r="F107" s="111"/>
      <c r="G107" s="111"/>
      <c r="H107" s="112"/>
      <c r="J107" s="110"/>
      <c r="K107" s="111"/>
      <c r="L107" s="111"/>
      <c r="M107" s="111"/>
      <c r="N107" s="111"/>
      <c r="O107" s="111"/>
      <c r="P107" s="111"/>
      <c r="Q107" s="112"/>
      <c r="S107" s="110"/>
      <c r="T107" s="111"/>
      <c r="U107" s="111"/>
      <c r="V107" s="111"/>
      <c r="W107" s="111"/>
      <c r="X107" s="111"/>
      <c r="Y107" s="112"/>
    </row>
    <row r="108" spans="2:25" ht="21" customHeight="1" x14ac:dyDescent="0.25">
      <c r="B108" s="110"/>
      <c r="C108" s="111"/>
      <c r="D108" s="111"/>
      <c r="E108" s="111"/>
      <c r="F108" s="111"/>
      <c r="G108" s="111"/>
      <c r="H108" s="112"/>
      <c r="J108" s="110"/>
      <c r="K108" s="111"/>
      <c r="L108" s="111"/>
      <c r="M108" s="111"/>
      <c r="N108" s="111"/>
      <c r="O108" s="111"/>
      <c r="P108" s="111"/>
      <c r="Q108" s="112"/>
      <c r="S108" s="110"/>
      <c r="T108" s="111"/>
      <c r="U108" s="111"/>
      <c r="V108" s="111"/>
      <c r="W108" s="111"/>
      <c r="X108" s="111"/>
      <c r="Y108" s="112"/>
    </row>
    <row r="109" spans="2:25" ht="21" customHeight="1" x14ac:dyDescent="0.25">
      <c r="B109" s="110"/>
      <c r="C109" s="111"/>
      <c r="D109" s="111"/>
      <c r="E109" s="111"/>
      <c r="F109" s="111"/>
      <c r="G109" s="111"/>
      <c r="H109" s="112"/>
      <c r="J109" s="110"/>
      <c r="K109" s="111"/>
      <c r="L109" s="111"/>
      <c r="M109" s="111"/>
      <c r="N109" s="111"/>
      <c r="O109" s="111"/>
      <c r="P109" s="111"/>
      <c r="Q109" s="112"/>
      <c r="S109" s="110"/>
      <c r="T109" s="111"/>
      <c r="U109" s="111"/>
      <c r="V109" s="111"/>
      <c r="W109" s="111"/>
      <c r="X109" s="111"/>
      <c r="Y109" s="112"/>
    </row>
    <row r="110" spans="2:25" ht="21" customHeight="1" x14ac:dyDescent="0.25">
      <c r="B110" s="113"/>
      <c r="C110" s="114"/>
      <c r="D110" s="114"/>
      <c r="E110" s="114"/>
      <c r="F110" s="114"/>
      <c r="G110" s="114"/>
      <c r="H110" s="115"/>
      <c r="J110" s="113"/>
      <c r="K110" s="114"/>
      <c r="L110" s="114"/>
      <c r="M110" s="114"/>
      <c r="N110" s="114"/>
      <c r="O110" s="114"/>
      <c r="P110" s="114"/>
      <c r="Q110" s="115"/>
      <c r="S110" s="113"/>
      <c r="T110" s="114"/>
      <c r="U110" s="114"/>
      <c r="V110" s="114"/>
      <c r="W110" s="114"/>
      <c r="X110" s="114"/>
      <c r="Y110" s="115"/>
    </row>
    <row r="111" spans="2:25" ht="48" customHeight="1" x14ac:dyDescent="0.25">
      <c r="B111" s="116"/>
      <c r="C111" s="117"/>
      <c r="D111" s="117"/>
      <c r="E111" s="117"/>
      <c r="F111" s="117"/>
      <c r="G111" s="117"/>
      <c r="H111" s="118"/>
      <c r="J111" s="122"/>
      <c r="K111" s="123"/>
      <c r="L111" s="123"/>
      <c r="M111" s="123"/>
      <c r="N111" s="123"/>
      <c r="O111" s="123"/>
      <c r="P111" s="123"/>
      <c r="Q111" s="124"/>
      <c r="S111" s="116"/>
      <c r="T111" s="117"/>
      <c r="U111" s="117"/>
      <c r="V111" s="117"/>
      <c r="W111" s="117"/>
      <c r="X111" s="117"/>
      <c r="Y111" s="118"/>
    </row>
    <row r="112" spans="2:25" ht="48" customHeight="1" x14ac:dyDescent="0.25">
      <c r="B112" s="119"/>
      <c r="C112" s="120"/>
      <c r="D112" s="120"/>
      <c r="E112" s="120"/>
      <c r="F112" s="120"/>
      <c r="G112" s="120"/>
      <c r="H112" s="121"/>
      <c r="J112" s="125"/>
      <c r="K112" s="126"/>
      <c r="L112" s="126"/>
      <c r="M112" s="126"/>
      <c r="N112" s="126"/>
      <c r="O112" s="126"/>
      <c r="P112" s="126"/>
      <c r="Q112" s="127"/>
      <c r="S112" s="119"/>
      <c r="T112" s="120"/>
      <c r="U112" s="120"/>
      <c r="V112" s="120"/>
      <c r="W112" s="120"/>
      <c r="X112" s="120"/>
      <c r="Y112" s="121"/>
    </row>
    <row r="114" spans="5:24" ht="21" customHeight="1" x14ac:dyDescent="0.25"/>
    <row r="115" spans="5:24" ht="21" customHeight="1" x14ac:dyDescent="0.25">
      <c r="E115" s="13" t="s">
        <v>28</v>
      </c>
      <c r="F115" s="104"/>
      <c r="G115" s="104"/>
      <c r="H115" s="104"/>
      <c r="I115" s="104"/>
      <c r="J115" s="104"/>
      <c r="Q115" s="13" t="s">
        <v>29</v>
      </c>
      <c r="R115" s="104"/>
      <c r="S115" s="104"/>
      <c r="T115" s="104"/>
      <c r="U115" s="104"/>
      <c r="V115" s="104"/>
      <c r="W115" s="104"/>
    </row>
    <row r="116" spans="5:24" ht="21" customHeight="1" x14ac:dyDescent="0.25">
      <c r="E116" s="13" t="s">
        <v>30</v>
      </c>
      <c r="F116" s="105"/>
      <c r="G116" s="105"/>
      <c r="H116" s="105"/>
      <c r="I116" s="105"/>
      <c r="J116" s="105"/>
      <c r="K116" s="2" t="s">
        <v>31</v>
      </c>
      <c r="Q116" s="13" t="s">
        <v>30</v>
      </c>
      <c r="R116" s="104"/>
      <c r="S116" s="104"/>
      <c r="T116" s="104"/>
      <c r="U116" s="104"/>
      <c r="V116" s="104"/>
      <c r="W116" s="104"/>
      <c r="X116" s="2" t="s">
        <v>31</v>
      </c>
    </row>
    <row r="117" spans="5:24" ht="24" customHeight="1" x14ac:dyDescent="0.25">
      <c r="E117" s="13" t="s">
        <v>32</v>
      </c>
      <c r="F117" s="105"/>
      <c r="G117" s="105"/>
      <c r="H117" s="105"/>
      <c r="I117" s="105"/>
      <c r="J117" s="105"/>
      <c r="Q117" s="106"/>
      <c r="R117" s="106"/>
      <c r="S117" s="106"/>
      <c r="T117" s="106"/>
      <c r="U117" s="106"/>
      <c r="V117" s="106"/>
      <c r="W117" s="106"/>
      <c r="X117" s="106"/>
    </row>
    <row r="118" spans="5:24" ht="24" customHeight="1" x14ac:dyDescent="0.25">
      <c r="E118" s="13" t="s">
        <v>33</v>
      </c>
      <c r="F118" s="101"/>
      <c r="G118" s="101"/>
      <c r="H118" s="101"/>
      <c r="I118" s="101"/>
      <c r="J118" s="101"/>
      <c r="Q118" s="13" t="s">
        <v>33</v>
      </c>
      <c r="R118" s="102"/>
      <c r="S118" s="102"/>
      <c r="T118" s="102"/>
      <c r="U118" s="102"/>
      <c r="V118" s="102"/>
      <c r="W118" s="102"/>
    </row>
    <row r="119" spans="5:24" ht="24" customHeight="1" x14ac:dyDescent="0.25">
      <c r="E119" s="13" t="s">
        <v>34</v>
      </c>
      <c r="F119" s="103"/>
      <c r="G119" s="103"/>
      <c r="H119" s="103"/>
      <c r="I119" s="103"/>
      <c r="J119" s="103"/>
    </row>
  </sheetData>
  <sheetProtection algorithmName="SHA-512" hashValue="98/X0KqPsQI0ov7NOw1cKAqbSk3VPJ/pED2VAqrkVjFD5LUCMyCBAHDfFO9yN8ocamnB7uycMNfq0Fm5Wa/qTw==" saltValue="640GY60ImT6lC5lKQdCAxA==" spinCount="100000" sheet="1" formatCells="0"/>
  <protectedRanges>
    <protectedRange sqref="O7 H8 V13:X16 K24:S27 X23 K29:S29 K31:S31 B38:Z41 B37:Z37 B43:Z47 B49:Z53 B58:Z63 B67 B75 B85 J75 J85 S75 S85 B88 B98 J88 J98 S88 S98 B101 B111 J101 J111 S101 S111 F115" name="ช่วง1"/>
  </protectedRanges>
  <mergeCells count="233">
    <mergeCell ref="A1:Z1"/>
    <mergeCell ref="J2:Q2"/>
    <mergeCell ref="A3:Z3"/>
    <mergeCell ref="A4:Z4"/>
    <mergeCell ref="O7:R7"/>
    <mergeCell ref="A10:A11"/>
    <mergeCell ref="A12:Z12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Y13:Z13"/>
    <mergeCell ref="N15:P15"/>
    <mergeCell ref="Q15:R15"/>
    <mergeCell ref="B15:J15"/>
    <mergeCell ref="K16:M16"/>
    <mergeCell ref="N16:P16"/>
    <mergeCell ref="Q16:R16"/>
    <mergeCell ref="X23:Z31"/>
    <mergeCell ref="A17:P17"/>
    <mergeCell ref="Q17:R17"/>
    <mergeCell ref="S17:U17"/>
    <mergeCell ref="V17:X17"/>
    <mergeCell ref="Y17:Z17"/>
    <mergeCell ref="A18:Z18"/>
    <mergeCell ref="B21:G21"/>
    <mergeCell ref="X21:Z21"/>
    <mergeCell ref="K31:M31"/>
    <mergeCell ref="V31:W31"/>
    <mergeCell ref="B16:J16"/>
    <mergeCell ref="V30:W30"/>
    <mergeCell ref="V29:W29"/>
    <mergeCell ref="H21:J21"/>
    <mergeCell ref="K21:M21"/>
    <mergeCell ref="H26:J26"/>
    <mergeCell ref="N26:P26"/>
    <mergeCell ref="Q26:S26"/>
    <mergeCell ref="T26:U26"/>
    <mergeCell ref="B31:G31"/>
    <mergeCell ref="N27:P27"/>
    <mergeCell ref="N31:P31"/>
    <mergeCell ref="B14:J14"/>
    <mergeCell ref="K14:M14"/>
    <mergeCell ref="N14:P14"/>
    <mergeCell ref="Q14:R14"/>
    <mergeCell ref="N21:P21"/>
    <mergeCell ref="Q21:S21"/>
    <mergeCell ref="T21:U21"/>
    <mergeCell ref="A22:Z22"/>
    <mergeCell ref="B30:G30"/>
    <mergeCell ref="B29:G29"/>
    <mergeCell ref="B28:G28"/>
    <mergeCell ref="H25:J25"/>
    <mergeCell ref="K25:M25"/>
    <mergeCell ref="N25:P25"/>
    <mergeCell ref="H31:J31"/>
    <mergeCell ref="V26:W26"/>
    <mergeCell ref="V28:W28"/>
    <mergeCell ref="K15:M15"/>
    <mergeCell ref="M35:X35"/>
    <mergeCell ref="Y35:Z35"/>
    <mergeCell ref="A36:Z36"/>
    <mergeCell ref="B37:L37"/>
    <mergeCell ref="M37:X37"/>
    <mergeCell ref="Y37:Z37"/>
    <mergeCell ref="X32:Z32"/>
    <mergeCell ref="A33:Z33"/>
    <mergeCell ref="B35:L35"/>
    <mergeCell ref="A32:S32"/>
    <mergeCell ref="T32:U32"/>
    <mergeCell ref="V32:W32"/>
    <mergeCell ref="B40:L40"/>
    <mergeCell ref="M40:X40"/>
    <mergeCell ref="Y40:Z40"/>
    <mergeCell ref="B41:L41"/>
    <mergeCell ref="Y41:Z41"/>
    <mergeCell ref="M41:X41"/>
    <mergeCell ref="M38:X38"/>
    <mergeCell ref="Y38:Z38"/>
    <mergeCell ref="B39:L39"/>
    <mergeCell ref="M39:X39"/>
    <mergeCell ref="Y39:Z39"/>
    <mergeCell ref="B38:L38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A48:Z48"/>
    <mergeCell ref="B49:L49"/>
    <mergeCell ref="M49:X49"/>
    <mergeCell ref="Y49:Z49"/>
    <mergeCell ref="B57:G57"/>
    <mergeCell ref="H57:P57"/>
    <mergeCell ref="Q57:X57"/>
    <mergeCell ref="Y57:Z57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2:G62"/>
    <mergeCell ref="H62:P62"/>
    <mergeCell ref="Q62:X62"/>
    <mergeCell ref="S98:Y99"/>
    <mergeCell ref="B75:H84"/>
    <mergeCell ref="J75:Q84"/>
    <mergeCell ref="S75:Y84"/>
    <mergeCell ref="B85:H86"/>
    <mergeCell ref="J85:Q86"/>
    <mergeCell ref="S85:Y86"/>
    <mergeCell ref="B63:G63"/>
    <mergeCell ref="H63:P63"/>
    <mergeCell ref="Q63:X63"/>
    <mergeCell ref="Y63:Z63"/>
    <mergeCell ref="B67:Y71"/>
    <mergeCell ref="Q31:S31"/>
    <mergeCell ref="Q30:S30"/>
    <mergeCell ref="T31:U31"/>
    <mergeCell ref="T30:U30"/>
    <mergeCell ref="F118:J118"/>
    <mergeCell ref="R118:W118"/>
    <mergeCell ref="F119:J119"/>
    <mergeCell ref="F115:J115"/>
    <mergeCell ref="R115:W115"/>
    <mergeCell ref="F116:J116"/>
    <mergeCell ref="R116:W116"/>
    <mergeCell ref="F117:J117"/>
    <mergeCell ref="Q117:X117"/>
    <mergeCell ref="B101:H110"/>
    <mergeCell ref="J101:Q110"/>
    <mergeCell ref="S101:Y110"/>
    <mergeCell ref="B111:H112"/>
    <mergeCell ref="J111:Q112"/>
    <mergeCell ref="S111:Y112"/>
    <mergeCell ref="B88:H97"/>
    <mergeCell ref="J88:Q97"/>
    <mergeCell ref="S88:Y97"/>
    <mergeCell ref="B98:H99"/>
    <mergeCell ref="J98:Q99"/>
    <mergeCell ref="S13:U13"/>
    <mergeCell ref="V13:X13"/>
    <mergeCell ref="V14:X14"/>
    <mergeCell ref="H30:J30"/>
    <mergeCell ref="B25:G25"/>
    <mergeCell ref="Q25:S25"/>
    <mergeCell ref="H29:J29"/>
    <mergeCell ref="H28:J28"/>
    <mergeCell ref="H23:J23"/>
    <mergeCell ref="T27:U27"/>
    <mergeCell ref="V27:W27"/>
    <mergeCell ref="B27:G27"/>
    <mergeCell ref="H27:J27"/>
    <mergeCell ref="K27:M27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Y14:Z14"/>
    <mergeCell ref="S15:U16"/>
    <mergeCell ref="V15:X16"/>
    <mergeCell ref="Y15:Z16"/>
    <mergeCell ref="V21:W21"/>
    <mergeCell ref="V25:W25"/>
    <mergeCell ref="B23:G23"/>
    <mergeCell ref="B26:G26"/>
    <mergeCell ref="K30:M30"/>
    <mergeCell ref="K29:M29"/>
    <mergeCell ref="K28:M28"/>
    <mergeCell ref="S14:U14"/>
    <mergeCell ref="T24:U24"/>
    <mergeCell ref="V24:W24"/>
    <mergeCell ref="T25:U25"/>
    <mergeCell ref="Q29:S29"/>
    <mergeCell ref="Q28:S28"/>
    <mergeCell ref="T29:U29"/>
    <mergeCell ref="T28:U28"/>
    <mergeCell ref="Q27:S27"/>
    <mergeCell ref="N30:P30"/>
    <mergeCell ref="N29:P29"/>
    <mergeCell ref="N28:P28"/>
    <mergeCell ref="K26:M26"/>
  </mergeCells>
  <dataValidations count="4">
    <dataValidation type="decimal" operator="greaterThanOrEqual" allowBlank="1" showInputMessage="1" showErrorMessage="1" error="กรุณากรอกข้อมูลเป็นตัวเลข" sqref="K24:S24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5:K31 R25:S25 L25:P25 O27:P27 L27:M27 R27:S27 N26:N31 Q25:Q31 K23:S23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7 Y49:Z53 Y37:Y41 Z37:Z40 Y58:Y63 Z58:Z61 Z63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5" manualBreakCount="5">
    <brk id="17" max="25" man="1"/>
    <brk id="32" max="16383" man="1"/>
    <brk id="53" max="25" man="1"/>
    <brk id="64" max="25" man="1"/>
    <brk id="9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B37:L41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B58:B63 C58:G61 C63:G63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7 (ขก) </vt:lpstr>
      <vt:lpstr>'สจป.ที่ 7 (ขก)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2024-01-09T02:43:55Z</dcterms:modified>
</cp:coreProperties>
</file>