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1. (สปฟ.) ก.ป้องกันและปราบปราม ฯ ปี 66 ไปพลางก่อน\"/>
    </mc:Choice>
  </mc:AlternateContent>
  <xr:revisionPtr revIDLastSave="0" documentId="13_ncr:1_{97AECA53-7BC2-4FBA-A89C-030CDF8C7157}" xr6:coauthVersionLast="47" xr6:coauthVersionMax="47" xr10:uidLastSave="{00000000-0000-0000-0000-000000000000}"/>
  <workbookProtection workbookAlgorithmName="SHA-512" workbookHashValue="d/0Zt2wr8RBexjhZPiMqnrjaiH83P2Te2DFg/kvo0wlGyrukhOJH/q8Br15MkI5cAV/R3lCF6Y1RpxgPehBXHQ==" workbookSaltValue="EflZ0LcqbgmMeOZGC/RN3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6 สข.นพ " sheetId="1" r:id="rId2"/>
  </sheets>
  <externalReferences>
    <externalReference r:id="rId3"/>
  </externalReferences>
  <definedNames>
    <definedName name="_xlnm.Print_Area" localSheetId="1">'สจป.ที่ 6 สข.นพ 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V29" i="1"/>
  <c r="V27" i="1"/>
  <c r="V28" i="1" l="1"/>
  <c r="Q15" i="1" l="1"/>
  <c r="N17" i="1"/>
  <c r="N16" i="1"/>
  <c r="N15" i="1"/>
  <c r="N14" i="1"/>
  <c r="N13" i="1"/>
  <c r="Q24" i="1"/>
  <c r="N24" i="1"/>
  <c r="K24" i="1"/>
  <c r="Q27" i="1"/>
  <c r="N27" i="1"/>
  <c r="K27" i="1"/>
  <c r="Q29" i="1"/>
  <c r="N29" i="1"/>
  <c r="K29" i="1"/>
  <c r="Q31" i="1"/>
  <c r="N31" i="1"/>
  <c r="K31" i="1"/>
  <c r="V32" i="1"/>
  <c r="Q17" i="1" s="1"/>
  <c r="V30" i="1"/>
  <c r="Q16" i="1" s="1"/>
  <c r="V26" i="1"/>
  <c r="Q14" i="1" s="1"/>
  <c r="V25" i="1"/>
  <c r="V24" i="1" s="1"/>
  <c r="Q13" i="1" l="1"/>
  <c r="V33" i="1"/>
  <c r="Q18" i="1" s="1"/>
  <c r="Y13" i="1"/>
  <c r="T33" i="1" l="1"/>
  <c r="S18" i="1"/>
  <c r="V18" i="1"/>
  <c r="Y18" i="1"/>
  <c r="A64" i="1"/>
  <c r="A63" i="1"/>
  <c r="A59" i="1"/>
  <c r="A39" i="1"/>
  <c r="A42" i="1"/>
  <c r="A62" i="1" l="1"/>
  <c r="A61" i="1"/>
  <c r="A60" i="1"/>
  <c r="A54" i="1"/>
  <c r="A53" i="1"/>
  <c r="A52" i="1"/>
  <c r="A51" i="1"/>
  <c r="A50" i="1"/>
  <c r="A48" i="1"/>
  <c r="A47" i="1"/>
  <c r="A46" i="1"/>
  <c r="A45" i="1"/>
  <c r="A44" i="1"/>
  <c r="A41" i="1"/>
  <c r="A40" i="1"/>
  <c r="A38" i="1"/>
</calcChain>
</file>

<file path=xl/sharedStrings.xml><?xml version="1.0" encoding="utf-8"?>
<sst xmlns="http://schemas.openxmlformats.org/spreadsheetml/2006/main" count="104" uniqueCount="84">
  <si>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</si>
  <si>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</si>
  <si>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</si>
  <si>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</si>
  <si>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</si>
  <si>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</si>
  <si>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</si>
  <si>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</si>
  <si>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</si>
  <si>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</si>
  <si>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</si>
  <si>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</si>
  <si>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</si>
  <si>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</si>
  <si>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</si>
  <si>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</si>
  <si>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</si>
  <si>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</si>
  <si>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</si>
  <si>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</si>
  <si>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</si>
  <si>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</si>
  <si>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</si>
  <si>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</si>
  <si>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</si>
  <si>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</si>
  <si>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</si>
  <si>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</si>
  <si>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</si>
  <si>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</si>
  <si>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</si>
  <si>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</si>
  <si>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</si>
  <si>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</si>
  <si>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</si>
  <si>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</si>
  <si>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</si>
  <si>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</si>
  <si>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</si>
  <si>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</si>
  <si>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</si>
  <si>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</si>
  <si>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</si>
  <si>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</si>
  <si>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</si>
  <si>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</si>
  <si>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</si>
  <si>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</si>
  <si>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</si>
  <si>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</si>
  <si>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</si>
  <si>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</si>
  <si>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</si>
  <si>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</si>
  <si>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</si>
  <si>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</si>
  <si>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</si>
  <si>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</si>
  <si>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</si>
  <si>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</si>
  <si>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</si>
  <si>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</si>
  <si>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</si>
  <si>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</si>
  <si>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</si>
  <si>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</si>
  <si>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</si>
  <si>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</si>
  <si>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</si>
  <si>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รวบรวมและสรุปผลการลาดตระเวนประจำเดือนรายงานผลให้ต้นสังกัดทราบ (เดือน)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</si>
  <si>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</si>
  <si>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</si>
  <si>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วางแผนและแนวทางการลาดตระเวนในพื้นที่รับผิดชอบ (เดือน)</t>
  </si>
  <si>
    <t>รอบระหว่างปี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</si>
  <si>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</si>
  <si>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</si>
  <si>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</si>
  <si>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</si>
  <si>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</si>
  <si>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</si>
  <si>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</si>
  <si>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</si>
  <si>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</si>
  <si>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6 สาขานครพนม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</si>
</sst>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0" fontId="3" fillId="5" borderId="25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25" xfId="1" applyNumberFormat="1" applyFont="1" applyFill="1" applyBorder="1" applyAlignment="1" applyProtection="1">
      <alignment horizontal="center" vertical="center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164" fontId="3" fillId="5" borderId="0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3" fontId="3" fillId="4" borderId="5" xfId="1" applyNumberFormat="1" applyFont="1" applyFill="1" applyBorder="1" applyAlignment="1" applyProtection="1">
      <alignment horizontal="center" vertical="center"/>
      <protection hidden="1"/>
    </xf>
    <xf numFmtId="3" fontId="3" fillId="4" borderId="24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center" wrapText="1"/>
      <protection hidden="1"/>
    </xf>
    <xf numFmtId="166" fontId="3" fillId="4" borderId="4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20" xfId="1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 applyProtection="1">
      <alignment vertical="center" wrapText="1"/>
      <protection hidden="1"/>
    </xf>
    <xf numFmtId="166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167" fontId="3" fillId="0" borderId="4" xfId="0" applyNumberFormat="1" applyFont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2" fontId="3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2" fillId="3" borderId="2" xfId="1" applyNumberFormat="1" applyFont="1" applyFill="1" applyBorder="1" applyAlignment="1" applyProtection="1">
      <alignment horizontal="center" vertical="center"/>
      <protection hidden="1"/>
    </xf>
    <xf numFmtId="166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20" xfId="1" applyNumberFormat="1" applyFont="1" applyFill="1" applyBorder="1" applyAlignment="1" applyProtection="1">
      <alignment horizontal="center" vertical="center"/>
      <protection hidden="1"/>
    </xf>
    <xf numFmtId="3" fontId="2" fillId="3" borderId="21" xfId="0" applyNumberFormat="1" applyFont="1" applyFill="1" applyBorder="1" applyAlignment="1" applyProtection="1">
      <alignment horizontal="center" vertical="center"/>
      <protection hidden="1"/>
    </xf>
    <xf numFmtId="3" fontId="2" fillId="3" borderId="22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3" xfId="1" applyNumberFormat="1" applyFont="1" applyFill="1" applyBorder="1" applyAlignment="1" applyProtection="1">
      <alignment horizontal="center" vertical="center"/>
      <protection hidden="1"/>
    </xf>
    <xf numFmtId="3" fontId="2" fillId="3" borderId="5" xfId="1" applyNumberFormat="1" applyFont="1" applyFill="1" applyBorder="1" applyAlignment="1" applyProtection="1">
      <alignment horizontal="center" vertical="center"/>
      <protection hidden="1"/>
    </xf>
    <xf numFmtId="3" fontId="2" fillId="3" borderId="24" xfId="0" applyNumberFormat="1" applyFont="1" applyFill="1" applyBorder="1" applyAlignment="1" applyProtection="1">
      <alignment horizontal="center" vertical="center"/>
      <protection hidden="1"/>
    </xf>
    <xf numFmtId="2" fontId="2" fillId="3" borderId="7" xfId="1" applyNumberFormat="1" applyFont="1" applyFill="1" applyBorder="1" applyAlignment="1" applyProtection="1">
      <alignment horizontal="center" vertical="center"/>
      <protection hidden="1"/>
    </xf>
    <xf numFmtId="2" fontId="2" fillId="3" borderId="2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166" fontId="3" fillId="4" borderId="4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50" zoomScaleNormal="50" workbookViewId="0">
      <selection activeCell="C29" sqref="C29"/>
    </sheetView>
  </sheetViews>
  <sheetFormatPr defaultColWidth="8.85546875" defaultRowHeight="20.25" x14ac:dyDescent="0.25"/>
  <cols>
    <col min="1" max="1" width="33.28515625" style="27" customWidth="1"/>
    <col min="2" max="2" width="3.42578125" style="26" customWidth="1"/>
    <col min="3" max="3" width="76.28515625" style="27" customWidth="1"/>
    <col min="4" max="4" width="4.28515625" style="26" customWidth="1"/>
    <col min="5" max="5" width="65" style="27" customWidth="1"/>
    <col min="6" max="6" width="3.42578125" style="26" customWidth="1"/>
    <col min="7" max="7" width="89.140625" style="27" customWidth="1"/>
    <col min="8" max="16384" width="8.85546875" style="27"/>
  </cols>
  <sheetData>
    <row r="1" spans="1:7" x14ac:dyDescent="0.25">
      <c r="A1" s="25" t="s">
        <v>43</v>
      </c>
      <c r="C1" s="25" t="s">
        <v>44</v>
      </c>
      <c r="E1" s="25" t="s">
        <v>45</v>
      </c>
      <c r="G1" s="25" t="s">
        <v>34</v>
      </c>
    </row>
    <row r="2" spans="1:7" x14ac:dyDescent="0.25">
      <c r="A2" s="28" t="s">
        <v>46</v>
      </c>
      <c r="C2" s="28" t="s">
        <v>47</v>
      </c>
      <c r="E2" s="28" t="s">
        <v>48</v>
      </c>
      <c r="G2" s="28" t="s">
        <v>77</v>
      </c>
    </row>
    <row r="3" spans="1:7" ht="40.5" x14ac:dyDescent="0.25">
      <c r="A3" s="28" t="s">
        <v>52</v>
      </c>
      <c r="C3" s="28" t="s">
        <v>49</v>
      </c>
      <c r="E3" s="28" t="s">
        <v>50</v>
      </c>
      <c r="G3" s="28" t="s">
        <v>51</v>
      </c>
    </row>
    <row r="4" spans="1:7" ht="40.5" x14ac:dyDescent="0.25">
      <c r="A4" s="28" t="s">
        <v>55</v>
      </c>
      <c r="C4" s="28" t="s">
        <v>78</v>
      </c>
      <c r="E4" s="28" t="s">
        <v>53</v>
      </c>
      <c r="G4" s="28" t="s">
        <v>54</v>
      </c>
    </row>
    <row r="5" spans="1:7" x14ac:dyDescent="0.25">
      <c r="A5" s="28" t="s">
        <v>59</v>
      </c>
      <c r="C5" s="28" t="s">
        <v>56</v>
      </c>
      <c r="E5" s="28" t="s">
        <v>57</v>
      </c>
      <c r="G5" s="28" t="s">
        <v>58</v>
      </c>
    </row>
    <row r="6" spans="1:7" ht="40.5" x14ac:dyDescent="0.25">
      <c r="C6" s="28" t="s">
        <v>79</v>
      </c>
      <c r="E6" s="28" t="s">
        <v>60</v>
      </c>
      <c r="G6" s="28" t="s">
        <v>80</v>
      </c>
    </row>
    <row r="7" spans="1:7" ht="40.5" x14ac:dyDescent="0.25">
      <c r="C7" s="28" t="s">
        <v>81</v>
      </c>
      <c r="E7" s="28" t="s">
        <v>61</v>
      </c>
      <c r="G7" s="28" t="s">
        <v>62</v>
      </c>
    </row>
    <row r="8" spans="1:7" ht="40.5" x14ac:dyDescent="0.25">
      <c r="C8" s="28" t="s">
        <v>82</v>
      </c>
      <c r="E8" s="28" t="s">
        <v>63</v>
      </c>
      <c r="G8" s="28" t="s">
        <v>64</v>
      </c>
    </row>
    <row r="9" spans="1:7" x14ac:dyDescent="0.25">
      <c r="C9" s="28" t="s">
        <v>59</v>
      </c>
      <c r="E9" s="28" t="s">
        <v>59</v>
      </c>
      <c r="G9" s="28" t="s">
        <v>65</v>
      </c>
    </row>
    <row r="10" spans="1:7" x14ac:dyDescent="0.25">
      <c r="G10" s="28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tabSelected="1" view="pageBreakPreview" zoomScale="70" zoomScaleNormal="100" zoomScaleSheetLayoutView="70" workbookViewId="0">
      <selection activeCell="I20" sqref="I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1" width="8.7109375" style="2"/>
    <col min="12" max="12" width="8.7109375" style="2" customWidth="1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67" t="s">
        <v>70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21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168" t="s">
        <v>73</v>
      </c>
      <c r="K2" s="168"/>
      <c r="L2" s="168"/>
      <c r="M2" s="168"/>
      <c r="N2" s="168"/>
      <c r="O2" s="168"/>
      <c r="P2" s="168"/>
      <c r="Q2" s="168"/>
      <c r="R2" s="29"/>
      <c r="S2" s="29"/>
      <c r="T2" s="29"/>
      <c r="U2" s="29"/>
      <c r="V2" s="29"/>
      <c r="W2" s="29"/>
      <c r="X2" s="29"/>
      <c r="Y2" s="29"/>
      <c r="Z2" s="29"/>
    </row>
    <row r="3" spans="1:26" ht="21" customHeight="1" x14ac:dyDescent="0.25">
      <c r="A3" s="168" t="s">
        <v>83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ht="21" customHeight="1" x14ac:dyDescent="0.25">
      <c r="A4" s="168" t="s">
        <v>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71</v>
      </c>
      <c r="L7" s="6"/>
      <c r="O7" s="169"/>
      <c r="P7" s="170"/>
      <c r="Q7" s="170"/>
      <c r="R7" s="171"/>
    </row>
    <row r="8" spans="1:26" ht="21" customHeight="1" x14ac:dyDescent="0.25">
      <c r="A8" s="5" t="s">
        <v>19</v>
      </c>
      <c r="G8" s="6"/>
      <c r="H8" s="169"/>
      <c r="I8" s="170"/>
      <c r="J8" s="171"/>
    </row>
    <row r="9" spans="1:26" ht="9" customHeight="1" x14ac:dyDescent="0.25"/>
    <row r="10" spans="1:26" s="4" customFormat="1" ht="30" customHeight="1" x14ac:dyDescent="0.25">
      <c r="A10" s="79" t="s">
        <v>6</v>
      </c>
      <c r="B10" s="79" t="s">
        <v>11</v>
      </c>
      <c r="C10" s="79"/>
      <c r="D10" s="79"/>
      <c r="E10" s="79"/>
      <c r="F10" s="79"/>
      <c r="G10" s="79"/>
      <c r="H10" s="79"/>
      <c r="I10" s="79"/>
      <c r="J10" s="79"/>
      <c r="K10" s="79" t="s">
        <v>12</v>
      </c>
      <c r="L10" s="79"/>
      <c r="M10" s="79"/>
      <c r="N10" s="79"/>
      <c r="O10" s="79"/>
      <c r="P10" s="79"/>
      <c r="Q10" s="79"/>
      <c r="R10" s="79"/>
      <c r="S10" s="79" t="s">
        <v>5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2</v>
      </c>
      <c r="L11" s="79"/>
      <c r="M11" s="79"/>
      <c r="N11" s="79" t="s">
        <v>3</v>
      </c>
      <c r="O11" s="79"/>
      <c r="P11" s="79"/>
      <c r="Q11" s="79" t="s">
        <v>4</v>
      </c>
      <c r="R11" s="79"/>
      <c r="S11" s="79" t="s">
        <v>2</v>
      </c>
      <c r="T11" s="79"/>
      <c r="U11" s="79"/>
      <c r="V11" s="79" t="s">
        <v>3</v>
      </c>
      <c r="W11" s="79"/>
      <c r="X11" s="79"/>
      <c r="Y11" s="79" t="s">
        <v>4</v>
      </c>
      <c r="Z11" s="79"/>
    </row>
    <row r="12" spans="1:26" ht="24" customHeight="1" x14ac:dyDescent="0.25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16">
        <v>1</v>
      </c>
      <c r="B13" s="161" t="s">
        <v>13</v>
      </c>
      <c r="C13" s="161"/>
      <c r="D13" s="161"/>
      <c r="E13" s="161"/>
      <c r="F13" s="161"/>
      <c r="G13" s="161"/>
      <c r="H13" s="161"/>
      <c r="I13" s="161"/>
      <c r="J13" s="161"/>
      <c r="K13" s="172">
        <v>8</v>
      </c>
      <c r="L13" s="172"/>
      <c r="M13" s="172"/>
      <c r="N13" s="165">
        <f>Q25</f>
        <v>0</v>
      </c>
      <c r="O13" s="165"/>
      <c r="P13" s="165"/>
      <c r="Q13" s="149">
        <f>V24/T24*100</f>
        <v>0</v>
      </c>
      <c r="R13" s="149"/>
      <c r="S13" s="173">
        <v>1342100</v>
      </c>
      <c r="T13" s="174"/>
      <c r="U13" s="175"/>
      <c r="V13" s="182"/>
      <c r="W13" s="183"/>
      <c r="X13" s="184"/>
      <c r="Y13" s="155">
        <f>V13/S13*100</f>
        <v>0</v>
      </c>
      <c r="Z13" s="156"/>
    </row>
    <row r="14" spans="1:26" ht="24" customHeight="1" x14ac:dyDescent="0.25">
      <c r="A14" s="16">
        <v>2</v>
      </c>
      <c r="B14" s="161" t="s">
        <v>14</v>
      </c>
      <c r="C14" s="161"/>
      <c r="D14" s="161"/>
      <c r="E14" s="161"/>
      <c r="F14" s="161"/>
      <c r="G14" s="161"/>
      <c r="H14" s="161"/>
      <c r="I14" s="161"/>
      <c r="J14" s="161"/>
      <c r="K14" s="162">
        <v>732895.87</v>
      </c>
      <c r="L14" s="162"/>
      <c r="M14" s="162"/>
      <c r="N14" s="163">
        <f>Q26</f>
        <v>0</v>
      </c>
      <c r="O14" s="163"/>
      <c r="P14" s="163"/>
      <c r="Q14" s="149">
        <f>V26/T26*100</f>
        <v>0</v>
      </c>
      <c r="R14" s="149"/>
      <c r="S14" s="176"/>
      <c r="T14" s="177"/>
      <c r="U14" s="178"/>
      <c r="V14" s="185"/>
      <c r="W14" s="186"/>
      <c r="X14" s="187"/>
      <c r="Y14" s="157"/>
      <c r="Z14" s="158"/>
    </row>
    <row r="15" spans="1:26" ht="24" customHeight="1" x14ac:dyDescent="0.25">
      <c r="A15" s="16">
        <v>3</v>
      </c>
      <c r="B15" s="161" t="s">
        <v>15</v>
      </c>
      <c r="C15" s="161"/>
      <c r="D15" s="161"/>
      <c r="E15" s="161"/>
      <c r="F15" s="161"/>
      <c r="G15" s="161"/>
      <c r="H15" s="161"/>
      <c r="I15" s="161"/>
      <c r="J15" s="161"/>
      <c r="K15" s="164">
        <v>8</v>
      </c>
      <c r="L15" s="164"/>
      <c r="M15" s="164"/>
      <c r="N15" s="165">
        <f>Q28</f>
        <v>0</v>
      </c>
      <c r="O15" s="165"/>
      <c r="P15" s="165"/>
      <c r="Q15" s="149">
        <f>V27/T27*100</f>
        <v>0</v>
      </c>
      <c r="R15" s="149"/>
      <c r="S15" s="176"/>
      <c r="T15" s="177"/>
      <c r="U15" s="178"/>
      <c r="V15" s="185"/>
      <c r="W15" s="186"/>
      <c r="X15" s="187"/>
      <c r="Y15" s="157"/>
      <c r="Z15" s="158"/>
    </row>
    <row r="16" spans="1:26" ht="24" customHeight="1" x14ac:dyDescent="0.25">
      <c r="A16" s="16">
        <v>4</v>
      </c>
      <c r="B16" s="161" t="s">
        <v>16</v>
      </c>
      <c r="C16" s="161"/>
      <c r="D16" s="161"/>
      <c r="E16" s="161"/>
      <c r="F16" s="161"/>
      <c r="G16" s="161"/>
      <c r="H16" s="161"/>
      <c r="I16" s="161"/>
      <c r="J16" s="161"/>
      <c r="K16" s="164">
        <v>8</v>
      </c>
      <c r="L16" s="164"/>
      <c r="M16" s="164"/>
      <c r="N16" s="165">
        <f>Q30</f>
        <v>0</v>
      </c>
      <c r="O16" s="165"/>
      <c r="P16" s="165"/>
      <c r="Q16" s="149">
        <f>V29/T29*100</f>
        <v>0</v>
      </c>
      <c r="R16" s="149"/>
      <c r="S16" s="176"/>
      <c r="T16" s="177"/>
      <c r="U16" s="178"/>
      <c r="V16" s="185"/>
      <c r="W16" s="186"/>
      <c r="X16" s="187"/>
      <c r="Y16" s="157"/>
      <c r="Z16" s="158"/>
    </row>
    <row r="17" spans="1:26" s="7" customFormat="1" ht="42" customHeight="1" x14ac:dyDescent="0.25">
      <c r="A17" s="17">
        <v>5</v>
      </c>
      <c r="B17" s="161" t="s">
        <v>21</v>
      </c>
      <c r="C17" s="161"/>
      <c r="D17" s="161"/>
      <c r="E17" s="161"/>
      <c r="F17" s="161"/>
      <c r="G17" s="161"/>
      <c r="H17" s="161"/>
      <c r="I17" s="161"/>
      <c r="J17" s="161"/>
      <c r="K17" s="166">
        <v>8</v>
      </c>
      <c r="L17" s="166"/>
      <c r="M17" s="166"/>
      <c r="N17" s="165">
        <f>Q32</f>
        <v>0</v>
      </c>
      <c r="O17" s="165"/>
      <c r="P17" s="165"/>
      <c r="Q17" s="149">
        <f>V31/T31*100</f>
        <v>0</v>
      </c>
      <c r="R17" s="149"/>
      <c r="S17" s="179"/>
      <c r="T17" s="180"/>
      <c r="U17" s="181"/>
      <c r="V17" s="188"/>
      <c r="W17" s="189"/>
      <c r="X17" s="190"/>
      <c r="Y17" s="159"/>
      <c r="Z17" s="160"/>
    </row>
    <row r="18" spans="1:26" s="4" customFormat="1" ht="24" customHeight="1" x14ac:dyDescent="0.25">
      <c r="A18" s="150" t="s">
        <v>22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3">
        <f>V33</f>
        <v>0</v>
      </c>
      <c r="R18" s="153"/>
      <c r="S18" s="154">
        <f>SUM(S13)</f>
        <v>1342100</v>
      </c>
      <c r="T18" s="154"/>
      <c r="U18" s="154"/>
      <c r="V18" s="154">
        <f>SUM(V13)</f>
        <v>0</v>
      </c>
      <c r="W18" s="154"/>
      <c r="X18" s="154"/>
      <c r="Y18" s="148">
        <f>SUM(Y13)</f>
        <v>0</v>
      </c>
      <c r="Z18" s="148"/>
    </row>
    <row r="19" spans="1:26" ht="9.9499999999999993" customHeight="1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24" customHeight="1" x14ac:dyDescent="0.25">
      <c r="A20" s="8" t="s">
        <v>7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6</v>
      </c>
      <c r="B22" s="79" t="s">
        <v>17</v>
      </c>
      <c r="C22" s="79"/>
      <c r="D22" s="79"/>
      <c r="E22" s="79"/>
      <c r="F22" s="79"/>
      <c r="G22" s="79"/>
      <c r="H22" s="79" t="s">
        <v>23</v>
      </c>
      <c r="I22" s="79"/>
      <c r="J22" s="79"/>
      <c r="K22" s="79" t="s">
        <v>18</v>
      </c>
      <c r="L22" s="79"/>
      <c r="M22" s="79"/>
      <c r="N22" s="79" t="s">
        <v>24</v>
      </c>
      <c r="O22" s="79"/>
      <c r="P22" s="79"/>
      <c r="Q22" s="79" t="s">
        <v>25</v>
      </c>
      <c r="R22" s="79"/>
      <c r="S22" s="79"/>
      <c r="T22" s="79" t="s">
        <v>26</v>
      </c>
      <c r="U22" s="79"/>
      <c r="V22" s="83" t="s">
        <v>8</v>
      </c>
      <c r="W22" s="83"/>
      <c r="X22" s="79" t="s">
        <v>9</v>
      </c>
      <c r="Y22" s="79"/>
      <c r="Z22" s="79"/>
    </row>
    <row r="23" spans="1:26" ht="24" customHeight="1" x14ac:dyDescent="0.25">
      <c r="A23" s="119" t="s">
        <v>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/>
      <c r="U23" s="121"/>
      <c r="V23" s="120"/>
      <c r="W23" s="120"/>
      <c r="X23" s="120"/>
      <c r="Y23" s="120"/>
      <c r="Z23" s="122"/>
    </row>
    <row r="24" spans="1:26" s="23" customFormat="1" ht="34.5" customHeight="1" x14ac:dyDescent="0.25">
      <c r="A24" s="18">
        <v>1</v>
      </c>
      <c r="B24" s="123" t="s">
        <v>13</v>
      </c>
      <c r="C24" s="123"/>
      <c r="D24" s="123"/>
      <c r="E24" s="123"/>
      <c r="F24" s="123"/>
      <c r="G24" s="123"/>
      <c r="H24" s="124">
        <v>8</v>
      </c>
      <c r="I24" s="124"/>
      <c r="J24" s="124"/>
      <c r="K24" s="98">
        <f>K25</f>
        <v>0</v>
      </c>
      <c r="L24" s="98"/>
      <c r="M24" s="98"/>
      <c r="N24" s="98">
        <f>N25</f>
        <v>0</v>
      </c>
      <c r="O24" s="98"/>
      <c r="P24" s="98"/>
      <c r="Q24" s="98">
        <f>Q25</f>
        <v>0</v>
      </c>
      <c r="R24" s="98"/>
      <c r="S24" s="106"/>
      <c r="T24" s="125">
        <v>10</v>
      </c>
      <c r="U24" s="125"/>
      <c r="V24" s="102">
        <f>SUM(V25)</f>
        <v>0</v>
      </c>
      <c r="W24" s="103"/>
      <c r="X24" s="132"/>
      <c r="Y24" s="132"/>
      <c r="Z24" s="132"/>
    </row>
    <row r="25" spans="1:26" s="19" customFormat="1" ht="24" customHeight="1" x14ac:dyDescent="0.25">
      <c r="A25" s="16">
        <v>1.1000000000000001</v>
      </c>
      <c r="B25" s="134" t="s">
        <v>72</v>
      </c>
      <c r="C25" s="135"/>
      <c r="D25" s="135"/>
      <c r="E25" s="135"/>
      <c r="F25" s="135"/>
      <c r="G25" s="136"/>
      <c r="H25" s="139">
        <v>8</v>
      </c>
      <c r="I25" s="140"/>
      <c r="J25" s="141"/>
      <c r="K25" s="142"/>
      <c r="L25" s="143"/>
      <c r="M25" s="144"/>
      <c r="N25" s="142"/>
      <c r="O25" s="143"/>
      <c r="P25" s="144"/>
      <c r="Q25" s="142"/>
      <c r="R25" s="143"/>
      <c r="S25" s="145"/>
      <c r="T25" s="146">
        <v>10</v>
      </c>
      <c r="U25" s="147"/>
      <c r="V25" s="137">
        <f>(T25*((K25*0)+(N25*50)+(Q25*100)))/(H25*100)</f>
        <v>0</v>
      </c>
      <c r="W25" s="138"/>
      <c r="X25" s="133"/>
      <c r="Y25" s="133"/>
      <c r="Z25" s="133"/>
    </row>
    <row r="26" spans="1:26" s="24" customFormat="1" ht="24" customHeight="1" x14ac:dyDescent="0.25">
      <c r="A26" s="22">
        <v>2</v>
      </c>
      <c r="B26" s="126" t="s">
        <v>14</v>
      </c>
      <c r="C26" s="126"/>
      <c r="D26" s="126"/>
      <c r="E26" s="126"/>
      <c r="F26" s="126"/>
      <c r="G26" s="126"/>
      <c r="H26" s="127">
        <v>732895.87</v>
      </c>
      <c r="I26" s="127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9">
        <v>40</v>
      </c>
      <c r="U26" s="129"/>
      <c r="V26" s="130">
        <f>(T26*((K26*0)+(N26*50)+(Q26*100)))/(H26*100)</f>
        <v>0</v>
      </c>
      <c r="W26" s="131"/>
      <c r="X26" s="133"/>
      <c r="Y26" s="133"/>
      <c r="Z26" s="133"/>
    </row>
    <row r="27" spans="1:26" s="12" customFormat="1" ht="24" customHeight="1" x14ac:dyDescent="0.25">
      <c r="A27" s="18">
        <v>3</v>
      </c>
      <c r="B27" s="104" t="s">
        <v>15</v>
      </c>
      <c r="C27" s="104"/>
      <c r="D27" s="104"/>
      <c r="E27" s="104"/>
      <c r="F27" s="104"/>
      <c r="G27" s="104"/>
      <c r="H27" s="105">
        <v>8</v>
      </c>
      <c r="I27" s="105"/>
      <c r="J27" s="105"/>
      <c r="K27" s="106">
        <f>K28</f>
        <v>0</v>
      </c>
      <c r="L27" s="204"/>
      <c r="M27" s="205"/>
      <c r="N27" s="106">
        <f>N28</f>
        <v>0</v>
      </c>
      <c r="O27" s="204"/>
      <c r="P27" s="205"/>
      <c r="Q27" s="106">
        <f>Q28</f>
        <v>0</v>
      </c>
      <c r="R27" s="204"/>
      <c r="S27" s="205"/>
      <c r="T27" s="125">
        <v>20</v>
      </c>
      <c r="U27" s="125"/>
      <c r="V27" s="102">
        <f>SUM(V28)</f>
        <v>0</v>
      </c>
      <c r="W27" s="103"/>
      <c r="X27" s="133"/>
      <c r="Y27" s="133"/>
      <c r="Z27" s="133"/>
    </row>
    <row r="28" spans="1:26" s="19" customFormat="1" ht="48" customHeight="1" x14ac:dyDescent="0.25">
      <c r="A28" s="16">
        <v>3.1</v>
      </c>
      <c r="B28" s="134" t="s">
        <v>69</v>
      </c>
      <c r="C28" s="135"/>
      <c r="D28" s="135"/>
      <c r="E28" s="135"/>
      <c r="F28" s="135"/>
      <c r="G28" s="136"/>
      <c r="H28" s="199">
        <v>8</v>
      </c>
      <c r="I28" s="200"/>
      <c r="J28" s="201"/>
      <c r="K28" s="142"/>
      <c r="L28" s="143"/>
      <c r="M28" s="144"/>
      <c r="N28" s="142"/>
      <c r="O28" s="143"/>
      <c r="P28" s="144"/>
      <c r="Q28" s="142"/>
      <c r="R28" s="143"/>
      <c r="S28" s="143"/>
      <c r="T28" s="202">
        <v>20</v>
      </c>
      <c r="U28" s="202"/>
      <c r="V28" s="138">
        <f>(T28*((K28*0)+(N28*50)+(Q28*100)))/(H28*100)</f>
        <v>0</v>
      </c>
      <c r="W28" s="203"/>
      <c r="X28" s="133"/>
      <c r="Y28" s="133"/>
      <c r="Z28" s="133"/>
    </row>
    <row r="29" spans="1:26" s="23" customFormat="1" ht="48" customHeight="1" x14ac:dyDescent="0.25">
      <c r="A29" s="18">
        <v>4</v>
      </c>
      <c r="B29" s="104" t="s">
        <v>16</v>
      </c>
      <c r="C29" s="104"/>
      <c r="D29" s="104"/>
      <c r="E29" s="104"/>
      <c r="F29" s="104"/>
      <c r="G29" s="104"/>
      <c r="H29" s="105">
        <v>8</v>
      </c>
      <c r="I29" s="105"/>
      <c r="J29" s="105"/>
      <c r="K29" s="98">
        <f>K30</f>
        <v>0</v>
      </c>
      <c r="L29" s="98"/>
      <c r="M29" s="98"/>
      <c r="N29" s="98">
        <f>N30</f>
        <v>0</v>
      </c>
      <c r="O29" s="98"/>
      <c r="P29" s="98"/>
      <c r="Q29" s="98">
        <f>Q30</f>
        <v>0</v>
      </c>
      <c r="R29" s="98"/>
      <c r="S29" s="106"/>
      <c r="T29" s="125">
        <v>15</v>
      </c>
      <c r="U29" s="125"/>
      <c r="V29" s="102">
        <f>SUM(V30)</f>
        <v>0</v>
      </c>
      <c r="W29" s="103"/>
      <c r="X29" s="133"/>
      <c r="Y29" s="133"/>
      <c r="Z29" s="133"/>
    </row>
    <row r="30" spans="1:26" s="21" customFormat="1" ht="48" customHeight="1" x14ac:dyDescent="0.25">
      <c r="A30" s="20">
        <v>4.0999999999999996</v>
      </c>
      <c r="B30" s="107" t="s">
        <v>74</v>
      </c>
      <c r="C30" s="107"/>
      <c r="D30" s="107"/>
      <c r="E30" s="107"/>
      <c r="F30" s="107"/>
      <c r="G30" s="107"/>
      <c r="H30" s="108">
        <v>8</v>
      </c>
      <c r="I30" s="109"/>
      <c r="J30" s="110"/>
      <c r="K30" s="111"/>
      <c r="L30" s="112"/>
      <c r="M30" s="113"/>
      <c r="N30" s="111"/>
      <c r="O30" s="112"/>
      <c r="P30" s="113"/>
      <c r="Q30" s="111"/>
      <c r="R30" s="112"/>
      <c r="S30" s="114"/>
      <c r="T30" s="115">
        <v>15</v>
      </c>
      <c r="U30" s="116"/>
      <c r="V30" s="117">
        <f>(T30*((K30*0)+(N30*50)+(Q30*100)))/(H30*100)</f>
        <v>0</v>
      </c>
      <c r="W30" s="118"/>
      <c r="X30" s="133"/>
      <c r="Y30" s="133"/>
      <c r="Z30" s="133"/>
    </row>
    <row r="31" spans="1:26" s="23" customFormat="1" ht="48" customHeight="1" x14ac:dyDescent="0.25">
      <c r="A31" s="18">
        <v>5</v>
      </c>
      <c r="B31" s="104" t="s">
        <v>27</v>
      </c>
      <c r="C31" s="104"/>
      <c r="D31" s="104"/>
      <c r="E31" s="104"/>
      <c r="F31" s="104"/>
      <c r="G31" s="104"/>
      <c r="H31" s="206">
        <v>8</v>
      </c>
      <c r="I31" s="206"/>
      <c r="J31" s="206"/>
      <c r="K31" s="98">
        <f>K32</f>
        <v>0</v>
      </c>
      <c r="L31" s="98"/>
      <c r="M31" s="98"/>
      <c r="N31" s="98">
        <f>N32</f>
        <v>0</v>
      </c>
      <c r="O31" s="98"/>
      <c r="P31" s="98"/>
      <c r="Q31" s="99">
        <f>Q32</f>
        <v>0</v>
      </c>
      <c r="R31" s="99"/>
      <c r="S31" s="100"/>
      <c r="T31" s="101">
        <v>15</v>
      </c>
      <c r="U31" s="101"/>
      <c r="V31" s="102">
        <f>SUM(V32)</f>
        <v>0</v>
      </c>
      <c r="W31" s="103"/>
      <c r="X31" s="133"/>
      <c r="Y31" s="133"/>
      <c r="Z31" s="133"/>
    </row>
    <row r="32" spans="1:26" s="19" customFormat="1" ht="44.25" customHeight="1" x14ac:dyDescent="0.25">
      <c r="A32" s="16">
        <v>5.0999999999999996</v>
      </c>
      <c r="B32" s="134" t="s">
        <v>75</v>
      </c>
      <c r="C32" s="135"/>
      <c r="D32" s="135"/>
      <c r="E32" s="135"/>
      <c r="F32" s="135"/>
      <c r="G32" s="136"/>
      <c r="H32" s="191">
        <v>8</v>
      </c>
      <c r="I32" s="192"/>
      <c r="J32" s="193"/>
      <c r="K32" s="142"/>
      <c r="L32" s="143"/>
      <c r="M32" s="144"/>
      <c r="N32" s="142"/>
      <c r="O32" s="143"/>
      <c r="P32" s="143"/>
      <c r="Q32" s="194"/>
      <c r="R32" s="194"/>
      <c r="S32" s="195"/>
      <c r="T32" s="196">
        <v>15</v>
      </c>
      <c r="U32" s="196"/>
      <c r="V32" s="197">
        <f>(T32*((K32*0)+(N32*50)+(Q32*100)))/(H32*100)</f>
        <v>0</v>
      </c>
      <c r="W32" s="198"/>
      <c r="X32" s="133"/>
      <c r="Y32" s="133"/>
      <c r="Z32" s="133"/>
    </row>
    <row r="33" spans="1:26" ht="24" customHeight="1" x14ac:dyDescent="0.25">
      <c r="A33" s="89" t="s">
        <v>10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  <c r="R33" s="90"/>
      <c r="S33" s="90"/>
      <c r="T33" s="91">
        <f>SUM(T24,T26,T27,T29,T31)</f>
        <v>100</v>
      </c>
      <c r="U33" s="92"/>
      <c r="V33" s="93">
        <f>SUM(V24,V26:W27,V29,V31)</f>
        <v>0</v>
      </c>
      <c r="W33" s="94"/>
      <c r="X33" s="95"/>
      <c r="Y33" s="95"/>
      <c r="Z33" s="95"/>
    </row>
    <row r="34" spans="1:26" ht="9.9499999999999993" customHeight="1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/>
      <c r="Y34" s="97"/>
      <c r="Z34" s="97"/>
    </row>
    <row r="35" spans="1:26" ht="24" customHeight="1" x14ac:dyDescent="0.25">
      <c r="A35" s="1" t="s">
        <v>66</v>
      </c>
    </row>
    <row r="36" spans="1:26" ht="60" customHeight="1" x14ac:dyDescent="0.25">
      <c r="A36" s="14" t="s">
        <v>6</v>
      </c>
      <c r="B36" s="79" t="s">
        <v>28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 t="s">
        <v>29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  <c r="Y36" s="83" t="s">
        <v>30</v>
      </c>
      <c r="Z36" s="83"/>
    </row>
    <row r="37" spans="1:26" ht="24" customHeight="1" x14ac:dyDescent="0.25">
      <c r="A37" s="84" t="s">
        <v>31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6"/>
    </row>
    <row r="38" spans="1:26" ht="48" customHeight="1" x14ac:dyDescent="0.25">
      <c r="A38" s="15" t="str">
        <f>IF(B38&lt;&gt;"","2.1.1","")</f>
        <v/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58"/>
      <c r="Z38" s="58"/>
    </row>
    <row r="39" spans="1:26" ht="48" customHeight="1" x14ac:dyDescent="0.25">
      <c r="A39" s="15" t="str">
        <f>IF(B39&lt;&gt;"","2.1.2","")</f>
        <v/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58"/>
      <c r="Z39" s="58"/>
    </row>
    <row r="40" spans="1:26" ht="48" customHeight="1" x14ac:dyDescent="0.25">
      <c r="A40" s="15" t="str">
        <f>IF(B40&lt;&gt;"","2.1.3","")</f>
        <v/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58"/>
      <c r="Z40" s="58"/>
    </row>
    <row r="41" spans="1:26" ht="48" customHeight="1" x14ac:dyDescent="0.25">
      <c r="A41" s="15" t="str">
        <f>IF(B41&lt;&gt;"","2.1.4","")</f>
        <v/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58"/>
      <c r="Z41" s="58"/>
    </row>
    <row r="42" spans="1:26" ht="48" customHeight="1" x14ac:dyDescent="0.25">
      <c r="A42" s="15" t="str">
        <f>IF(B42&lt;&gt;"","2.1.5","")</f>
        <v/>
      </c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87"/>
      <c r="Z42" s="88"/>
    </row>
    <row r="43" spans="1:26" ht="24" customHeight="1" x14ac:dyDescent="0.25">
      <c r="A43" s="84" t="s">
        <v>32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</row>
    <row r="44" spans="1:26" ht="48" customHeight="1" x14ac:dyDescent="0.25">
      <c r="A44" s="15" t="str">
        <f>IF(B44&lt;&gt;"","2.2.1","")</f>
        <v/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58"/>
      <c r="Z44" s="58"/>
    </row>
    <row r="45" spans="1:26" ht="48" customHeight="1" x14ac:dyDescent="0.25">
      <c r="A45" s="15" t="str">
        <f>IF(B45&lt;&gt;"","2.2.2","")</f>
        <v/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Y45" s="58"/>
      <c r="Z45" s="58"/>
    </row>
    <row r="46" spans="1:26" ht="48" customHeight="1" x14ac:dyDescent="0.25">
      <c r="A46" s="15" t="str">
        <f>IF(B46&lt;&gt;"","2.2.3","")</f>
        <v/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58"/>
      <c r="Z46" s="58"/>
    </row>
    <row r="47" spans="1:26" ht="48" customHeight="1" x14ac:dyDescent="0.25">
      <c r="A47" s="15" t="str">
        <f>IF(B47&lt;&gt;"","2.2.4","")</f>
        <v/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58"/>
      <c r="Z47" s="58"/>
    </row>
    <row r="48" spans="1:26" ht="48" customHeight="1" x14ac:dyDescent="0.25">
      <c r="A48" s="15" t="str">
        <f>IF(B48&lt;&gt;"","2.2.5","")</f>
        <v/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58"/>
      <c r="Z48" s="58"/>
    </row>
    <row r="49" spans="1:26" ht="24" customHeight="1" x14ac:dyDescent="0.25">
      <c r="A49" s="84" t="s">
        <v>33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6"/>
    </row>
    <row r="50" spans="1:26" ht="48" customHeight="1" x14ac:dyDescent="0.25">
      <c r="A50" s="15" t="str">
        <f>IF(B50&lt;&gt;"","2.3.1","")</f>
        <v/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58"/>
      <c r="Z50" s="58"/>
    </row>
    <row r="51" spans="1:26" ht="48" customHeight="1" x14ac:dyDescent="0.25">
      <c r="A51" s="15" t="str">
        <f>IF(B51&lt;&gt;"","2.3.2","")</f>
        <v/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58"/>
      <c r="Z51" s="58"/>
    </row>
    <row r="52" spans="1:26" ht="48" customHeight="1" x14ac:dyDescent="0.25">
      <c r="A52" s="15" t="str">
        <f>IF(B52&lt;&gt;"","2.3.3","")</f>
        <v/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58"/>
      <c r="Z52" s="58"/>
    </row>
    <row r="53" spans="1:26" ht="48" customHeight="1" x14ac:dyDescent="0.25">
      <c r="A53" s="15" t="str">
        <f>IF(B53&lt;&gt;"","2.3.4","")</f>
        <v/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9"/>
      <c r="Y53" s="58"/>
      <c r="Z53" s="58"/>
    </row>
    <row r="54" spans="1:26" ht="48" customHeight="1" x14ac:dyDescent="0.25">
      <c r="A54" s="15" t="str">
        <f>IF(B54&lt;&gt;"","2.3.5","")</f>
        <v/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9"/>
      <c r="Y54" s="58"/>
      <c r="Z54" s="58"/>
    </row>
    <row r="55" spans="1:26" ht="15.75" customHeight="1" x14ac:dyDescent="0.25"/>
    <row r="56" spans="1:26" ht="24" customHeight="1" x14ac:dyDescent="0.25">
      <c r="A56" s="2" t="s">
        <v>67</v>
      </c>
    </row>
    <row r="57" spans="1:26" ht="9.9499999999999993" customHeight="1" x14ac:dyDescent="0.25"/>
    <row r="58" spans="1:26" ht="60" customHeight="1" x14ac:dyDescent="0.25">
      <c r="A58" s="14" t="s">
        <v>6</v>
      </c>
      <c r="B58" s="79" t="s">
        <v>34</v>
      </c>
      <c r="C58" s="79"/>
      <c r="D58" s="79"/>
      <c r="E58" s="79"/>
      <c r="F58" s="79"/>
      <c r="G58" s="79"/>
      <c r="H58" s="79" t="s">
        <v>29</v>
      </c>
      <c r="I58" s="79"/>
      <c r="J58" s="79"/>
      <c r="K58" s="79"/>
      <c r="L58" s="79"/>
      <c r="M58" s="79"/>
      <c r="N58" s="79"/>
      <c r="O58" s="79"/>
      <c r="P58" s="79"/>
      <c r="Q58" s="80" t="s">
        <v>35</v>
      </c>
      <c r="R58" s="81"/>
      <c r="S58" s="81"/>
      <c r="T58" s="81"/>
      <c r="U58" s="81"/>
      <c r="V58" s="81"/>
      <c r="W58" s="81"/>
      <c r="X58" s="82"/>
      <c r="Y58" s="83" t="s">
        <v>30</v>
      </c>
      <c r="Z58" s="83"/>
    </row>
    <row r="59" spans="1:26" ht="72" customHeight="1" x14ac:dyDescent="0.25">
      <c r="A59" s="15" t="str">
        <f>IF(B59&lt;&gt;"","3.1","")</f>
        <v/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7"/>
      <c r="R59" s="68"/>
      <c r="S59" s="68"/>
      <c r="T59" s="68"/>
      <c r="U59" s="68"/>
      <c r="V59" s="68"/>
      <c r="W59" s="68"/>
      <c r="X59" s="69"/>
      <c r="Y59" s="58"/>
      <c r="Z59" s="58"/>
    </row>
    <row r="60" spans="1:26" ht="72" customHeight="1" x14ac:dyDescent="0.25">
      <c r="A60" s="15" t="str">
        <f>IF(B60&lt;&gt;"","3.2","")</f>
        <v/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7"/>
      <c r="R60" s="68"/>
      <c r="S60" s="68"/>
      <c r="T60" s="68"/>
      <c r="U60" s="68"/>
      <c r="V60" s="68"/>
      <c r="W60" s="68"/>
      <c r="X60" s="69"/>
      <c r="Y60" s="58"/>
      <c r="Z60" s="58"/>
    </row>
    <row r="61" spans="1:26" ht="72" customHeight="1" x14ac:dyDescent="0.25">
      <c r="A61" s="15" t="str">
        <f>IF(B61&lt;&gt;"","3.3","")</f>
        <v/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68"/>
      <c r="S61" s="68"/>
      <c r="T61" s="68"/>
      <c r="U61" s="68"/>
      <c r="V61" s="68"/>
      <c r="W61" s="68"/>
      <c r="X61" s="69"/>
      <c r="Y61" s="58"/>
      <c r="Z61" s="58"/>
    </row>
    <row r="62" spans="1:26" ht="72" customHeight="1" x14ac:dyDescent="0.25">
      <c r="A62" s="15" t="str">
        <f>IF(B62&lt;&gt;"","3.4","")</f>
        <v/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68"/>
      <c r="S62" s="68"/>
      <c r="T62" s="68"/>
      <c r="U62" s="68"/>
      <c r="V62" s="68"/>
      <c r="W62" s="68"/>
      <c r="X62" s="69"/>
      <c r="Y62" s="58"/>
      <c r="Z62" s="58"/>
    </row>
    <row r="63" spans="1:26" ht="72" customHeight="1" x14ac:dyDescent="0.25">
      <c r="A63" s="15" t="str">
        <f>IF(B63&lt;&gt;"","3.5","")</f>
        <v/>
      </c>
      <c r="B63" s="67"/>
      <c r="C63" s="68"/>
      <c r="D63" s="68"/>
      <c r="E63" s="68"/>
      <c r="F63" s="68"/>
      <c r="G63" s="69"/>
      <c r="H63" s="66"/>
      <c r="I63" s="66"/>
      <c r="J63" s="66"/>
      <c r="K63" s="66"/>
      <c r="L63" s="66"/>
      <c r="M63" s="66"/>
      <c r="N63" s="66"/>
      <c r="O63" s="66"/>
      <c r="P63" s="66"/>
      <c r="Q63" s="67"/>
      <c r="R63" s="68"/>
      <c r="S63" s="68"/>
      <c r="T63" s="68"/>
      <c r="U63" s="68"/>
      <c r="V63" s="68"/>
      <c r="W63" s="68"/>
      <c r="X63" s="69"/>
      <c r="Y63" s="87"/>
      <c r="Z63" s="88"/>
    </row>
    <row r="64" spans="1:26" ht="72" customHeight="1" x14ac:dyDescent="0.25">
      <c r="A64" s="15" t="str">
        <f>IF(B64&lt;&gt;"","3.6","")</f>
        <v/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68"/>
      <c r="S64" s="68"/>
      <c r="T64" s="68"/>
      <c r="U64" s="68"/>
      <c r="V64" s="68"/>
      <c r="W64" s="68"/>
      <c r="X64" s="69"/>
      <c r="Y64" s="58"/>
      <c r="Z64" s="58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68</v>
      </c>
    </row>
    <row r="67" spans="1:26" ht="9.9499999999999993" customHeight="1" x14ac:dyDescent="0.25">
      <c r="A67" s="2"/>
    </row>
    <row r="68" spans="1:26" ht="48" customHeight="1" x14ac:dyDescent="0.25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</row>
    <row r="69" spans="1:26" ht="48" customHeight="1" x14ac:dyDescent="0.25"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</row>
    <row r="70" spans="1:26" ht="48" customHeight="1" x14ac:dyDescent="0.25"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</row>
    <row r="71" spans="1:26" ht="48" customHeight="1" x14ac:dyDescent="0.25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</row>
    <row r="72" spans="1:26" ht="48" customHeight="1" x14ac:dyDescent="0.25"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</row>
    <row r="73" spans="1:26" ht="13.5" customHeight="1" x14ac:dyDescent="0.25">
      <c r="A73" s="2"/>
    </row>
    <row r="74" spans="1:26" ht="21" customHeight="1" x14ac:dyDescent="0.25">
      <c r="A74" s="2" t="s">
        <v>76</v>
      </c>
    </row>
    <row r="76" spans="1:26" ht="21" customHeight="1" x14ac:dyDescent="0.25">
      <c r="B76" s="57"/>
      <c r="C76" s="57"/>
      <c r="D76" s="57"/>
      <c r="E76" s="57"/>
      <c r="F76" s="57"/>
      <c r="G76" s="57"/>
      <c r="H76" s="57"/>
      <c r="J76" s="57"/>
      <c r="K76" s="57"/>
      <c r="L76" s="57"/>
      <c r="M76" s="57"/>
      <c r="N76" s="57"/>
      <c r="O76" s="57"/>
      <c r="P76" s="57"/>
      <c r="Q76" s="57"/>
      <c r="S76" s="36"/>
      <c r="T76" s="37"/>
      <c r="U76" s="37"/>
      <c r="V76" s="37"/>
      <c r="W76" s="37"/>
      <c r="X76" s="37"/>
      <c r="Y76" s="38"/>
    </row>
    <row r="77" spans="1:26" ht="10.15" customHeight="1" x14ac:dyDescent="0.25">
      <c r="B77" s="57"/>
      <c r="C77" s="57"/>
      <c r="D77" s="57"/>
      <c r="E77" s="57"/>
      <c r="F77" s="57"/>
      <c r="G77" s="57"/>
      <c r="H77" s="57"/>
      <c r="J77" s="57"/>
      <c r="K77" s="57"/>
      <c r="L77" s="57"/>
      <c r="M77" s="57"/>
      <c r="N77" s="57"/>
      <c r="O77" s="57"/>
      <c r="P77" s="57"/>
      <c r="Q77" s="57"/>
      <c r="S77" s="39"/>
      <c r="T77" s="40"/>
      <c r="U77" s="40"/>
      <c r="V77" s="40"/>
      <c r="W77" s="40"/>
      <c r="X77" s="40"/>
      <c r="Y77" s="41"/>
    </row>
    <row r="78" spans="1:26" ht="10.15" customHeight="1" x14ac:dyDescent="0.25">
      <c r="B78" s="57"/>
      <c r="C78" s="57"/>
      <c r="D78" s="57"/>
      <c r="E78" s="57"/>
      <c r="F78" s="57"/>
      <c r="G78" s="57"/>
      <c r="H78" s="57"/>
      <c r="J78" s="57"/>
      <c r="K78" s="57"/>
      <c r="L78" s="57"/>
      <c r="M78" s="57"/>
      <c r="N78" s="57"/>
      <c r="O78" s="57"/>
      <c r="P78" s="57"/>
      <c r="Q78" s="57"/>
      <c r="S78" s="39"/>
      <c r="T78" s="40"/>
      <c r="U78" s="40"/>
      <c r="V78" s="40"/>
      <c r="W78" s="40"/>
      <c r="X78" s="40"/>
      <c r="Y78" s="41"/>
    </row>
    <row r="79" spans="1:26" ht="21" customHeight="1" x14ac:dyDescent="0.25">
      <c r="B79" s="57"/>
      <c r="C79" s="57"/>
      <c r="D79" s="57"/>
      <c r="E79" s="57"/>
      <c r="F79" s="57"/>
      <c r="G79" s="57"/>
      <c r="H79" s="57"/>
      <c r="J79" s="57"/>
      <c r="K79" s="57"/>
      <c r="L79" s="57"/>
      <c r="M79" s="57"/>
      <c r="N79" s="57"/>
      <c r="O79" s="57"/>
      <c r="P79" s="57"/>
      <c r="Q79" s="57"/>
      <c r="S79" s="39"/>
      <c r="T79" s="40"/>
      <c r="U79" s="40"/>
      <c r="V79" s="40"/>
      <c r="W79" s="40"/>
      <c r="X79" s="40"/>
      <c r="Y79" s="41"/>
    </row>
    <row r="80" spans="1:26" ht="35.25" customHeight="1" x14ac:dyDescent="0.25">
      <c r="B80" s="57"/>
      <c r="C80" s="57"/>
      <c r="D80" s="57"/>
      <c r="E80" s="57"/>
      <c r="F80" s="57"/>
      <c r="G80" s="57"/>
      <c r="H80" s="57"/>
      <c r="J80" s="57"/>
      <c r="K80" s="57"/>
      <c r="L80" s="57"/>
      <c r="M80" s="57"/>
      <c r="N80" s="57"/>
      <c r="O80" s="57"/>
      <c r="P80" s="57"/>
      <c r="Q80" s="57"/>
      <c r="S80" s="39"/>
      <c r="T80" s="40"/>
      <c r="U80" s="40"/>
      <c r="V80" s="40"/>
      <c r="W80" s="40"/>
      <c r="X80" s="40"/>
      <c r="Y80" s="41"/>
    </row>
    <row r="81" spans="2:25" ht="21" customHeight="1" x14ac:dyDescent="0.25">
      <c r="B81" s="57"/>
      <c r="C81" s="57"/>
      <c r="D81" s="57"/>
      <c r="E81" s="57"/>
      <c r="F81" s="57"/>
      <c r="G81" s="57"/>
      <c r="H81" s="57"/>
      <c r="J81" s="57"/>
      <c r="K81" s="57"/>
      <c r="L81" s="57"/>
      <c r="M81" s="57"/>
      <c r="N81" s="57"/>
      <c r="O81" s="57"/>
      <c r="P81" s="57"/>
      <c r="Q81" s="57"/>
      <c r="S81" s="39"/>
      <c r="T81" s="40"/>
      <c r="U81" s="40"/>
      <c r="V81" s="40"/>
      <c r="W81" s="40"/>
      <c r="X81" s="40"/>
      <c r="Y81" s="41"/>
    </row>
    <row r="82" spans="2:25" ht="21" customHeight="1" x14ac:dyDescent="0.25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39"/>
      <c r="T82" s="40"/>
      <c r="U82" s="40"/>
      <c r="V82" s="40"/>
      <c r="W82" s="40"/>
      <c r="X82" s="40"/>
      <c r="Y82" s="41"/>
    </row>
    <row r="83" spans="2:25" ht="21" customHeight="1" x14ac:dyDescent="0.25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39"/>
      <c r="T83" s="40"/>
      <c r="U83" s="40"/>
      <c r="V83" s="40"/>
      <c r="W83" s="40"/>
      <c r="X83" s="40"/>
      <c r="Y83" s="41"/>
    </row>
    <row r="84" spans="2:25" ht="21" customHeight="1" x14ac:dyDescent="0.25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39"/>
      <c r="T84" s="40"/>
      <c r="U84" s="40"/>
      <c r="V84" s="40"/>
      <c r="W84" s="40"/>
      <c r="X84" s="40"/>
      <c r="Y84" s="41"/>
    </row>
    <row r="85" spans="2:25" ht="21" customHeight="1" x14ac:dyDescent="0.25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42"/>
      <c r="T85" s="43"/>
      <c r="U85" s="43"/>
      <c r="V85" s="43"/>
      <c r="W85" s="43"/>
      <c r="X85" s="43"/>
      <c r="Y85" s="44"/>
    </row>
    <row r="86" spans="2:25" ht="48" customHeight="1" x14ac:dyDescent="0.25">
      <c r="B86" s="65"/>
      <c r="C86" s="65"/>
      <c r="D86" s="65"/>
      <c r="E86" s="65"/>
      <c r="F86" s="65"/>
      <c r="G86" s="65"/>
      <c r="H86" s="65"/>
      <c r="J86" s="59"/>
      <c r="K86" s="60"/>
      <c r="L86" s="60"/>
      <c r="M86" s="60"/>
      <c r="N86" s="60"/>
      <c r="O86" s="60"/>
      <c r="P86" s="60"/>
      <c r="Q86" s="61"/>
      <c r="S86" s="59"/>
      <c r="T86" s="60"/>
      <c r="U86" s="60"/>
      <c r="V86" s="60"/>
      <c r="W86" s="60"/>
      <c r="X86" s="60"/>
      <c r="Y86" s="61"/>
    </row>
    <row r="87" spans="2:25" ht="48" customHeight="1" x14ac:dyDescent="0.25">
      <c r="B87" s="65"/>
      <c r="C87" s="65"/>
      <c r="D87" s="65"/>
      <c r="E87" s="65"/>
      <c r="F87" s="65"/>
      <c r="G87" s="65"/>
      <c r="H87" s="65"/>
      <c r="J87" s="62"/>
      <c r="K87" s="63"/>
      <c r="L87" s="63"/>
      <c r="M87" s="63"/>
      <c r="N87" s="63"/>
      <c r="O87" s="63"/>
      <c r="P87" s="63"/>
      <c r="Q87" s="64"/>
      <c r="S87" s="62"/>
      <c r="T87" s="63"/>
      <c r="U87" s="63"/>
      <c r="V87" s="63"/>
      <c r="W87" s="63"/>
      <c r="X87" s="63"/>
      <c r="Y87" s="64"/>
    </row>
    <row r="89" spans="2:25" ht="21" customHeight="1" x14ac:dyDescent="0.25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36"/>
      <c r="T89" s="37"/>
      <c r="U89" s="37"/>
      <c r="V89" s="37"/>
      <c r="W89" s="37"/>
      <c r="X89" s="37"/>
      <c r="Y89" s="38"/>
    </row>
    <row r="90" spans="2:25" ht="21" customHeight="1" x14ac:dyDescent="0.25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39"/>
      <c r="T90" s="40"/>
      <c r="U90" s="40"/>
      <c r="V90" s="40"/>
      <c r="W90" s="40"/>
      <c r="X90" s="40"/>
      <c r="Y90" s="41"/>
    </row>
    <row r="91" spans="2:25" ht="21" customHeight="1" x14ac:dyDescent="0.25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39"/>
      <c r="T91" s="40"/>
      <c r="U91" s="40"/>
      <c r="V91" s="40"/>
      <c r="W91" s="40"/>
      <c r="X91" s="40"/>
      <c r="Y91" s="41"/>
    </row>
    <row r="92" spans="2:25" ht="21" customHeight="1" x14ac:dyDescent="0.25">
      <c r="B92" s="57"/>
      <c r="C92" s="57"/>
      <c r="D92" s="57"/>
      <c r="E92" s="57"/>
      <c r="F92" s="57"/>
      <c r="G92" s="57"/>
      <c r="H92" s="57"/>
      <c r="J92" s="57"/>
      <c r="K92" s="57"/>
      <c r="L92" s="57"/>
      <c r="M92" s="57"/>
      <c r="N92" s="57"/>
      <c r="O92" s="57"/>
      <c r="P92" s="57"/>
      <c r="Q92" s="57"/>
      <c r="S92" s="39"/>
      <c r="T92" s="40"/>
      <c r="U92" s="40"/>
      <c r="V92" s="40"/>
      <c r="W92" s="40"/>
      <c r="X92" s="40"/>
      <c r="Y92" s="41"/>
    </row>
    <row r="93" spans="2:25" ht="21" customHeight="1" x14ac:dyDescent="0.25">
      <c r="B93" s="57"/>
      <c r="C93" s="57"/>
      <c r="D93" s="57"/>
      <c r="E93" s="57"/>
      <c r="F93" s="57"/>
      <c r="G93" s="57"/>
      <c r="H93" s="57"/>
      <c r="J93" s="57"/>
      <c r="K93" s="57"/>
      <c r="L93" s="57"/>
      <c r="M93" s="57"/>
      <c r="N93" s="57"/>
      <c r="O93" s="57"/>
      <c r="P93" s="57"/>
      <c r="Q93" s="57"/>
      <c r="S93" s="39"/>
      <c r="T93" s="40"/>
      <c r="U93" s="40"/>
      <c r="V93" s="40"/>
      <c r="W93" s="40"/>
      <c r="X93" s="40"/>
      <c r="Y93" s="41"/>
    </row>
    <row r="94" spans="2:25" ht="21" customHeight="1" x14ac:dyDescent="0.25">
      <c r="B94" s="57"/>
      <c r="C94" s="57"/>
      <c r="D94" s="57"/>
      <c r="E94" s="57"/>
      <c r="F94" s="57"/>
      <c r="G94" s="57"/>
      <c r="H94" s="57"/>
      <c r="J94" s="57"/>
      <c r="K94" s="57"/>
      <c r="L94" s="57"/>
      <c r="M94" s="57"/>
      <c r="N94" s="57"/>
      <c r="O94" s="57"/>
      <c r="P94" s="57"/>
      <c r="Q94" s="57"/>
      <c r="S94" s="39"/>
      <c r="T94" s="40"/>
      <c r="U94" s="40"/>
      <c r="V94" s="40"/>
      <c r="W94" s="40"/>
      <c r="X94" s="40"/>
      <c r="Y94" s="41"/>
    </row>
    <row r="95" spans="2:25" ht="21" customHeight="1" x14ac:dyDescent="0.25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39"/>
      <c r="T95" s="40"/>
      <c r="U95" s="40"/>
      <c r="V95" s="40"/>
      <c r="W95" s="40"/>
      <c r="X95" s="40"/>
      <c r="Y95" s="41"/>
    </row>
    <row r="96" spans="2:25" ht="21" customHeight="1" x14ac:dyDescent="0.25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39"/>
      <c r="T96" s="40"/>
      <c r="U96" s="40"/>
      <c r="V96" s="40"/>
      <c r="W96" s="40"/>
      <c r="X96" s="40"/>
      <c r="Y96" s="41"/>
    </row>
    <row r="97" spans="2:25" ht="21" customHeight="1" x14ac:dyDescent="0.25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39"/>
      <c r="T97" s="40"/>
      <c r="U97" s="40"/>
      <c r="V97" s="40"/>
      <c r="W97" s="40"/>
      <c r="X97" s="40"/>
      <c r="Y97" s="41"/>
    </row>
    <row r="98" spans="2:25" ht="21" customHeight="1" x14ac:dyDescent="0.25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42"/>
      <c r="T98" s="43"/>
      <c r="U98" s="43"/>
      <c r="V98" s="43"/>
      <c r="W98" s="43"/>
      <c r="X98" s="43"/>
      <c r="Y98" s="44"/>
    </row>
    <row r="99" spans="2:25" ht="48" customHeight="1" x14ac:dyDescent="0.25">
      <c r="B99" s="58"/>
      <c r="C99" s="58"/>
      <c r="D99" s="58"/>
      <c r="E99" s="58"/>
      <c r="F99" s="58"/>
      <c r="G99" s="58"/>
      <c r="H99" s="58"/>
      <c r="J99" s="59"/>
      <c r="K99" s="60"/>
      <c r="L99" s="60"/>
      <c r="M99" s="60"/>
      <c r="N99" s="60"/>
      <c r="O99" s="60"/>
      <c r="P99" s="60"/>
      <c r="Q99" s="61"/>
      <c r="S99" s="45"/>
      <c r="T99" s="46"/>
      <c r="U99" s="46"/>
      <c r="V99" s="46"/>
      <c r="W99" s="46"/>
      <c r="X99" s="46"/>
      <c r="Y99" s="47"/>
    </row>
    <row r="100" spans="2:25" ht="48" customHeight="1" x14ac:dyDescent="0.25">
      <c r="B100" s="58"/>
      <c r="C100" s="58"/>
      <c r="D100" s="58"/>
      <c r="E100" s="58"/>
      <c r="F100" s="58"/>
      <c r="G100" s="58"/>
      <c r="H100" s="58"/>
      <c r="J100" s="62"/>
      <c r="K100" s="63"/>
      <c r="L100" s="63"/>
      <c r="M100" s="63"/>
      <c r="N100" s="63"/>
      <c r="O100" s="63"/>
      <c r="P100" s="63"/>
      <c r="Q100" s="64"/>
      <c r="S100" s="48"/>
      <c r="T100" s="49"/>
      <c r="U100" s="49"/>
      <c r="V100" s="49"/>
      <c r="W100" s="49"/>
      <c r="X100" s="49"/>
      <c r="Y100" s="50"/>
    </row>
    <row r="102" spans="2:25" ht="21" customHeight="1" x14ac:dyDescent="0.25">
      <c r="B102" s="36"/>
      <c r="C102" s="37"/>
      <c r="D102" s="37"/>
      <c r="E102" s="37"/>
      <c r="F102" s="37"/>
      <c r="G102" s="37"/>
      <c r="H102" s="38"/>
      <c r="J102" s="36"/>
      <c r="K102" s="37"/>
      <c r="L102" s="37"/>
      <c r="M102" s="37"/>
      <c r="N102" s="37"/>
      <c r="O102" s="37"/>
      <c r="P102" s="37"/>
      <c r="Q102" s="38"/>
      <c r="S102" s="36"/>
      <c r="T102" s="37"/>
      <c r="U102" s="37"/>
      <c r="V102" s="37"/>
      <c r="W102" s="37"/>
      <c r="X102" s="37"/>
      <c r="Y102" s="38"/>
    </row>
    <row r="103" spans="2:25" ht="21" customHeight="1" x14ac:dyDescent="0.25">
      <c r="B103" s="39"/>
      <c r="C103" s="40"/>
      <c r="D103" s="40"/>
      <c r="E103" s="40"/>
      <c r="F103" s="40"/>
      <c r="G103" s="40"/>
      <c r="H103" s="41"/>
      <c r="J103" s="39"/>
      <c r="K103" s="40"/>
      <c r="L103" s="40"/>
      <c r="M103" s="40"/>
      <c r="N103" s="40"/>
      <c r="O103" s="40"/>
      <c r="P103" s="40"/>
      <c r="Q103" s="41"/>
      <c r="S103" s="39"/>
      <c r="T103" s="40"/>
      <c r="U103" s="40"/>
      <c r="V103" s="40"/>
      <c r="W103" s="40"/>
      <c r="X103" s="40"/>
      <c r="Y103" s="41"/>
    </row>
    <row r="104" spans="2:25" ht="21" customHeight="1" x14ac:dyDescent="0.25">
      <c r="B104" s="39"/>
      <c r="C104" s="40"/>
      <c r="D104" s="40"/>
      <c r="E104" s="40"/>
      <c r="F104" s="40"/>
      <c r="G104" s="40"/>
      <c r="H104" s="41"/>
      <c r="J104" s="39"/>
      <c r="K104" s="40"/>
      <c r="L104" s="40"/>
      <c r="M104" s="40"/>
      <c r="N104" s="40"/>
      <c r="O104" s="40"/>
      <c r="P104" s="40"/>
      <c r="Q104" s="41"/>
      <c r="S104" s="39"/>
      <c r="T104" s="40"/>
      <c r="U104" s="40"/>
      <c r="V104" s="40"/>
      <c r="W104" s="40"/>
      <c r="X104" s="40"/>
      <c r="Y104" s="41"/>
    </row>
    <row r="105" spans="2:25" ht="21" customHeight="1" x14ac:dyDescent="0.25">
      <c r="B105" s="39"/>
      <c r="C105" s="40"/>
      <c r="D105" s="40"/>
      <c r="E105" s="40"/>
      <c r="F105" s="40"/>
      <c r="G105" s="40"/>
      <c r="H105" s="41"/>
      <c r="J105" s="39"/>
      <c r="K105" s="40"/>
      <c r="L105" s="40"/>
      <c r="M105" s="40"/>
      <c r="N105" s="40"/>
      <c r="O105" s="40"/>
      <c r="P105" s="40"/>
      <c r="Q105" s="41"/>
      <c r="S105" s="39"/>
      <c r="T105" s="40"/>
      <c r="U105" s="40"/>
      <c r="V105" s="40"/>
      <c r="W105" s="40"/>
      <c r="X105" s="40"/>
      <c r="Y105" s="41"/>
    </row>
    <row r="106" spans="2:25" ht="21" customHeight="1" x14ac:dyDescent="0.25">
      <c r="B106" s="39"/>
      <c r="C106" s="40"/>
      <c r="D106" s="40"/>
      <c r="E106" s="40"/>
      <c r="F106" s="40"/>
      <c r="G106" s="40"/>
      <c r="H106" s="41"/>
      <c r="J106" s="39"/>
      <c r="K106" s="40"/>
      <c r="L106" s="40"/>
      <c r="M106" s="40"/>
      <c r="N106" s="40"/>
      <c r="O106" s="40"/>
      <c r="P106" s="40"/>
      <c r="Q106" s="41"/>
      <c r="S106" s="39"/>
      <c r="T106" s="40"/>
      <c r="U106" s="40"/>
      <c r="V106" s="40"/>
      <c r="W106" s="40"/>
      <c r="X106" s="40"/>
      <c r="Y106" s="41"/>
    </row>
    <row r="107" spans="2:25" ht="21" customHeight="1" x14ac:dyDescent="0.25">
      <c r="B107" s="39"/>
      <c r="C107" s="40"/>
      <c r="D107" s="40"/>
      <c r="E107" s="40"/>
      <c r="F107" s="40"/>
      <c r="G107" s="40"/>
      <c r="H107" s="41"/>
      <c r="J107" s="39"/>
      <c r="K107" s="40"/>
      <c r="L107" s="40"/>
      <c r="M107" s="40"/>
      <c r="N107" s="40"/>
      <c r="O107" s="40"/>
      <c r="P107" s="40"/>
      <c r="Q107" s="41"/>
      <c r="S107" s="39"/>
      <c r="T107" s="40"/>
      <c r="U107" s="40"/>
      <c r="V107" s="40"/>
      <c r="W107" s="40"/>
      <c r="X107" s="40"/>
      <c r="Y107" s="41"/>
    </row>
    <row r="108" spans="2:25" ht="21" customHeight="1" x14ac:dyDescent="0.25">
      <c r="B108" s="39"/>
      <c r="C108" s="40"/>
      <c r="D108" s="40"/>
      <c r="E108" s="40"/>
      <c r="F108" s="40"/>
      <c r="G108" s="40"/>
      <c r="H108" s="41"/>
      <c r="J108" s="39"/>
      <c r="K108" s="40"/>
      <c r="L108" s="40"/>
      <c r="M108" s="40"/>
      <c r="N108" s="40"/>
      <c r="O108" s="40"/>
      <c r="P108" s="40"/>
      <c r="Q108" s="41"/>
      <c r="S108" s="39"/>
      <c r="T108" s="40"/>
      <c r="U108" s="40"/>
      <c r="V108" s="40"/>
      <c r="W108" s="40"/>
      <c r="X108" s="40"/>
      <c r="Y108" s="41"/>
    </row>
    <row r="109" spans="2:25" ht="21" customHeight="1" x14ac:dyDescent="0.25">
      <c r="B109" s="39"/>
      <c r="C109" s="40"/>
      <c r="D109" s="40"/>
      <c r="E109" s="40"/>
      <c r="F109" s="40"/>
      <c r="G109" s="40"/>
      <c r="H109" s="41"/>
      <c r="J109" s="39"/>
      <c r="K109" s="40"/>
      <c r="L109" s="40"/>
      <c r="M109" s="40"/>
      <c r="N109" s="40"/>
      <c r="O109" s="40"/>
      <c r="P109" s="40"/>
      <c r="Q109" s="41"/>
      <c r="S109" s="39"/>
      <c r="T109" s="40"/>
      <c r="U109" s="40"/>
      <c r="V109" s="40"/>
      <c r="W109" s="40"/>
      <c r="X109" s="40"/>
      <c r="Y109" s="41"/>
    </row>
    <row r="110" spans="2:25" ht="21" customHeight="1" x14ac:dyDescent="0.25">
      <c r="B110" s="39"/>
      <c r="C110" s="40"/>
      <c r="D110" s="40"/>
      <c r="E110" s="40"/>
      <c r="F110" s="40"/>
      <c r="G110" s="40"/>
      <c r="H110" s="41"/>
      <c r="J110" s="39"/>
      <c r="K110" s="40"/>
      <c r="L110" s="40"/>
      <c r="M110" s="40"/>
      <c r="N110" s="40"/>
      <c r="O110" s="40"/>
      <c r="P110" s="40"/>
      <c r="Q110" s="41"/>
      <c r="S110" s="39"/>
      <c r="T110" s="40"/>
      <c r="U110" s="40"/>
      <c r="V110" s="40"/>
      <c r="W110" s="40"/>
      <c r="X110" s="40"/>
      <c r="Y110" s="41"/>
    </row>
    <row r="111" spans="2:25" ht="21" customHeight="1" x14ac:dyDescent="0.25">
      <c r="B111" s="42"/>
      <c r="C111" s="43"/>
      <c r="D111" s="43"/>
      <c r="E111" s="43"/>
      <c r="F111" s="43"/>
      <c r="G111" s="43"/>
      <c r="H111" s="44"/>
      <c r="J111" s="42"/>
      <c r="K111" s="43"/>
      <c r="L111" s="43"/>
      <c r="M111" s="43"/>
      <c r="N111" s="43"/>
      <c r="O111" s="43"/>
      <c r="P111" s="43"/>
      <c r="Q111" s="44"/>
      <c r="S111" s="42"/>
      <c r="T111" s="43"/>
      <c r="U111" s="43"/>
      <c r="V111" s="43"/>
      <c r="W111" s="43"/>
      <c r="X111" s="43"/>
      <c r="Y111" s="44"/>
    </row>
    <row r="112" spans="2:25" ht="48" customHeight="1" x14ac:dyDescent="0.25">
      <c r="B112" s="45"/>
      <c r="C112" s="46"/>
      <c r="D112" s="46"/>
      <c r="E112" s="46"/>
      <c r="F112" s="46"/>
      <c r="G112" s="46"/>
      <c r="H112" s="47"/>
      <c r="J112" s="51"/>
      <c r="K112" s="52"/>
      <c r="L112" s="52"/>
      <c r="M112" s="52"/>
      <c r="N112" s="52"/>
      <c r="O112" s="52"/>
      <c r="P112" s="52"/>
      <c r="Q112" s="53"/>
      <c r="S112" s="45"/>
      <c r="T112" s="46"/>
      <c r="U112" s="46"/>
      <c r="V112" s="46"/>
      <c r="W112" s="46"/>
      <c r="X112" s="46"/>
      <c r="Y112" s="47"/>
    </row>
    <row r="113" spans="2:25" ht="48" customHeight="1" x14ac:dyDescent="0.25">
      <c r="B113" s="48"/>
      <c r="C113" s="49"/>
      <c r="D113" s="49"/>
      <c r="E113" s="49"/>
      <c r="F113" s="49"/>
      <c r="G113" s="49"/>
      <c r="H113" s="50"/>
      <c r="J113" s="54"/>
      <c r="K113" s="55"/>
      <c r="L113" s="55"/>
      <c r="M113" s="55"/>
      <c r="N113" s="55"/>
      <c r="O113" s="55"/>
      <c r="P113" s="55"/>
      <c r="Q113" s="56"/>
      <c r="S113" s="48"/>
      <c r="T113" s="49"/>
      <c r="U113" s="49"/>
      <c r="V113" s="49"/>
      <c r="W113" s="49"/>
      <c r="X113" s="49"/>
      <c r="Y113" s="50"/>
    </row>
    <row r="116" spans="2:25" ht="21" customHeight="1" x14ac:dyDescent="0.25">
      <c r="E116" s="13" t="s">
        <v>36</v>
      </c>
      <c r="F116" s="33"/>
      <c r="G116" s="33"/>
      <c r="H116" s="33"/>
      <c r="I116" s="33"/>
      <c r="J116" s="33"/>
      <c r="Q116" s="13" t="s">
        <v>37</v>
      </c>
      <c r="R116" s="33"/>
      <c r="S116" s="33"/>
      <c r="T116" s="33"/>
      <c r="U116" s="33"/>
      <c r="V116" s="33"/>
      <c r="W116" s="33"/>
    </row>
    <row r="117" spans="2:25" ht="21" customHeight="1" x14ac:dyDescent="0.25">
      <c r="E117" s="13" t="s">
        <v>38</v>
      </c>
      <c r="F117" s="34"/>
      <c r="G117" s="34"/>
      <c r="H117" s="34"/>
      <c r="I117" s="34"/>
      <c r="J117" s="34"/>
      <c r="K117" s="2" t="s">
        <v>39</v>
      </c>
      <c r="Q117" s="13" t="s">
        <v>38</v>
      </c>
      <c r="R117" s="33"/>
      <c r="S117" s="33"/>
      <c r="T117" s="33"/>
      <c r="U117" s="33"/>
      <c r="V117" s="33"/>
      <c r="W117" s="33"/>
      <c r="X117" s="2" t="s">
        <v>39</v>
      </c>
    </row>
    <row r="118" spans="2:25" ht="21" customHeight="1" x14ac:dyDescent="0.25">
      <c r="E118" s="13" t="s">
        <v>40</v>
      </c>
      <c r="F118" s="34"/>
      <c r="G118" s="34"/>
      <c r="H118" s="34"/>
      <c r="I118" s="34"/>
      <c r="J118" s="34"/>
      <c r="Q118" s="35"/>
      <c r="R118" s="35"/>
      <c r="S118" s="35"/>
      <c r="T118" s="35"/>
      <c r="U118" s="35"/>
      <c r="V118" s="35"/>
      <c r="W118" s="35"/>
      <c r="X118" s="35"/>
    </row>
    <row r="119" spans="2:25" ht="24" customHeight="1" x14ac:dyDescent="0.25">
      <c r="E119" s="13" t="s">
        <v>41</v>
      </c>
      <c r="F119" s="30"/>
      <c r="G119" s="30"/>
      <c r="H119" s="30"/>
      <c r="I119" s="30"/>
      <c r="J119" s="30"/>
      <c r="Q119" s="13" t="s">
        <v>41</v>
      </c>
      <c r="R119" s="31"/>
      <c r="S119" s="31"/>
      <c r="T119" s="31"/>
      <c r="U119" s="31"/>
      <c r="V119" s="31"/>
      <c r="W119" s="31"/>
    </row>
    <row r="120" spans="2:25" ht="24" customHeight="1" x14ac:dyDescent="0.25">
      <c r="E120" s="13" t="s">
        <v>42</v>
      </c>
      <c r="F120" s="32"/>
      <c r="G120" s="32"/>
      <c r="H120" s="32"/>
      <c r="I120" s="32"/>
      <c r="J120" s="32"/>
    </row>
    <row r="121" spans="2:25" ht="24" customHeight="1" x14ac:dyDescent="0.25"/>
  </sheetData>
  <sheetProtection algorithmName="SHA-512" hashValue="SElEWKCCG0lFIi65tav30/gUzZOA/mjvNMCeuxEothJGaBBDn5e7F1MAm4WPJdqqaOiBHFDfBoQoOpPuZT9h2w==" saltValue="RdWnPWHwjL7ycQW8ti3s7Q==" spinCount="100000" sheet="1" formatCells="0"/>
  <protectedRanges>
    <protectedRange sqref="O7 H8 V13 K25:S26 K28:S28 K30:S30 K32:S32 X24 B38:Z42 B44:Z48 B50:Z54 B59:Z64 B68 B76 B86 J76 J86 S76 S86 B89 B99 J89 J99 S89 S99 B102 B112 J102 J112 S102 S112 F116 F117 F118 F119 F120 R116 R117 Q118 R119" name="Range1"/>
  </protectedRanges>
  <mergeCells count="231">
    <mergeCell ref="H32:J32"/>
    <mergeCell ref="K32:M32"/>
    <mergeCell ref="N32:P32"/>
    <mergeCell ref="Q32:S32"/>
    <mergeCell ref="T32:U32"/>
    <mergeCell ref="V32:W32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9:U29"/>
    <mergeCell ref="V29:W29"/>
    <mergeCell ref="B31:G31"/>
    <mergeCell ref="H31:J31"/>
    <mergeCell ref="B63:G63"/>
    <mergeCell ref="H63:P63"/>
    <mergeCell ref="Q63:X63"/>
    <mergeCell ref="Y63:Z63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6:G26"/>
    <mergeCell ref="H26:J26"/>
    <mergeCell ref="K26:M26"/>
    <mergeCell ref="N26:P26"/>
    <mergeCell ref="Q26:S26"/>
    <mergeCell ref="T26:U26"/>
    <mergeCell ref="V26:W26"/>
    <mergeCell ref="X24:Z32"/>
    <mergeCell ref="B25:G25"/>
    <mergeCell ref="V25:W25"/>
    <mergeCell ref="H25:J25"/>
    <mergeCell ref="K25:M25"/>
    <mergeCell ref="N25:P25"/>
    <mergeCell ref="Q25:S25"/>
    <mergeCell ref="T25:U25"/>
    <mergeCell ref="B32:G32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Q30:S30"/>
    <mergeCell ref="T30:U30"/>
    <mergeCell ref="V30:W30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N27:N32 O31:P31 R24:S24 K27:K32 L31:M31 Q27:Q32 K24:K25 L24:M24 N24:N25 O24:P24 Q24:Q25 L29:M29 O29:P29 R29:S29 R31:S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6 สข.นพ </vt:lpstr>
      <vt:lpstr>'สจป.ที่ 6 สข.นพ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2024-01-02T07:22:09Z</dcterms:modified>
</cp:coreProperties>
</file>