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5 (สบ)" sheetId="1" r:id="rId1"/>
    <sheet name="LIST" sheetId="4" state="hidden" r:id="rId2"/>
  </sheets>
  <definedNames>
    <definedName name="_xlnm.Print_Area" localSheetId="0">'สจป.ที่ 5 (สบ)'!$A$1:$Z$152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<sst xmlns="http://schemas.openxmlformats.org/spreadsheetml/2006/main" count="163" uniqueCount="107">
  <si>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</si>
  <si>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</si>
  <si>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</si>
  <si>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</si>
  <si>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</si>
  <si>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</si>
  <si>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</si>
  <si>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</si>
  <si>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</si>
  <si>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</si>
  <si>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</si>
  <si>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</si>
  <si>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</si>
  <si>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</si>
  <si>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</si>
  <si>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</si>
  <si>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</si>
  <si>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</si>
  <si>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</si>
  <si>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</si>
  <si>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</si>
  <si>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</si>
  <si>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</si>
  <si>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</si>
  <si>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</si>
  <si>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</si>
  <si>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</si>
  <si>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</si>
  <si>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</si>
  <si>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</si>
  <si>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</si>
  <si>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</si>
  <si>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</si>
  <si>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</si>
  <si>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</si>
  <si>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</si>
  <si>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</si>
  <si>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</si>
  <si>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</si>
  <si>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</si>
  <si>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</si>
  <si>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</si>
  <si>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</si>
  <si>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</si>
  <si>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</si>
  <si>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</si>
  <si>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</si>
  <si>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</si>
  <si>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</si>
  <si>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</si>
  <si>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</si>
  <si>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</si>
  <si>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</si>
  <si>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</si>
  <si>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</si>
  <si>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</si>
  <si>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</si>
  <si>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</si>
  <si>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</si>
  <si>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</si>
  <si>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</si>
  <si>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</si>
  <si>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</si>
  <si>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</si>
  <si>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</si>
  <si>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</si>
  <si>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</si>
  <si>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</si>
  <si>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</si>
  <si>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</si>
  <si>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</si>
  <si>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</si>
  <si>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</si>
  <si>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</si>
  <si>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</si>
  <si>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</si>
  <si>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</si>
  <si>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</si>
  <si>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</si>
  <si>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</si>
  <si>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</si>
  <si>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</si>
  <si>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</si>
  <si>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</si>
  <si>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</si>
  <si>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</si>
  <si>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</si>
  <si>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</si>
  <si>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การจัดทำแนวเขตและการแบ่งบริเวณการใช้ประโยชนฺป่าชุมชน (กิโลเมตร/ป้าย)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</si>
  <si>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</si>
  <si>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</si>
  <si>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</si>
  <si>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</si>
  <si>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</si>
  <si>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</si>
  <si>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การตรวจสอบและรังวัดจัดทำแผนที่แสดงแนเขตป่าชุมชน
(ป่าชุมชน/กิโลเมตร)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</si>
  <si>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</si>
  <si>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</si>
  <si>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</si>
  <si>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</si>
  <si>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</si>
  <si>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</si>
  <si>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</si>
  <si>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-</t>
  </si>
  <si>
    <t>สำนักจัดการทรัพยากรป่าไม้ที่ 5 (สระบุรี)</t>
  </si>
  <si>
    <t>ผู้อำนวยการสำนักจัดการทรัพยากรป่าไม้ที่ 5 (สระบุรี)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</si>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</sst>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164" fontId="7" fillId="4" borderId="1" xfId="18" applyNumberFormat="1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left" vertical="top" wrapText="1"/>
    </xf>
    <xf numFmtId="164" fontId="8" fillId="5" borderId="1" xfId="18" applyNumberFormat="1" applyFont="1" applyFill="1" applyBorder="1" applyAlignment="1" applyProtection="1">
      <alignment horizontal="center" vertical="top"/>
      <protection/>
    </xf>
    <xf numFmtId="164" fontId="7" fillId="4" borderId="3" xfId="18" applyNumberFormat="1" applyFont="1" applyFill="1" applyBorder="1" applyAlignment="1" applyProtection="1">
      <alignment horizontal="center" vertical="top"/>
      <protection/>
    </xf>
    <xf numFmtId="164" fontId="7" fillId="4" borderId="4" xfId="18" applyNumberFormat="1" applyFont="1" applyFill="1" applyBorder="1" applyAlignment="1" applyProtection="1">
      <alignment horizontal="center" vertical="top"/>
      <protection/>
    </xf>
    <xf numFmtId="164" fontId="7" fillId="4" borderId="5" xfId="18" applyNumberFormat="1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43" fontId="8" fillId="5" borderId="1" xfId="18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>
      <alignment horizontal="righ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4" fontId="7" fillId="4" borderId="1" xfId="18" applyNumberFormat="1" applyFont="1" applyFill="1" applyBorder="1" applyAlignment="1">
      <alignment horizontal="center" vertical="top"/>
    </xf>
    <xf numFmtId="164" fontId="7" fillId="4" borderId="1" xfId="18" applyNumberFormat="1" applyFont="1" applyFill="1" applyBorder="1" applyAlignment="1" applyProtection="1">
      <alignment horizontal="center" vertical="top"/>
      <protection locked="0"/>
    </xf>
    <xf numFmtId="164" fontId="7" fillId="4" borderId="3" xfId="18" applyNumberFormat="1" applyFont="1" applyFill="1" applyBorder="1" applyAlignment="1" applyProtection="1">
      <alignment horizontal="center" vertical="top"/>
      <protection locked="0"/>
    </xf>
    <xf numFmtId="164" fontId="7" fillId="4" borderId="4" xfId="18" applyNumberFormat="1" applyFont="1" applyFill="1" applyBorder="1" applyAlignment="1" applyProtection="1">
      <alignment horizontal="center" vertical="top"/>
      <protection locked="0"/>
    </xf>
    <xf numFmtId="164" fontId="7" fillId="4" borderId="5" xfId="18" applyNumberFormat="1" applyFont="1" applyFill="1" applyBorder="1" applyAlignment="1" applyProtection="1">
      <alignment horizontal="center" vertical="top"/>
      <protection locked="0"/>
    </xf>
    <xf numFmtId="43" fontId="7" fillId="4" borderId="1" xfId="18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/>
    </xf>
    <xf numFmtId="164" fontId="2" fillId="7" borderId="1" xfId="18" applyNumberFormat="1" applyFont="1" applyFill="1" applyBorder="1" applyAlignment="1" applyProtection="1">
      <alignment horizontal="center" vertical="top"/>
      <protection/>
    </xf>
    <xf numFmtId="0" fontId="2" fillId="7" borderId="1" xfId="18" applyNumberFormat="1" applyFont="1" applyFill="1" applyBorder="1" applyAlignment="1" applyProtection="1">
      <alignment horizontal="right" vertical="top"/>
      <protection/>
    </xf>
    <xf numFmtId="43" fontId="2" fillId="7" borderId="1" xfId="18" applyFont="1" applyFill="1" applyBorder="1" applyAlignment="1" applyProtection="1">
      <alignment horizontal="right" vertical="top"/>
      <protection/>
    </xf>
    <xf numFmtId="43" fontId="2" fillId="7" borderId="3" xfId="18" applyFont="1" applyFill="1" applyBorder="1" applyAlignment="1" applyProtection="1">
      <alignment horizontal="right" vertical="center"/>
      <protection/>
    </xf>
    <xf numFmtId="43" fontId="2" fillId="7" borderId="4" xfId="18" applyFont="1" applyFill="1" applyBorder="1" applyAlignment="1" applyProtection="1">
      <alignment horizontal="right" vertical="center"/>
      <protection/>
    </xf>
    <xf numFmtId="43" fontId="2" fillId="7" borderId="5" xfId="18" applyFont="1" applyFill="1" applyBorder="1" applyAlignment="1" applyProtection="1">
      <alignment horizontal="right" vertical="center"/>
      <protection/>
    </xf>
    <xf numFmtId="43" fontId="3" fillId="3" borderId="1" xfId="18" applyFont="1" applyFill="1" applyBorder="1" applyAlignment="1">
      <alignment horizontal="righ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2" fillId="4" borderId="6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 wrapText="1"/>
    </xf>
    <xf numFmtId="43" fontId="7" fillId="4" borderId="1" xfId="18" applyFont="1" applyFill="1" applyBorder="1" applyAlignment="1">
      <alignment horizontal="center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left" vertical="top"/>
    </xf>
    <xf numFmtId="43" fontId="2" fillId="7" borderId="3" xfId="18" applyFont="1" applyFill="1" applyBorder="1" applyAlignment="1" applyProtection="1">
      <alignment horizontal="right" vertical="center" wrapText="1"/>
      <protection/>
    </xf>
    <xf numFmtId="43" fontId="2" fillId="7" borderId="4" xfId="18" applyFont="1" applyFill="1" applyBorder="1" applyAlignment="1" applyProtection="1">
      <alignment horizontal="right" vertical="center" wrapText="1"/>
      <protection/>
    </xf>
    <xf numFmtId="43" fontId="2" fillId="7" borderId="5" xfId="18" applyFont="1" applyFill="1" applyBorder="1" applyAlignment="1" applyProtection="1">
      <alignment horizontal="right" vertical="center" wrapText="1"/>
      <protection/>
    </xf>
    <xf numFmtId="43" fontId="2" fillId="7" borderId="1" xfId="18" applyFont="1" applyFill="1" applyBorder="1" applyAlignment="1" applyProtection="1">
      <alignment horizontal="right" vertical="center"/>
      <protection/>
    </xf>
    <xf numFmtId="4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 indent="2"/>
    </xf>
    <xf numFmtId="164" fontId="6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43" fontId="2" fillId="4" borderId="7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top" wrapText="1" indent="2"/>
    </xf>
    <xf numFmtId="49" fontId="8" fillId="5" borderId="1" xfId="18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51"/>
  <sheetViews>
    <sheetView tabSelected="1" zoomScale="70" zoomScaleNormal="70" zoomScaleSheetLayoutView="64" workbookViewId="0" topLeftCell="A1">
      <selection activeCell="V12" sqref="V12:X1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81" t="s">
        <v>106</v>
      </c>
      <c r="K2" s="81"/>
      <c r="L2" s="81"/>
      <c r="M2" s="81"/>
      <c r="N2" s="81"/>
      <c r="O2" s="81"/>
      <c r="P2" s="81"/>
      <c r="Q2" s="81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80" t="s">
        <v>104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21" customHeight="1">
      <c r="A4" s="80" t="s">
        <v>73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82"/>
      <c r="N7" s="83"/>
      <c r="O7" s="83"/>
      <c r="P7" s="84"/>
    </row>
    <row r="8" spans="1:10" ht="21" customHeight="1">
      <c r="A8" s="14" t="s">
        <v>23</v>
      </c>
      <c r="G8" s="8"/>
      <c r="H8" s="82"/>
      <c r="I8" s="83"/>
      <c r="J8" s="84"/>
    </row>
    <row r="9" ht="10.05" customHeight="1">
      <c r="G9" s="5">
        <v>4</v>
      </c>
    </row>
    <row r="10" spans="1:26" s="7" customFormat="1" ht="21" customHeight="1">
      <c r="A10" s="29" t="s">
        <v>10</v>
      </c>
      <c r="B10" s="29" t="s">
        <v>24</v>
      </c>
      <c r="C10" s="29"/>
      <c r="D10" s="29"/>
      <c r="E10" s="29"/>
      <c r="F10" s="29"/>
      <c r="G10" s="29"/>
      <c r="H10" s="29"/>
      <c r="I10" s="29"/>
      <c r="J10" s="29"/>
      <c r="K10" s="29" t="s">
        <v>38</v>
      </c>
      <c r="L10" s="29"/>
      <c r="M10" s="29"/>
      <c r="N10" s="29"/>
      <c r="O10" s="29"/>
      <c r="P10" s="29"/>
      <c r="Q10" s="29"/>
      <c r="R10" s="29"/>
      <c r="S10" s="29" t="s">
        <v>39</v>
      </c>
      <c r="T10" s="29"/>
      <c r="U10" s="29"/>
      <c r="V10" s="29"/>
      <c r="W10" s="29"/>
      <c r="X10" s="29"/>
      <c r="Y10" s="29"/>
      <c r="Z10" s="29"/>
    </row>
    <row r="11" spans="1:26" s="7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 t="s">
        <v>35</v>
      </c>
      <c r="L11" s="29"/>
      <c r="M11" s="29"/>
      <c r="N11" s="29" t="s">
        <v>36</v>
      </c>
      <c r="O11" s="29"/>
      <c r="P11" s="29"/>
      <c r="Q11" s="29" t="s">
        <v>37</v>
      </c>
      <c r="R11" s="29"/>
      <c r="S11" s="29" t="s">
        <v>35</v>
      </c>
      <c r="T11" s="29"/>
      <c r="U11" s="29"/>
      <c r="V11" s="29" t="s">
        <v>36</v>
      </c>
      <c r="W11" s="29"/>
      <c r="X11" s="29"/>
      <c r="Y11" s="29" t="s">
        <v>37</v>
      </c>
      <c r="Z11" s="29"/>
    </row>
    <row r="12" spans="1:26" ht="21" customHeight="1">
      <c r="A12" s="9">
        <v>1</v>
      </c>
      <c r="B12" s="51" t="s">
        <v>74</v>
      </c>
      <c r="C12" s="51"/>
      <c r="D12" s="51"/>
      <c r="E12" s="51"/>
      <c r="F12" s="51"/>
      <c r="G12" s="51"/>
      <c r="H12" s="51"/>
      <c r="I12" s="51"/>
      <c r="J12" s="51"/>
      <c r="K12" s="59">
        <v>2</v>
      </c>
      <c r="L12" s="59"/>
      <c r="M12" s="59"/>
      <c r="N12" s="59">
        <f>Q31</f>
        <v>0</v>
      </c>
      <c r="O12" s="59"/>
      <c r="P12" s="59"/>
      <c r="Q12" s="75">
        <f>(V26/T26)*100</f>
        <v>0</v>
      </c>
      <c r="R12" s="75"/>
      <c r="S12" s="76">
        <v>33000</v>
      </c>
      <c r="T12" s="77"/>
      <c r="U12" s="78"/>
      <c r="V12" s="79"/>
      <c r="W12" s="79"/>
      <c r="X12" s="79"/>
      <c r="Y12" s="50">
        <f>(V12/S12)*100</f>
        <v>0</v>
      </c>
      <c r="Z12" s="50"/>
    </row>
    <row r="13" spans="1:26" ht="21" customHeight="1">
      <c r="A13" s="9">
        <v>2</v>
      </c>
      <c r="B13" s="51" t="s">
        <v>75</v>
      </c>
      <c r="C13" s="51"/>
      <c r="D13" s="51"/>
      <c r="E13" s="51"/>
      <c r="F13" s="51"/>
      <c r="G13" s="51"/>
      <c r="H13" s="51"/>
      <c r="I13" s="51"/>
      <c r="J13" s="51"/>
      <c r="K13" s="52"/>
      <c r="L13" s="52"/>
      <c r="M13" s="52"/>
      <c r="N13" s="52"/>
      <c r="O13" s="52"/>
      <c r="P13" s="52"/>
      <c r="Q13" s="53"/>
      <c r="R13" s="54"/>
      <c r="S13" s="55"/>
      <c r="T13" s="56"/>
      <c r="U13" s="57"/>
      <c r="V13" s="112"/>
      <c r="W13" s="113"/>
      <c r="X13" s="114"/>
      <c r="Y13" s="115"/>
      <c r="Z13" s="115"/>
    </row>
    <row r="14" spans="1:26" ht="21" customHeight="1">
      <c r="A14" s="9">
        <v>3</v>
      </c>
      <c r="B14" s="51" t="s">
        <v>76</v>
      </c>
      <c r="C14" s="51"/>
      <c r="D14" s="51"/>
      <c r="E14" s="51"/>
      <c r="F14" s="51"/>
      <c r="G14" s="51"/>
      <c r="H14" s="51"/>
      <c r="I14" s="51"/>
      <c r="J14" s="51"/>
      <c r="K14" s="59" t="str">
        <f>K15&amp;"/"&amp;K16</f>
        <v>86/430</v>
      </c>
      <c r="L14" s="59"/>
      <c r="M14" s="59"/>
      <c r="N14" s="59" t="str">
        <f>N15&amp;"/"&amp;N16</f>
        <v>0/0</v>
      </c>
      <c r="O14" s="59"/>
      <c r="P14" s="59"/>
      <c r="Q14" s="69">
        <f>(V38/T38)*100</f>
        <v>0</v>
      </c>
      <c r="R14" s="70"/>
      <c r="S14" s="69">
        <v>395600</v>
      </c>
      <c r="T14" s="121"/>
      <c r="U14" s="70"/>
      <c r="V14" s="60"/>
      <c r="W14" s="61"/>
      <c r="X14" s="62"/>
      <c r="Y14" s="69">
        <f>(V14/S14)*100</f>
        <v>0</v>
      </c>
      <c r="Z14" s="70"/>
    </row>
    <row r="15" spans="1:26" ht="21" customHeight="1">
      <c r="A15" s="20"/>
      <c r="B15" s="124" t="s">
        <v>100</v>
      </c>
      <c r="C15" s="118"/>
      <c r="D15" s="118"/>
      <c r="E15" s="118"/>
      <c r="F15" s="118"/>
      <c r="G15" s="118"/>
      <c r="H15" s="118"/>
      <c r="I15" s="118"/>
      <c r="J15" s="118"/>
      <c r="K15" s="119">
        <v>86</v>
      </c>
      <c r="L15" s="119"/>
      <c r="M15" s="119"/>
      <c r="N15" s="119">
        <f>Q41</f>
        <v>0</v>
      </c>
      <c r="O15" s="119"/>
      <c r="P15" s="119"/>
      <c r="Q15" s="71"/>
      <c r="R15" s="72"/>
      <c r="S15" s="71"/>
      <c r="T15" s="122"/>
      <c r="U15" s="72"/>
      <c r="V15" s="63"/>
      <c r="W15" s="64"/>
      <c r="X15" s="65"/>
      <c r="Y15" s="71"/>
      <c r="Z15" s="72"/>
    </row>
    <row r="16" spans="1:26" ht="21" customHeight="1">
      <c r="A16" s="20"/>
      <c r="B16" s="118" t="s">
        <v>79</v>
      </c>
      <c r="C16" s="118"/>
      <c r="D16" s="118"/>
      <c r="E16" s="118"/>
      <c r="F16" s="118"/>
      <c r="G16" s="118"/>
      <c r="H16" s="118"/>
      <c r="I16" s="118"/>
      <c r="J16" s="118"/>
      <c r="K16" s="119">
        <v>430</v>
      </c>
      <c r="L16" s="119"/>
      <c r="M16" s="119"/>
      <c r="N16" s="119">
        <f>Q43</f>
        <v>0</v>
      </c>
      <c r="O16" s="119"/>
      <c r="P16" s="119"/>
      <c r="Q16" s="73"/>
      <c r="R16" s="74"/>
      <c r="S16" s="73"/>
      <c r="T16" s="123"/>
      <c r="U16" s="74"/>
      <c r="V16" s="66"/>
      <c r="W16" s="67"/>
      <c r="X16" s="68"/>
      <c r="Y16" s="73"/>
      <c r="Z16" s="74"/>
    </row>
    <row r="17" spans="1:26" ht="21" customHeight="1">
      <c r="A17" s="9">
        <v>4</v>
      </c>
      <c r="B17" s="120" t="s">
        <v>77</v>
      </c>
      <c r="C17" s="51"/>
      <c r="D17" s="51"/>
      <c r="E17" s="51"/>
      <c r="F17" s="51"/>
      <c r="G17" s="51"/>
      <c r="H17" s="51"/>
      <c r="I17" s="51"/>
      <c r="J17" s="51"/>
      <c r="K17" s="59" t="str">
        <f>K18&amp;"/"&amp;K19</f>
        <v>2/10</v>
      </c>
      <c r="L17" s="59"/>
      <c r="M17" s="59"/>
      <c r="N17" s="59" t="str">
        <f>N18&amp;"/"&amp;N19</f>
        <v>0/0</v>
      </c>
      <c r="O17" s="59"/>
      <c r="P17" s="59"/>
      <c r="Q17" s="69">
        <f>(V44/T44)*100</f>
        <v>0</v>
      </c>
      <c r="R17" s="70"/>
      <c r="S17" s="69">
        <v>70000</v>
      </c>
      <c r="T17" s="121"/>
      <c r="U17" s="70"/>
      <c r="V17" s="60"/>
      <c r="W17" s="61"/>
      <c r="X17" s="62"/>
      <c r="Y17" s="69">
        <f>(V17/S17)*100</f>
        <v>0</v>
      </c>
      <c r="Z17" s="70"/>
    </row>
    <row r="18" spans="1:26" ht="21" customHeight="1">
      <c r="A18" s="9"/>
      <c r="B18" s="124" t="s">
        <v>78</v>
      </c>
      <c r="C18" s="118"/>
      <c r="D18" s="118"/>
      <c r="E18" s="118"/>
      <c r="F18" s="118"/>
      <c r="G18" s="118"/>
      <c r="H18" s="118"/>
      <c r="I18" s="118"/>
      <c r="J18" s="118"/>
      <c r="K18" s="119">
        <v>2</v>
      </c>
      <c r="L18" s="119"/>
      <c r="M18" s="119"/>
      <c r="N18" s="119">
        <f>Q49</f>
        <v>0</v>
      </c>
      <c r="O18" s="119"/>
      <c r="P18" s="119"/>
      <c r="Q18" s="71"/>
      <c r="R18" s="72"/>
      <c r="S18" s="71"/>
      <c r="T18" s="122"/>
      <c r="U18" s="72"/>
      <c r="V18" s="63"/>
      <c r="W18" s="64"/>
      <c r="X18" s="65"/>
      <c r="Y18" s="71"/>
      <c r="Z18" s="72"/>
    </row>
    <row r="19" spans="1:26" ht="21" customHeight="1">
      <c r="A19" s="9"/>
      <c r="B19" s="118" t="s">
        <v>80</v>
      </c>
      <c r="C19" s="118"/>
      <c r="D19" s="118"/>
      <c r="E19" s="118"/>
      <c r="F19" s="118"/>
      <c r="G19" s="118"/>
      <c r="H19" s="118"/>
      <c r="I19" s="118"/>
      <c r="J19" s="118"/>
      <c r="K19" s="119">
        <v>10</v>
      </c>
      <c r="L19" s="119"/>
      <c r="M19" s="119"/>
      <c r="N19" s="119">
        <f>Q47</f>
        <v>0</v>
      </c>
      <c r="O19" s="119"/>
      <c r="P19" s="119"/>
      <c r="Q19" s="73"/>
      <c r="R19" s="74"/>
      <c r="S19" s="73"/>
      <c r="T19" s="123"/>
      <c r="U19" s="74"/>
      <c r="V19" s="66"/>
      <c r="W19" s="67"/>
      <c r="X19" s="68"/>
      <c r="Y19" s="73"/>
      <c r="Z19" s="74"/>
    </row>
    <row r="20" spans="1:26" s="7" customFormat="1" ht="21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16">
        <f>V50</f>
        <v>0</v>
      </c>
      <c r="R20" s="117"/>
      <c r="S20" s="58">
        <f>SUM(S12:U19)</f>
        <v>498600</v>
      </c>
      <c r="T20" s="58"/>
      <c r="U20" s="58"/>
      <c r="V20" s="58">
        <f>SUM(V12:X19)</f>
        <v>0</v>
      </c>
      <c r="W20" s="58"/>
      <c r="X20" s="58"/>
      <c r="Y20" s="58">
        <f>(V20/S20)*100</f>
        <v>0</v>
      </c>
      <c r="Z20" s="58"/>
    </row>
    <row r="21" spans="1:26" ht="9.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29" t="s">
        <v>27</v>
      </c>
      <c r="C24" s="29"/>
      <c r="D24" s="29"/>
      <c r="E24" s="29"/>
      <c r="F24" s="29"/>
      <c r="G24" s="29"/>
      <c r="H24" s="29" t="s">
        <v>28</v>
      </c>
      <c r="I24" s="29"/>
      <c r="J24" s="29"/>
      <c r="K24" s="29" t="s">
        <v>29</v>
      </c>
      <c r="L24" s="29"/>
      <c r="M24" s="29"/>
      <c r="N24" s="29" t="s">
        <v>30</v>
      </c>
      <c r="O24" s="29"/>
      <c r="P24" s="29"/>
      <c r="Q24" s="29" t="s">
        <v>31</v>
      </c>
      <c r="R24" s="29"/>
      <c r="S24" s="29"/>
      <c r="T24" s="29" t="s">
        <v>32</v>
      </c>
      <c r="U24" s="29"/>
      <c r="V24" s="88" t="s">
        <v>34</v>
      </c>
      <c r="W24" s="88"/>
      <c r="X24" s="29" t="s">
        <v>33</v>
      </c>
      <c r="Y24" s="29"/>
      <c r="Z24" s="29"/>
    </row>
    <row r="25" spans="1:26" ht="21" customHeight="1">
      <c r="A25" s="30" t="s">
        <v>81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</row>
    <row r="26" spans="1:26" ht="19.95" customHeight="1">
      <c r="A26" s="21">
        <v>1</v>
      </c>
      <c r="B26" s="109" t="s">
        <v>74</v>
      </c>
      <c r="C26" s="109"/>
      <c r="D26" s="109"/>
      <c r="E26" s="109"/>
      <c r="F26" s="109"/>
      <c r="G26" s="109"/>
      <c r="H26" s="25">
        <f>$K$12</f>
        <v>2</v>
      </c>
      <c r="I26" s="25"/>
      <c r="J26" s="25"/>
      <c r="K26" s="25">
        <f>K31</f>
        <v>0</v>
      </c>
      <c r="L26" s="25"/>
      <c r="M26" s="25"/>
      <c r="N26" s="25">
        <f aca="true" t="shared" si="0" ref="N26">N31</f>
        <v>0</v>
      </c>
      <c r="O26" s="25"/>
      <c r="P26" s="25"/>
      <c r="Q26" s="25">
        <f aca="true" t="shared" si="1" ref="Q26">Q31</f>
        <v>0</v>
      </c>
      <c r="R26" s="25"/>
      <c r="S26" s="25"/>
      <c r="T26" s="25">
        <f>SUM(T27:U31)</f>
        <v>30</v>
      </c>
      <c r="U26" s="25"/>
      <c r="V26" s="33">
        <f>SUM(V27:W31)</f>
        <v>0</v>
      </c>
      <c r="W26" s="33"/>
      <c r="X26" s="35"/>
      <c r="Y26" s="36"/>
      <c r="Z26" s="37"/>
    </row>
    <row r="27" spans="1:26" ht="19.95" customHeight="1">
      <c r="A27" s="22">
        <v>1.1</v>
      </c>
      <c r="B27" s="111" t="s">
        <v>82</v>
      </c>
      <c r="C27" s="111"/>
      <c r="D27" s="111"/>
      <c r="E27" s="111"/>
      <c r="F27" s="111"/>
      <c r="G27" s="111"/>
      <c r="H27" s="44">
        <f>$K$12</f>
        <v>2</v>
      </c>
      <c r="I27" s="44"/>
      <c r="J27" s="44"/>
      <c r="K27" s="45"/>
      <c r="L27" s="45"/>
      <c r="M27" s="45"/>
      <c r="N27" s="45"/>
      <c r="O27" s="45"/>
      <c r="P27" s="45"/>
      <c r="Q27" s="46"/>
      <c r="R27" s="47"/>
      <c r="S27" s="48"/>
      <c r="T27" s="44">
        <v>6</v>
      </c>
      <c r="U27" s="44"/>
      <c r="V27" s="89">
        <f>(T27*((K27*0)+(N27*50)+(Q27*100)))/(H27*100)</f>
        <v>0</v>
      </c>
      <c r="W27" s="89"/>
      <c r="X27" s="38"/>
      <c r="Y27" s="39"/>
      <c r="Z27" s="40"/>
    </row>
    <row r="28" spans="1:26" ht="19.95" customHeight="1">
      <c r="A28" s="22">
        <v>1.2</v>
      </c>
      <c r="B28" s="111" t="s">
        <v>83</v>
      </c>
      <c r="C28" s="111"/>
      <c r="D28" s="111"/>
      <c r="E28" s="111"/>
      <c r="F28" s="111"/>
      <c r="G28" s="111"/>
      <c r="H28" s="44">
        <f aca="true" t="shared" si="2" ref="H28:H31">$K$12</f>
        <v>2</v>
      </c>
      <c r="I28" s="44"/>
      <c r="J28" s="44"/>
      <c r="K28" s="45"/>
      <c r="L28" s="45"/>
      <c r="M28" s="45"/>
      <c r="N28" s="45"/>
      <c r="O28" s="45"/>
      <c r="P28" s="45"/>
      <c r="Q28" s="46"/>
      <c r="R28" s="47"/>
      <c r="S28" s="48"/>
      <c r="T28" s="44">
        <v>6</v>
      </c>
      <c r="U28" s="44"/>
      <c r="V28" s="89">
        <f>(T28*((K28*0)+(N28*50)+(Q28*100)))/(H28*100)</f>
        <v>0</v>
      </c>
      <c r="W28" s="89"/>
      <c r="X28" s="38"/>
      <c r="Y28" s="39"/>
      <c r="Z28" s="40"/>
    </row>
    <row r="29" spans="1:26" ht="19.95" customHeight="1">
      <c r="A29" s="22">
        <v>1.3</v>
      </c>
      <c r="B29" s="111" t="s">
        <v>84</v>
      </c>
      <c r="C29" s="111"/>
      <c r="D29" s="111"/>
      <c r="E29" s="111"/>
      <c r="F29" s="111"/>
      <c r="G29" s="111"/>
      <c r="H29" s="44">
        <f t="shared" si="2"/>
        <v>2</v>
      </c>
      <c r="I29" s="44"/>
      <c r="J29" s="44"/>
      <c r="K29" s="45"/>
      <c r="L29" s="45"/>
      <c r="M29" s="45"/>
      <c r="N29" s="45"/>
      <c r="O29" s="45"/>
      <c r="P29" s="45"/>
      <c r="Q29" s="46"/>
      <c r="R29" s="47"/>
      <c r="S29" s="48"/>
      <c r="T29" s="44">
        <v>6</v>
      </c>
      <c r="U29" s="44"/>
      <c r="V29" s="89">
        <f>(T29*((K29*0)+(N29*50)+(Q29*100)))/(H29*100)</f>
        <v>0</v>
      </c>
      <c r="W29" s="89"/>
      <c r="X29" s="38"/>
      <c r="Y29" s="39"/>
      <c r="Z29" s="40"/>
    </row>
    <row r="30" spans="1:26" ht="19.95" customHeight="1">
      <c r="A30" s="22">
        <v>1.4</v>
      </c>
      <c r="B30" s="111" t="s">
        <v>85</v>
      </c>
      <c r="C30" s="111"/>
      <c r="D30" s="111"/>
      <c r="E30" s="111"/>
      <c r="F30" s="111"/>
      <c r="G30" s="111"/>
      <c r="H30" s="44">
        <f t="shared" si="2"/>
        <v>2</v>
      </c>
      <c r="I30" s="44"/>
      <c r="J30" s="44"/>
      <c r="K30" s="45"/>
      <c r="L30" s="45"/>
      <c r="M30" s="45"/>
      <c r="N30" s="45"/>
      <c r="O30" s="45"/>
      <c r="P30" s="45"/>
      <c r="Q30" s="46"/>
      <c r="R30" s="47"/>
      <c r="S30" s="48"/>
      <c r="T30" s="44">
        <v>6</v>
      </c>
      <c r="U30" s="44"/>
      <c r="V30" s="89">
        <f>(T30*((K30*0)+(N30*50)+(Q30*100)))/(H30*100)</f>
        <v>0</v>
      </c>
      <c r="W30" s="89"/>
      <c r="X30" s="38"/>
      <c r="Y30" s="39"/>
      <c r="Z30" s="40"/>
    </row>
    <row r="31" spans="1:26" ht="19.95" customHeight="1">
      <c r="A31" s="22">
        <v>1.5</v>
      </c>
      <c r="B31" s="111" t="s">
        <v>86</v>
      </c>
      <c r="C31" s="111"/>
      <c r="D31" s="111"/>
      <c r="E31" s="111"/>
      <c r="F31" s="111"/>
      <c r="G31" s="111"/>
      <c r="H31" s="44">
        <f t="shared" si="2"/>
        <v>2</v>
      </c>
      <c r="I31" s="44"/>
      <c r="J31" s="44"/>
      <c r="K31" s="45"/>
      <c r="L31" s="45"/>
      <c r="M31" s="45"/>
      <c r="N31" s="45"/>
      <c r="O31" s="45"/>
      <c r="P31" s="45"/>
      <c r="Q31" s="46"/>
      <c r="R31" s="47"/>
      <c r="S31" s="48"/>
      <c r="T31" s="44">
        <v>6</v>
      </c>
      <c r="U31" s="44"/>
      <c r="V31" s="89">
        <f>(T31*((K31*0)+(N31*50)+(Q31*100)))/(H31*100)</f>
        <v>0</v>
      </c>
      <c r="W31" s="89"/>
      <c r="X31" s="38"/>
      <c r="Y31" s="39"/>
      <c r="Z31" s="40"/>
    </row>
    <row r="32" spans="1:26" ht="21" customHeight="1">
      <c r="A32" s="21">
        <v>2</v>
      </c>
      <c r="B32" s="109" t="s">
        <v>75</v>
      </c>
      <c r="C32" s="109"/>
      <c r="D32" s="109"/>
      <c r="E32" s="109"/>
      <c r="F32" s="109"/>
      <c r="G32" s="10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3"/>
      <c r="W32" s="33"/>
      <c r="X32" s="38"/>
      <c r="Y32" s="39"/>
      <c r="Z32" s="40"/>
    </row>
    <row r="33" spans="1:26" ht="21" customHeight="1">
      <c r="A33" s="22">
        <v>2.1</v>
      </c>
      <c r="B33" s="24" t="s">
        <v>87</v>
      </c>
      <c r="C33" s="24"/>
      <c r="D33" s="24"/>
      <c r="E33" s="24"/>
      <c r="F33" s="24"/>
      <c r="G33" s="24"/>
      <c r="H33" s="23" t="s">
        <v>103</v>
      </c>
      <c r="I33" s="23"/>
      <c r="J33" s="23"/>
      <c r="K33" s="23" t="s">
        <v>103</v>
      </c>
      <c r="L33" s="23"/>
      <c r="M33" s="23"/>
      <c r="N33" s="23" t="s">
        <v>103</v>
      </c>
      <c r="O33" s="23"/>
      <c r="P33" s="23"/>
      <c r="Q33" s="26" t="s">
        <v>103</v>
      </c>
      <c r="R33" s="27"/>
      <c r="S33" s="28"/>
      <c r="T33" s="23" t="s">
        <v>103</v>
      </c>
      <c r="U33" s="23"/>
      <c r="V33" s="49">
        <v>0</v>
      </c>
      <c r="W33" s="49"/>
      <c r="X33" s="38"/>
      <c r="Y33" s="39"/>
      <c r="Z33" s="40"/>
    </row>
    <row r="34" spans="1:26" ht="40.05" customHeight="1">
      <c r="A34" s="22">
        <v>2.2</v>
      </c>
      <c r="B34" s="24" t="s">
        <v>99</v>
      </c>
      <c r="C34" s="24"/>
      <c r="D34" s="24"/>
      <c r="E34" s="24"/>
      <c r="F34" s="24"/>
      <c r="G34" s="24"/>
      <c r="H34" s="23" t="s">
        <v>103</v>
      </c>
      <c r="I34" s="23"/>
      <c r="J34" s="23"/>
      <c r="K34" s="23" t="s">
        <v>103</v>
      </c>
      <c r="L34" s="23"/>
      <c r="M34" s="23"/>
      <c r="N34" s="23" t="s">
        <v>103</v>
      </c>
      <c r="O34" s="23"/>
      <c r="P34" s="23"/>
      <c r="Q34" s="26" t="s">
        <v>103</v>
      </c>
      <c r="R34" s="27"/>
      <c r="S34" s="28"/>
      <c r="T34" s="23" t="s">
        <v>103</v>
      </c>
      <c r="U34" s="23"/>
      <c r="V34" s="49">
        <v>0</v>
      </c>
      <c r="W34" s="49"/>
      <c r="X34" s="38"/>
      <c r="Y34" s="39"/>
      <c r="Z34" s="40"/>
    </row>
    <row r="35" spans="1:26" ht="21" customHeight="1">
      <c r="A35" s="22">
        <v>2.3</v>
      </c>
      <c r="B35" s="24" t="s">
        <v>83</v>
      </c>
      <c r="C35" s="24"/>
      <c r="D35" s="24"/>
      <c r="E35" s="24"/>
      <c r="F35" s="24"/>
      <c r="G35" s="24"/>
      <c r="H35" s="23" t="s">
        <v>103</v>
      </c>
      <c r="I35" s="23"/>
      <c r="J35" s="23"/>
      <c r="K35" s="23" t="s">
        <v>103</v>
      </c>
      <c r="L35" s="23"/>
      <c r="M35" s="23"/>
      <c r="N35" s="23" t="s">
        <v>103</v>
      </c>
      <c r="O35" s="23"/>
      <c r="P35" s="23"/>
      <c r="Q35" s="26" t="s">
        <v>103</v>
      </c>
      <c r="R35" s="27"/>
      <c r="S35" s="28"/>
      <c r="T35" s="23" t="s">
        <v>103</v>
      </c>
      <c r="U35" s="23"/>
      <c r="V35" s="49">
        <v>0</v>
      </c>
      <c r="W35" s="49"/>
      <c r="X35" s="38"/>
      <c r="Y35" s="39"/>
      <c r="Z35" s="40"/>
    </row>
    <row r="36" spans="1:26" ht="21" customHeight="1">
      <c r="A36" s="22">
        <v>2.4</v>
      </c>
      <c r="B36" s="24" t="s">
        <v>84</v>
      </c>
      <c r="C36" s="24"/>
      <c r="D36" s="24"/>
      <c r="E36" s="24"/>
      <c r="F36" s="24"/>
      <c r="G36" s="24"/>
      <c r="H36" s="23" t="s">
        <v>103</v>
      </c>
      <c r="I36" s="23"/>
      <c r="J36" s="23"/>
      <c r="K36" s="23" t="s">
        <v>103</v>
      </c>
      <c r="L36" s="23"/>
      <c r="M36" s="23"/>
      <c r="N36" s="23" t="s">
        <v>103</v>
      </c>
      <c r="O36" s="23"/>
      <c r="P36" s="23"/>
      <c r="Q36" s="26" t="s">
        <v>103</v>
      </c>
      <c r="R36" s="27"/>
      <c r="S36" s="28"/>
      <c r="T36" s="23" t="s">
        <v>103</v>
      </c>
      <c r="U36" s="23"/>
      <c r="V36" s="49">
        <v>0</v>
      </c>
      <c r="W36" s="49"/>
      <c r="X36" s="38"/>
      <c r="Y36" s="39"/>
      <c r="Z36" s="40"/>
    </row>
    <row r="37" spans="1:26" ht="40.05" customHeight="1">
      <c r="A37" s="22">
        <v>2.5</v>
      </c>
      <c r="B37" s="24" t="s">
        <v>93</v>
      </c>
      <c r="C37" s="24"/>
      <c r="D37" s="24"/>
      <c r="E37" s="24"/>
      <c r="F37" s="24"/>
      <c r="G37" s="24"/>
      <c r="H37" s="23" t="s">
        <v>103</v>
      </c>
      <c r="I37" s="23"/>
      <c r="J37" s="23"/>
      <c r="K37" s="23" t="s">
        <v>103</v>
      </c>
      <c r="L37" s="23"/>
      <c r="M37" s="23"/>
      <c r="N37" s="23" t="s">
        <v>103</v>
      </c>
      <c r="O37" s="23"/>
      <c r="P37" s="23"/>
      <c r="Q37" s="26" t="s">
        <v>103</v>
      </c>
      <c r="R37" s="27"/>
      <c r="S37" s="28"/>
      <c r="T37" s="23" t="s">
        <v>103</v>
      </c>
      <c r="U37" s="23"/>
      <c r="V37" s="49">
        <v>0</v>
      </c>
      <c r="W37" s="49"/>
      <c r="X37" s="38"/>
      <c r="Y37" s="39"/>
      <c r="Z37" s="40"/>
    </row>
    <row r="38" spans="1:26" ht="40.05" customHeight="1">
      <c r="A38" s="21">
        <v>3</v>
      </c>
      <c r="B38" s="109" t="s">
        <v>88</v>
      </c>
      <c r="C38" s="109"/>
      <c r="D38" s="109"/>
      <c r="E38" s="109"/>
      <c r="F38" s="109"/>
      <c r="G38" s="109"/>
      <c r="H38" s="110" t="str">
        <f>H41&amp;"/"&amp;H43</f>
        <v>86/430</v>
      </c>
      <c r="I38" s="110"/>
      <c r="J38" s="110"/>
      <c r="K38" s="110" t="str">
        <f>K41&amp;"/"&amp;K43</f>
        <v>/</v>
      </c>
      <c r="L38" s="110"/>
      <c r="M38" s="110"/>
      <c r="N38" s="110" t="str">
        <f aca="true" t="shared" si="3" ref="N38">N41&amp;"/"&amp;N43</f>
        <v>/</v>
      </c>
      <c r="O38" s="110"/>
      <c r="P38" s="110"/>
      <c r="Q38" s="110" t="str">
        <f>Q41&amp;"/"&amp;Q43</f>
        <v>/</v>
      </c>
      <c r="R38" s="110"/>
      <c r="S38" s="110"/>
      <c r="T38" s="25">
        <f>SUM(T39:U43)</f>
        <v>40</v>
      </c>
      <c r="U38" s="25"/>
      <c r="V38" s="33">
        <f>SUM(V39:W43)</f>
        <v>0</v>
      </c>
      <c r="W38" s="33"/>
      <c r="X38" s="38"/>
      <c r="Y38" s="39"/>
      <c r="Z38" s="40"/>
    </row>
    <row r="39" spans="1:26" ht="40.05" customHeight="1">
      <c r="A39" s="22">
        <v>3.1</v>
      </c>
      <c r="B39" s="24" t="s">
        <v>89</v>
      </c>
      <c r="C39" s="111"/>
      <c r="D39" s="111"/>
      <c r="E39" s="111"/>
      <c r="F39" s="111"/>
      <c r="G39" s="111"/>
      <c r="H39" s="44">
        <f>$K$15</f>
        <v>86</v>
      </c>
      <c r="I39" s="44"/>
      <c r="J39" s="44"/>
      <c r="K39" s="45"/>
      <c r="L39" s="45"/>
      <c r="M39" s="45"/>
      <c r="N39" s="45"/>
      <c r="O39" s="45"/>
      <c r="P39" s="45"/>
      <c r="Q39" s="46"/>
      <c r="R39" s="47"/>
      <c r="S39" s="48"/>
      <c r="T39" s="44">
        <v>8</v>
      </c>
      <c r="U39" s="44"/>
      <c r="V39" s="89">
        <f aca="true" t="shared" si="4" ref="V39">(T39*((K39*0)+(N39*50)+(Q39*100)))/(H39*100)</f>
        <v>0</v>
      </c>
      <c r="W39" s="89"/>
      <c r="X39" s="38"/>
      <c r="Y39" s="39"/>
      <c r="Z39" s="40"/>
    </row>
    <row r="40" spans="1:26" ht="19.95" customHeight="1">
      <c r="A40" s="22">
        <v>3.2</v>
      </c>
      <c r="B40" s="24" t="s">
        <v>90</v>
      </c>
      <c r="C40" s="24"/>
      <c r="D40" s="24"/>
      <c r="E40" s="24"/>
      <c r="F40" s="24"/>
      <c r="G40" s="24"/>
      <c r="H40" s="44">
        <f>$K$15</f>
        <v>86</v>
      </c>
      <c r="I40" s="44"/>
      <c r="J40" s="44"/>
      <c r="K40" s="45"/>
      <c r="L40" s="45"/>
      <c r="M40" s="45"/>
      <c r="N40" s="45"/>
      <c r="O40" s="45"/>
      <c r="P40" s="45"/>
      <c r="Q40" s="46"/>
      <c r="R40" s="47"/>
      <c r="S40" s="48"/>
      <c r="T40" s="44">
        <v>8</v>
      </c>
      <c r="U40" s="44"/>
      <c r="V40" s="89">
        <f aca="true" t="shared" si="5" ref="V40:V41">(T40*((K40*0)+(N40*50)+(Q40*100)))/(H40*100)</f>
        <v>0</v>
      </c>
      <c r="W40" s="89"/>
      <c r="X40" s="38"/>
      <c r="Y40" s="39"/>
      <c r="Z40" s="40"/>
    </row>
    <row r="41" spans="1:26" ht="19.95" customHeight="1">
      <c r="A41" s="22">
        <v>3.3</v>
      </c>
      <c r="B41" s="24" t="s">
        <v>94</v>
      </c>
      <c r="C41" s="111"/>
      <c r="D41" s="111"/>
      <c r="E41" s="111"/>
      <c r="F41" s="111"/>
      <c r="G41" s="111"/>
      <c r="H41" s="44">
        <f>$K$15</f>
        <v>86</v>
      </c>
      <c r="I41" s="44"/>
      <c r="J41" s="44"/>
      <c r="K41" s="45"/>
      <c r="L41" s="45"/>
      <c r="M41" s="45"/>
      <c r="N41" s="45"/>
      <c r="O41" s="45"/>
      <c r="P41" s="45"/>
      <c r="Q41" s="46"/>
      <c r="R41" s="47"/>
      <c r="S41" s="48"/>
      <c r="T41" s="44">
        <v>8</v>
      </c>
      <c r="U41" s="44"/>
      <c r="V41" s="89">
        <f t="shared" si="5"/>
        <v>0</v>
      </c>
      <c r="W41" s="89"/>
      <c r="X41" s="38"/>
      <c r="Y41" s="39"/>
      <c r="Z41" s="40"/>
    </row>
    <row r="42" spans="1:26" ht="19.95" customHeight="1">
      <c r="A42" s="22">
        <v>3.4</v>
      </c>
      <c r="B42" s="24" t="s">
        <v>91</v>
      </c>
      <c r="C42" s="24"/>
      <c r="D42" s="24"/>
      <c r="E42" s="24"/>
      <c r="F42" s="24"/>
      <c r="G42" s="24"/>
      <c r="H42" s="44">
        <f>$K$16</f>
        <v>430</v>
      </c>
      <c r="I42" s="44"/>
      <c r="J42" s="44"/>
      <c r="K42" s="45"/>
      <c r="L42" s="45"/>
      <c r="M42" s="45"/>
      <c r="N42" s="45"/>
      <c r="O42" s="45"/>
      <c r="P42" s="45"/>
      <c r="Q42" s="46"/>
      <c r="R42" s="47"/>
      <c r="S42" s="48"/>
      <c r="T42" s="44">
        <v>8</v>
      </c>
      <c r="U42" s="44"/>
      <c r="V42" s="89">
        <f aca="true" t="shared" si="6" ref="V42:V43">(T42*((K42*0)+(N42*50)+(Q42*100)))/(H42*100)</f>
        <v>0</v>
      </c>
      <c r="W42" s="89"/>
      <c r="X42" s="38"/>
      <c r="Y42" s="39"/>
      <c r="Z42" s="40"/>
    </row>
    <row r="43" spans="1:26" ht="19.95" customHeight="1">
      <c r="A43" s="22">
        <v>3.5</v>
      </c>
      <c r="B43" s="111" t="s">
        <v>92</v>
      </c>
      <c r="C43" s="111"/>
      <c r="D43" s="111"/>
      <c r="E43" s="111"/>
      <c r="F43" s="111"/>
      <c r="G43" s="111"/>
      <c r="H43" s="44">
        <f>$K$16</f>
        <v>430</v>
      </c>
      <c r="I43" s="44"/>
      <c r="J43" s="44"/>
      <c r="K43" s="45"/>
      <c r="L43" s="45"/>
      <c r="M43" s="45"/>
      <c r="N43" s="45"/>
      <c r="O43" s="45"/>
      <c r="P43" s="45"/>
      <c r="Q43" s="46"/>
      <c r="R43" s="47"/>
      <c r="S43" s="48"/>
      <c r="T43" s="44">
        <v>8</v>
      </c>
      <c r="U43" s="44"/>
      <c r="V43" s="89">
        <f t="shared" si="6"/>
        <v>0</v>
      </c>
      <c r="W43" s="89"/>
      <c r="X43" s="38"/>
      <c r="Y43" s="39"/>
      <c r="Z43" s="40"/>
    </row>
    <row r="44" spans="1:26" ht="40.05" customHeight="1">
      <c r="A44" s="21">
        <v>4</v>
      </c>
      <c r="B44" s="109" t="s">
        <v>95</v>
      </c>
      <c r="C44" s="109"/>
      <c r="D44" s="109"/>
      <c r="E44" s="109"/>
      <c r="F44" s="109"/>
      <c r="G44" s="109"/>
      <c r="H44" s="125" t="str">
        <f>H49&amp;"/"&amp;H47</f>
        <v>2/10</v>
      </c>
      <c r="I44" s="125"/>
      <c r="J44" s="125"/>
      <c r="K44" s="125" t="str">
        <f>K49&amp;"/"&amp;K47</f>
        <v>/</v>
      </c>
      <c r="L44" s="125"/>
      <c r="M44" s="125"/>
      <c r="N44" s="125" t="str">
        <f>N49&amp;"/"&amp;N47</f>
        <v>/</v>
      </c>
      <c r="O44" s="125"/>
      <c r="P44" s="125"/>
      <c r="Q44" s="125" t="str">
        <f aca="true" t="shared" si="7" ref="Q44">Q49&amp;"/"&amp;Q47</f>
        <v>/</v>
      </c>
      <c r="R44" s="125"/>
      <c r="S44" s="125"/>
      <c r="T44" s="25">
        <f>SUM(T45:U49)</f>
        <v>30</v>
      </c>
      <c r="U44" s="25"/>
      <c r="V44" s="33">
        <f>SUM(V45:W49)</f>
        <v>0</v>
      </c>
      <c r="W44" s="33"/>
      <c r="X44" s="38"/>
      <c r="Y44" s="39"/>
      <c r="Z44" s="40"/>
    </row>
    <row r="45" spans="1:26" ht="21" customHeight="1">
      <c r="A45" s="22">
        <v>4.1</v>
      </c>
      <c r="B45" s="24" t="s">
        <v>96</v>
      </c>
      <c r="C45" s="24"/>
      <c r="D45" s="24"/>
      <c r="E45" s="24"/>
      <c r="F45" s="24"/>
      <c r="G45" s="24"/>
      <c r="H45" s="44">
        <f>$K$18</f>
        <v>2</v>
      </c>
      <c r="I45" s="44"/>
      <c r="J45" s="44"/>
      <c r="K45" s="45"/>
      <c r="L45" s="45"/>
      <c r="M45" s="45"/>
      <c r="N45" s="45"/>
      <c r="O45" s="45"/>
      <c r="P45" s="45"/>
      <c r="Q45" s="46"/>
      <c r="R45" s="47"/>
      <c r="S45" s="48"/>
      <c r="T45" s="44">
        <v>6</v>
      </c>
      <c r="U45" s="44"/>
      <c r="V45" s="89">
        <f aca="true" t="shared" si="8" ref="V45">(T45*((K45*0)+(N45*50)+(Q45*100)))/(H45*100)</f>
        <v>0</v>
      </c>
      <c r="W45" s="89"/>
      <c r="X45" s="38"/>
      <c r="Y45" s="39"/>
      <c r="Z45" s="40"/>
    </row>
    <row r="46" spans="1:26" ht="21" customHeight="1">
      <c r="A46" s="22">
        <v>4.2</v>
      </c>
      <c r="B46" s="24" t="s">
        <v>97</v>
      </c>
      <c r="C46" s="24"/>
      <c r="D46" s="24"/>
      <c r="E46" s="24"/>
      <c r="F46" s="24"/>
      <c r="G46" s="24"/>
      <c r="H46" s="44">
        <f>$K$19</f>
        <v>10</v>
      </c>
      <c r="I46" s="44"/>
      <c r="J46" s="44"/>
      <c r="K46" s="45"/>
      <c r="L46" s="45"/>
      <c r="M46" s="45"/>
      <c r="N46" s="45"/>
      <c r="O46" s="45"/>
      <c r="P46" s="45"/>
      <c r="Q46" s="46"/>
      <c r="R46" s="47"/>
      <c r="S46" s="48"/>
      <c r="T46" s="44">
        <v>6</v>
      </c>
      <c r="U46" s="44"/>
      <c r="V46" s="89">
        <f aca="true" t="shared" si="9" ref="V46">(T46*((K46*0)+(N46*50)+(Q46*100)))/(H46*100)</f>
        <v>0</v>
      </c>
      <c r="W46" s="89"/>
      <c r="X46" s="38"/>
      <c r="Y46" s="39"/>
      <c r="Z46" s="40"/>
    </row>
    <row r="47" spans="1:26" ht="40.05" customHeight="1">
      <c r="A47" s="22">
        <v>4.3</v>
      </c>
      <c r="B47" s="24" t="s">
        <v>101</v>
      </c>
      <c r="C47" s="24"/>
      <c r="D47" s="24"/>
      <c r="E47" s="24"/>
      <c r="F47" s="24"/>
      <c r="G47" s="24"/>
      <c r="H47" s="44">
        <f>$K$19</f>
        <v>10</v>
      </c>
      <c r="I47" s="44"/>
      <c r="J47" s="44"/>
      <c r="K47" s="45"/>
      <c r="L47" s="45"/>
      <c r="M47" s="45"/>
      <c r="N47" s="45"/>
      <c r="O47" s="45"/>
      <c r="P47" s="45"/>
      <c r="Q47" s="46"/>
      <c r="R47" s="47"/>
      <c r="S47" s="48"/>
      <c r="T47" s="44">
        <v>6</v>
      </c>
      <c r="U47" s="44"/>
      <c r="V47" s="89">
        <f>(T47*((K47*0)+(N47*50)+(Q47*100)))/(H47*100)</f>
        <v>0</v>
      </c>
      <c r="W47" s="89"/>
      <c r="X47" s="38"/>
      <c r="Y47" s="39"/>
      <c r="Z47" s="40"/>
    </row>
    <row r="48" spans="1:26" ht="40.05" customHeight="1">
      <c r="A48" s="22">
        <v>4.4</v>
      </c>
      <c r="B48" s="24" t="s">
        <v>102</v>
      </c>
      <c r="C48" s="24"/>
      <c r="D48" s="24"/>
      <c r="E48" s="24"/>
      <c r="F48" s="24"/>
      <c r="G48" s="24"/>
      <c r="H48" s="44">
        <f>$K$18</f>
        <v>2</v>
      </c>
      <c r="I48" s="44"/>
      <c r="J48" s="44"/>
      <c r="K48" s="45"/>
      <c r="L48" s="45"/>
      <c r="M48" s="45"/>
      <c r="N48" s="45"/>
      <c r="O48" s="45"/>
      <c r="P48" s="45"/>
      <c r="Q48" s="46"/>
      <c r="R48" s="47"/>
      <c r="S48" s="48"/>
      <c r="T48" s="44">
        <v>6</v>
      </c>
      <c r="U48" s="44"/>
      <c r="V48" s="89">
        <f>(T48*((K48*0)+(N48*50)+(Q48*100)))/(H48*100)</f>
        <v>0</v>
      </c>
      <c r="W48" s="89"/>
      <c r="X48" s="38"/>
      <c r="Y48" s="39"/>
      <c r="Z48" s="40"/>
    </row>
    <row r="49" spans="1:26" ht="40.05" customHeight="1">
      <c r="A49" s="22">
        <v>4.5</v>
      </c>
      <c r="B49" s="24" t="s">
        <v>98</v>
      </c>
      <c r="C49" s="24"/>
      <c r="D49" s="24"/>
      <c r="E49" s="24"/>
      <c r="F49" s="24"/>
      <c r="G49" s="24"/>
      <c r="H49" s="44">
        <f>$K$18</f>
        <v>2</v>
      </c>
      <c r="I49" s="44"/>
      <c r="J49" s="44"/>
      <c r="K49" s="45"/>
      <c r="L49" s="45"/>
      <c r="M49" s="45"/>
      <c r="N49" s="45"/>
      <c r="O49" s="45"/>
      <c r="P49" s="45"/>
      <c r="Q49" s="46"/>
      <c r="R49" s="47"/>
      <c r="S49" s="48"/>
      <c r="T49" s="44">
        <v>6</v>
      </c>
      <c r="U49" s="44"/>
      <c r="V49" s="89">
        <f>(T49*((K49*0)+(N49*50)+(Q49*100)))/(H49*100)</f>
        <v>0</v>
      </c>
      <c r="W49" s="89"/>
      <c r="X49" s="41"/>
      <c r="Y49" s="42"/>
      <c r="Z49" s="43"/>
    </row>
    <row r="50" spans="1:26" ht="21" customHeight="1">
      <c r="A50" s="34" t="s">
        <v>40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90">
        <f>T26+T32+T38+T44</f>
        <v>100</v>
      </c>
      <c r="U50" s="90"/>
      <c r="V50" s="91">
        <f>V26+V32+V38+V44</f>
        <v>0</v>
      </c>
      <c r="W50" s="91"/>
      <c r="X50" s="91"/>
      <c r="Y50" s="91"/>
      <c r="Z50" s="91"/>
    </row>
    <row r="51" spans="1:26" ht="10.0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21" customHeight="1">
      <c r="A52" s="10" t="s">
        <v>19</v>
      </c>
    </row>
    <row r="53" ht="10.05" customHeight="1"/>
    <row r="54" spans="1:26" s="7" customFormat="1" ht="63" customHeight="1">
      <c r="A54" s="4" t="s">
        <v>10</v>
      </c>
      <c r="B54" s="29" t="s">
        <v>18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 t="s">
        <v>12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88" t="s">
        <v>14</v>
      </c>
      <c r="Z54" s="88"/>
    </row>
    <row r="55" spans="1:26" ht="21" customHeight="1">
      <c r="A55" s="85" t="s">
        <v>17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42" customHeight="1">
      <c r="A56" s="9" t="str">
        <f>IF(B56&lt;&gt;"","2.1.1","")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7"/>
      <c r="Z56" s="87"/>
    </row>
    <row r="57" spans="1:26" ht="42" customHeight="1">
      <c r="A57" s="9" t="str">
        <f>IF(B57&lt;&gt;"","2.1.2","")</f>
        <v/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7"/>
      <c r="Z57" s="87"/>
    </row>
    <row r="58" spans="1:26" ht="42" customHeight="1">
      <c r="A58" s="9" t="str">
        <f>IF(B58&lt;&gt;"","2.1.3","")</f>
        <v/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7"/>
      <c r="Z58" s="87"/>
    </row>
    <row r="59" spans="1:26" ht="42" customHeight="1">
      <c r="A59" s="9" t="str">
        <f>IF(B59&lt;&gt;"","2.1.4","")</f>
        <v/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87"/>
    </row>
    <row r="60" spans="1:26" ht="42" customHeight="1">
      <c r="A60" s="9" t="str">
        <f>IF(B60&lt;&gt;"","2.1.5","")</f>
        <v/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7"/>
    </row>
    <row r="61" spans="1:26" ht="21" customHeight="1">
      <c r="A61" s="85" t="s">
        <v>16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42" customHeight="1">
      <c r="A62" s="9" t="str">
        <f>IF(B62&lt;&gt;"","2.2.1","")</f>
        <v/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87"/>
    </row>
    <row r="63" spans="1:26" ht="42" customHeight="1">
      <c r="A63" s="9" t="str">
        <f>IF(B63&lt;&gt;"","2.2.2","")</f>
        <v/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87"/>
    </row>
    <row r="64" spans="1:26" ht="42" customHeight="1">
      <c r="A64" s="9" t="str">
        <f>IF(B64&lt;&gt;"","2.2.3","")</f>
        <v/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7"/>
    </row>
    <row r="65" spans="1:26" ht="42" customHeight="1">
      <c r="A65" s="9" t="str">
        <f>IF(B65&lt;&gt;"","2.2.4","")</f>
        <v/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7"/>
    </row>
    <row r="66" spans="1:26" ht="42" customHeight="1">
      <c r="A66" s="9" t="str">
        <f>IF(B66&lt;&gt;"","2.2.5","")</f>
        <v/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7"/>
    </row>
    <row r="67" spans="1:26" ht="42" customHeight="1">
      <c r="A67" s="9" t="str">
        <f>IF(B67&lt;&gt;"","2.2.6","")</f>
        <v/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7"/>
    </row>
    <row r="68" spans="1:26" ht="42" customHeight="1">
      <c r="A68" s="9" t="str">
        <f>IF(B68&lt;&gt;"","2.2.7","")</f>
        <v/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7"/>
    </row>
    <row r="69" spans="1:26" ht="42" customHeight="1">
      <c r="A69" s="9" t="str">
        <f>IF(B69&lt;&gt;"","2.2.8","")</f>
        <v/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7"/>
    </row>
    <row r="70" spans="1:26" ht="42" customHeight="1">
      <c r="A70" s="9" t="str">
        <f>IF(B70&lt;&gt;"","2.2.9","")</f>
        <v/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7"/>
    </row>
    <row r="71" spans="1:26" ht="21" customHeight="1">
      <c r="A71" s="85" t="s">
        <v>15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42" customHeight="1">
      <c r="A72" s="9" t="str">
        <f>IF(B72&lt;&gt;"","2.3.1","")</f>
        <v/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7"/>
    </row>
    <row r="73" spans="1:26" ht="42" customHeight="1">
      <c r="A73" s="9" t="str">
        <f>IF(B73&lt;&gt;"","2.3.2","")</f>
        <v/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87"/>
    </row>
    <row r="74" spans="1:26" ht="42" customHeight="1">
      <c r="A74" s="9" t="str">
        <f>IF(B74&lt;&gt;"","2.3.3","")</f>
        <v/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87"/>
    </row>
    <row r="75" spans="1:26" ht="42" customHeight="1">
      <c r="A75" s="9" t="str">
        <f>IF(B75&lt;&gt;"","2.3.4","")</f>
        <v/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87"/>
    </row>
    <row r="76" spans="1:26" ht="42" customHeight="1">
      <c r="A76" s="9" t="str">
        <f>IF(B76&lt;&gt;"","2.3.5","")</f>
        <v/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87"/>
    </row>
    <row r="77" spans="1:26" ht="42" customHeight="1">
      <c r="A77" s="9" t="str">
        <f>IF(B77&lt;&gt;"","2.3.6","")</f>
        <v/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87"/>
    </row>
    <row r="78" spans="1:26" ht="42" customHeight="1">
      <c r="A78" s="9" t="str">
        <f>IF(B78&lt;&gt;"","2.3.7","")</f>
        <v/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87"/>
    </row>
    <row r="79" spans="1:26" ht="42" customHeight="1">
      <c r="A79" s="9" t="str">
        <f>IF(B79&lt;&gt;"","2.3.8","")</f>
        <v/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7"/>
      <c r="Z79" s="87"/>
    </row>
    <row r="80" ht="10.05" customHeight="1"/>
    <row r="81" ht="21" customHeight="1">
      <c r="A81" s="5" t="s">
        <v>9</v>
      </c>
    </row>
    <row r="82" ht="10.05" customHeight="1"/>
    <row r="83" spans="1:26" s="11" customFormat="1" ht="63" customHeight="1">
      <c r="A83" s="4" t="s">
        <v>10</v>
      </c>
      <c r="B83" s="29" t="s">
        <v>11</v>
      </c>
      <c r="C83" s="29"/>
      <c r="D83" s="29"/>
      <c r="E83" s="29"/>
      <c r="F83" s="29"/>
      <c r="G83" s="29"/>
      <c r="H83" s="29" t="s">
        <v>12</v>
      </c>
      <c r="I83" s="29"/>
      <c r="J83" s="29"/>
      <c r="K83" s="29"/>
      <c r="L83" s="29"/>
      <c r="M83" s="29"/>
      <c r="N83" s="29"/>
      <c r="O83" s="29"/>
      <c r="P83" s="29"/>
      <c r="Q83" s="29" t="s">
        <v>13</v>
      </c>
      <c r="R83" s="29"/>
      <c r="S83" s="29"/>
      <c r="T83" s="29"/>
      <c r="U83" s="29"/>
      <c r="V83" s="29"/>
      <c r="W83" s="29"/>
      <c r="X83" s="29"/>
      <c r="Y83" s="88" t="s">
        <v>14</v>
      </c>
      <c r="Z83" s="88"/>
    </row>
    <row r="84" spans="1:26" ht="63" customHeight="1">
      <c r="A84" s="9" t="str">
        <f>IF(B84&lt;&gt;"","3.1","")</f>
        <v/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7"/>
    </row>
    <row r="85" spans="1:26" ht="63" customHeight="1">
      <c r="A85" s="9" t="str">
        <f>IF(B85&lt;&gt;"","3.2","")</f>
        <v/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</row>
    <row r="86" spans="1:26" ht="63" customHeight="1">
      <c r="A86" s="9" t="str">
        <f>IF(B86&lt;&gt;"","3.3","")</f>
        <v/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87"/>
    </row>
    <row r="87" spans="1:26" ht="63" customHeight="1">
      <c r="A87" s="9" t="str">
        <f>IF(B87&lt;&gt;"","3.4","")</f>
        <v/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87"/>
    </row>
    <row r="88" spans="1:26" s="11" customFormat="1" ht="63" customHeight="1">
      <c r="A88" s="4" t="s">
        <v>10</v>
      </c>
      <c r="B88" s="29" t="s">
        <v>11</v>
      </c>
      <c r="C88" s="29"/>
      <c r="D88" s="29"/>
      <c r="E88" s="29"/>
      <c r="F88" s="29"/>
      <c r="G88" s="29"/>
      <c r="H88" s="29" t="s">
        <v>12</v>
      </c>
      <c r="I88" s="29"/>
      <c r="J88" s="29"/>
      <c r="K88" s="29"/>
      <c r="L88" s="29"/>
      <c r="M88" s="29"/>
      <c r="N88" s="29"/>
      <c r="O88" s="29"/>
      <c r="P88" s="29"/>
      <c r="Q88" s="29" t="s">
        <v>13</v>
      </c>
      <c r="R88" s="29"/>
      <c r="S88" s="29"/>
      <c r="T88" s="29"/>
      <c r="U88" s="29"/>
      <c r="V88" s="29"/>
      <c r="W88" s="29"/>
      <c r="X88" s="29"/>
      <c r="Y88" s="88" t="s">
        <v>14</v>
      </c>
      <c r="Z88" s="88"/>
    </row>
    <row r="89" spans="1:26" ht="42" customHeight="1">
      <c r="A89" s="9" t="str">
        <f>IF(B89&lt;&gt;"","3.5","")</f>
        <v/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87"/>
    </row>
    <row r="90" spans="1:26" ht="42" customHeight="1">
      <c r="A90" s="9" t="str">
        <f>IF(B90&lt;&gt;"","3.6","")</f>
        <v/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7"/>
      <c r="Z90" s="87"/>
    </row>
    <row r="91" spans="1:26" ht="42" customHeight="1">
      <c r="A91" s="9" t="str">
        <f>IF(B91&lt;&gt;"","3.7","")</f>
        <v/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87"/>
    </row>
    <row r="92" spans="1:26" ht="42" customHeight="1">
      <c r="A92" s="9" t="str">
        <f>IF(B92&lt;&gt;"","3.8","")</f>
        <v/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87"/>
    </row>
    <row r="93" ht="10.05" customHeight="1">
      <c r="A93" s="5"/>
    </row>
    <row r="94" ht="21" customHeight="1">
      <c r="A94" s="5" t="s">
        <v>8</v>
      </c>
    </row>
    <row r="95" ht="10.05" customHeight="1">
      <c r="A95" s="5"/>
    </row>
    <row r="96" spans="2:25" ht="21" customHeight="1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1"/>
    </row>
    <row r="97" spans="2:25" ht="21" customHeight="1"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</row>
    <row r="98" spans="2:25" ht="21" customHeight="1">
      <c r="B98" s="102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</row>
    <row r="99" spans="2:25" ht="21" customHeight="1"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</row>
    <row r="100" spans="2:25" ht="21" customHeight="1"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</row>
    <row r="101" spans="2:25" ht="21" customHeight="1"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</row>
    <row r="102" spans="2:25" ht="21" customHeight="1">
      <c r="B102" s="102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</row>
    <row r="103" spans="2:25" ht="10.05" customHeight="1">
      <c r="B103" s="105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7"/>
    </row>
    <row r="104" ht="10.05" customHeight="1">
      <c r="A104" s="5"/>
    </row>
    <row r="105" ht="21" customHeight="1">
      <c r="A105" s="5" t="s">
        <v>7</v>
      </c>
    </row>
    <row r="106" ht="10.05" customHeight="1"/>
    <row r="107" spans="2:25" ht="21" customHeight="1">
      <c r="B107" s="97"/>
      <c r="C107" s="97"/>
      <c r="D107" s="97"/>
      <c r="E107" s="97"/>
      <c r="F107" s="97"/>
      <c r="G107" s="97"/>
      <c r="H107" s="97"/>
      <c r="J107" s="97"/>
      <c r="K107" s="97"/>
      <c r="L107" s="97"/>
      <c r="M107" s="97"/>
      <c r="N107" s="97"/>
      <c r="O107" s="97"/>
      <c r="P107" s="97"/>
      <c r="Q107" s="97"/>
      <c r="S107" s="97"/>
      <c r="T107" s="97"/>
      <c r="U107" s="97"/>
      <c r="V107" s="97"/>
      <c r="W107" s="97"/>
      <c r="X107" s="97"/>
      <c r="Y107" s="97"/>
    </row>
    <row r="108" spans="2:25" ht="21" customHeight="1">
      <c r="B108" s="97"/>
      <c r="C108" s="97"/>
      <c r="D108" s="97"/>
      <c r="E108" s="97"/>
      <c r="F108" s="97"/>
      <c r="G108" s="97"/>
      <c r="H108" s="97"/>
      <c r="J108" s="97"/>
      <c r="K108" s="97"/>
      <c r="L108" s="97"/>
      <c r="M108" s="97"/>
      <c r="N108" s="97"/>
      <c r="O108" s="97"/>
      <c r="P108" s="97"/>
      <c r="Q108" s="97"/>
      <c r="S108" s="97"/>
      <c r="T108" s="97"/>
      <c r="U108" s="97"/>
      <c r="V108" s="97"/>
      <c r="W108" s="97"/>
      <c r="X108" s="97"/>
      <c r="Y108" s="97"/>
    </row>
    <row r="109" spans="2:25" ht="21" customHeight="1">
      <c r="B109" s="97"/>
      <c r="C109" s="97"/>
      <c r="D109" s="97"/>
      <c r="E109" s="97"/>
      <c r="F109" s="97"/>
      <c r="G109" s="97"/>
      <c r="H109" s="97"/>
      <c r="J109" s="97"/>
      <c r="K109" s="97"/>
      <c r="L109" s="97"/>
      <c r="M109" s="97"/>
      <c r="N109" s="97"/>
      <c r="O109" s="97"/>
      <c r="P109" s="97"/>
      <c r="Q109" s="97"/>
      <c r="S109" s="97"/>
      <c r="T109" s="97"/>
      <c r="U109" s="97"/>
      <c r="V109" s="97"/>
      <c r="W109" s="97"/>
      <c r="X109" s="97"/>
      <c r="Y109" s="97"/>
    </row>
    <row r="110" spans="2:25" ht="21" customHeight="1">
      <c r="B110" s="97"/>
      <c r="C110" s="97"/>
      <c r="D110" s="97"/>
      <c r="E110" s="97"/>
      <c r="F110" s="97"/>
      <c r="G110" s="97"/>
      <c r="H110" s="97"/>
      <c r="J110" s="97"/>
      <c r="K110" s="97"/>
      <c r="L110" s="97"/>
      <c r="M110" s="97"/>
      <c r="N110" s="97"/>
      <c r="O110" s="97"/>
      <c r="P110" s="97"/>
      <c r="Q110" s="97"/>
      <c r="S110" s="97"/>
      <c r="T110" s="97"/>
      <c r="U110" s="97"/>
      <c r="V110" s="97"/>
      <c r="W110" s="97"/>
      <c r="X110" s="97"/>
      <c r="Y110" s="97"/>
    </row>
    <row r="111" spans="2:25" ht="21" customHeight="1">
      <c r="B111" s="97"/>
      <c r="C111" s="97"/>
      <c r="D111" s="97"/>
      <c r="E111" s="97"/>
      <c r="F111" s="97"/>
      <c r="G111" s="97"/>
      <c r="H111" s="97"/>
      <c r="J111" s="97"/>
      <c r="K111" s="97"/>
      <c r="L111" s="97"/>
      <c r="M111" s="97"/>
      <c r="N111" s="97"/>
      <c r="O111" s="97"/>
      <c r="P111" s="97"/>
      <c r="Q111" s="97"/>
      <c r="S111" s="97"/>
      <c r="T111" s="97"/>
      <c r="U111" s="97"/>
      <c r="V111" s="97"/>
      <c r="W111" s="97"/>
      <c r="X111" s="97"/>
      <c r="Y111" s="97"/>
    </row>
    <row r="112" spans="2:25" ht="21" customHeight="1">
      <c r="B112" s="97"/>
      <c r="C112" s="97"/>
      <c r="D112" s="97"/>
      <c r="E112" s="97"/>
      <c r="F112" s="97"/>
      <c r="G112" s="97"/>
      <c r="H112" s="97"/>
      <c r="J112" s="97"/>
      <c r="K112" s="97"/>
      <c r="L112" s="97"/>
      <c r="M112" s="97"/>
      <c r="N112" s="97"/>
      <c r="O112" s="97"/>
      <c r="P112" s="97"/>
      <c r="Q112" s="97"/>
      <c r="S112" s="97"/>
      <c r="T112" s="97"/>
      <c r="U112" s="97"/>
      <c r="V112" s="97"/>
      <c r="W112" s="97"/>
      <c r="X112" s="97"/>
      <c r="Y112" s="97"/>
    </row>
    <row r="113" spans="2:25" ht="21" customHeight="1">
      <c r="B113" s="97"/>
      <c r="C113" s="97"/>
      <c r="D113" s="97"/>
      <c r="E113" s="97"/>
      <c r="F113" s="97"/>
      <c r="G113" s="97"/>
      <c r="H113" s="97"/>
      <c r="J113" s="97"/>
      <c r="K113" s="97"/>
      <c r="L113" s="97"/>
      <c r="M113" s="97"/>
      <c r="N113" s="97"/>
      <c r="O113" s="97"/>
      <c r="P113" s="97"/>
      <c r="Q113" s="97"/>
      <c r="S113" s="97"/>
      <c r="T113" s="97"/>
      <c r="U113" s="97"/>
      <c r="V113" s="97"/>
      <c r="W113" s="97"/>
      <c r="X113" s="97"/>
      <c r="Y113" s="97"/>
    </row>
    <row r="114" spans="2:25" ht="21" customHeight="1">
      <c r="B114" s="97"/>
      <c r="C114" s="97"/>
      <c r="D114" s="97"/>
      <c r="E114" s="97"/>
      <c r="F114" s="97"/>
      <c r="G114" s="97"/>
      <c r="H114" s="97"/>
      <c r="J114" s="97"/>
      <c r="K114" s="97"/>
      <c r="L114" s="97"/>
      <c r="M114" s="97"/>
      <c r="N114" s="97"/>
      <c r="O114" s="97"/>
      <c r="P114" s="97"/>
      <c r="Q114" s="97"/>
      <c r="S114" s="97"/>
      <c r="T114" s="97"/>
      <c r="U114" s="97"/>
      <c r="V114" s="97"/>
      <c r="W114" s="97"/>
      <c r="X114" s="97"/>
      <c r="Y114" s="97"/>
    </row>
    <row r="115" spans="2:25" ht="21" customHeight="1">
      <c r="B115" s="97"/>
      <c r="C115" s="97"/>
      <c r="D115" s="97"/>
      <c r="E115" s="97"/>
      <c r="F115" s="97"/>
      <c r="G115" s="97"/>
      <c r="H115" s="97"/>
      <c r="J115" s="97"/>
      <c r="K115" s="97"/>
      <c r="L115" s="97"/>
      <c r="M115" s="97"/>
      <c r="N115" s="97"/>
      <c r="O115" s="97"/>
      <c r="P115" s="97"/>
      <c r="Q115" s="97"/>
      <c r="S115" s="97"/>
      <c r="T115" s="97"/>
      <c r="U115" s="97"/>
      <c r="V115" s="97"/>
      <c r="W115" s="97"/>
      <c r="X115" s="97"/>
      <c r="Y115" s="97"/>
    </row>
    <row r="116" spans="2:25" ht="21" customHeight="1">
      <c r="B116" s="97"/>
      <c r="C116" s="97"/>
      <c r="D116" s="97"/>
      <c r="E116" s="97"/>
      <c r="F116" s="97"/>
      <c r="G116" s="97"/>
      <c r="H116" s="97"/>
      <c r="J116" s="97"/>
      <c r="K116" s="97"/>
      <c r="L116" s="97"/>
      <c r="M116" s="97"/>
      <c r="N116" s="97"/>
      <c r="O116" s="97"/>
      <c r="P116" s="97"/>
      <c r="Q116" s="97"/>
      <c r="S116" s="97"/>
      <c r="T116" s="97"/>
      <c r="U116" s="97"/>
      <c r="V116" s="97"/>
      <c r="W116" s="97"/>
      <c r="X116" s="97"/>
      <c r="Y116" s="97"/>
    </row>
    <row r="117" spans="2:25" ht="21" customHeight="1">
      <c r="B117" s="108" t="s">
        <v>72</v>
      </c>
      <c r="C117" s="108"/>
      <c r="D117" s="108"/>
      <c r="E117" s="108"/>
      <c r="F117" s="108"/>
      <c r="G117" s="108"/>
      <c r="H117" s="108"/>
      <c r="J117" s="108" t="s">
        <v>72</v>
      </c>
      <c r="K117" s="108"/>
      <c r="L117" s="108"/>
      <c r="M117" s="108"/>
      <c r="N117" s="108"/>
      <c r="O117" s="108"/>
      <c r="P117" s="108"/>
      <c r="Q117" s="108"/>
      <c r="S117" s="108" t="s">
        <v>72</v>
      </c>
      <c r="T117" s="108"/>
      <c r="U117" s="108"/>
      <c r="V117" s="108"/>
      <c r="W117" s="108"/>
      <c r="X117" s="108"/>
      <c r="Y117" s="108"/>
    </row>
    <row r="118" spans="2:25" ht="21" customHeight="1">
      <c r="B118" s="108"/>
      <c r="C118" s="108"/>
      <c r="D118" s="108"/>
      <c r="E118" s="108"/>
      <c r="F118" s="108"/>
      <c r="G118" s="108"/>
      <c r="H118" s="108"/>
      <c r="J118" s="108"/>
      <c r="K118" s="108"/>
      <c r="L118" s="108"/>
      <c r="M118" s="108"/>
      <c r="N118" s="108"/>
      <c r="O118" s="108"/>
      <c r="P118" s="108"/>
      <c r="Q118" s="108"/>
      <c r="S118" s="108"/>
      <c r="T118" s="108"/>
      <c r="U118" s="108"/>
      <c r="V118" s="108"/>
      <c r="W118" s="108"/>
      <c r="X118" s="108"/>
      <c r="Y118" s="108"/>
    </row>
    <row r="120" spans="2:25" ht="21" customHeight="1">
      <c r="B120" s="97"/>
      <c r="C120" s="97"/>
      <c r="D120" s="97"/>
      <c r="E120" s="97"/>
      <c r="F120" s="97"/>
      <c r="G120" s="97"/>
      <c r="H120" s="97"/>
      <c r="J120" s="97"/>
      <c r="K120" s="97"/>
      <c r="L120" s="97"/>
      <c r="M120" s="97"/>
      <c r="N120" s="97"/>
      <c r="O120" s="97"/>
      <c r="P120" s="97"/>
      <c r="Q120" s="97"/>
      <c r="S120" s="97"/>
      <c r="T120" s="97"/>
      <c r="U120" s="97"/>
      <c r="V120" s="97"/>
      <c r="W120" s="97"/>
      <c r="X120" s="97"/>
      <c r="Y120" s="97"/>
    </row>
    <row r="121" spans="2:25" ht="21" customHeight="1">
      <c r="B121" s="97"/>
      <c r="C121" s="97"/>
      <c r="D121" s="97"/>
      <c r="E121" s="97"/>
      <c r="F121" s="97"/>
      <c r="G121" s="97"/>
      <c r="H121" s="97"/>
      <c r="J121" s="97"/>
      <c r="K121" s="97"/>
      <c r="L121" s="97"/>
      <c r="M121" s="97"/>
      <c r="N121" s="97"/>
      <c r="O121" s="97"/>
      <c r="P121" s="97"/>
      <c r="Q121" s="97"/>
      <c r="S121" s="97"/>
      <c r="T121" s="97"/>
      <c r="U121" s="97"/>
      <c r="V121" s="97"/>
      <c r="W121" s="97"/>
      <c r="X121" s="97"/>
      <c r="Y121" s="97"/>
    </row>
    <row r="122" spans="2:25" ht="21" customHeight="1">
      <c r="B122" s="97"/>
      <c r="C122" s="97"/>
      <c r="D122" s="97"/>
      <c r="E122" s="97"/>
      <c r="F122" s="97"/>
      <c r="G122" s="97"/>
      <c r="H122" s="97"/>
      <c r="J122" s="97"/>
      <c r="K122" s="97"/>
      <c r="L122" s="97"/>
      <c r="M122" s="97"/>
      <c r="N122" s="97"/>
      <c r="O122" s="97"/>
      <c r="P122" s="97"/>
      <c r="Q122" s="97"/>
      <c r="S122" s="97"/>
      <c r="T122" s="97"/>
      <c r="U122" s="97"/>
      <c r="V122" s="97"/>
      <c r="W122" s="97"/>
      <c r="X122" s="97"/>
      <c r="Y122" s="97"/>
    </row>
    <row r="123" spans="2:25" ht="21" customHeight="1">
      <c r="B123" s="97"/>
      <c r="C123" s="97"/>
      <c r="D123" s="97"/>
      <c r="E123" s="97"/>
      <c r="F123" s="97"/>
      <c r="G123" s="97"/>
      <c r="H123" s="97"/>
      <c r="J123" s="97"/>
      <c r="K123" s="97"/>
      <c r="L123" s="97"/>
      <c r="M123" s="97"/>
      <c r="N123" s="97"/>
      <c r="O123" s="97"/>
      <c r="P123" s="97"/>
      <c r="Q123" s="97"/>
      <c r="S123" s="97"/>
      <c r="T123" s="97"/>
      <c r="U123" s="97"/>
      <c r="V123" s="97"/>
      <c r="W123" s="97"/>
      <c r="X123" s="97"/>
      <c r="Y123" s="97"/>
    </row>
    <row r="124" spans="2:25" ht="21" customHeight="1">
      <c r="B124" s="97"/>
      <c r="C124" s="97"/>
      <c r="D124" s="97"/>
      <c r="E124" s="97"/>
      <c r="F124" s="97"/>
      <c r="G124" s="97"/>
      <c r="H124" s="97"/>
      <c r="J124" s="97"/>
      <c r="K124" s="97"/>
      <c r="L124" s="97"/>
      <c r="M124" s="97"/>
      <c r="N124" s="97"/>
      <c r="O124" s="97"/>
      <c r="P124" s="97"/>
      <c r="Q124" s="97"/>
      <c r="S124" s="97"/>
      <c r="T124" s="97"/>
      <c r="U124" s="97"/>
      <c r="V124" s="97"/>
      <c r="W124" s="97"/>
      <c r="X124" s="97"/>
      <c r="Y124" s="97"/>
    </row>
    <row r="125" spans="2:25" ht="21" customHeight="1">
      <c r="B125" s="97"/>
      <c r="C125" s="97"/>
      <c r="D125" s="97"/>
      <c r="E125" s="97"/>
      <c r="F125" s="97"/>
      <c r="G125" s="97"/>
      <c r="H125" s="97"/>
      <c r="J125" s="97"/>
      <c r="K125" s="97"/>
      <c r="L125" s="97"/>
      <c r="M125" s="97"/>
      <c r="N125" s="97"/>
      <c r="O125" s="97"/>
      <c r="P125" s="97"/>
      <c r="Q125" s="97"/>
      <c r="S125" s="97"/>
      <c r="T125" s="97"/>
      <c r="U125" s="97"/>
      <c r="V125" s="97"/>
      <c r="W125" s="97"/>
      <c r="X125" s="97"/>
      <c r="Y125" s="97"/>
    </row>
    <row r="126" spans="2:25" ht="21" customHeight="1">
      <c r="B126" s="97"/>
      <c r="C126" s="97"/>
      <c r="D126" s="97"/>
      <c r="E126" s="97"/>
      <c r="F126" s="97"/>
      <c r="G126" s="97"/>
      <c r="H126" s="97"/>
      <c r="J126" s="97"/>
      <c r="K126" s="97"/>
      <c r="L126" s="97"/>
      <c r="M126" s="97"/>
      <c r="N126" s="97"/>
      <c r="O126" s="97"/>
      <c r="P126" s="97"/>
      <c r="Q126" s="97"/>
      <c r="S126" s="97"/>
      <c r="T126" s="97"/>
      <c r="U126" s="97"/>
      <c r="V126" s="97"/>
      <c r="W126" s="97"/>
      <c r="X126" s="97"/>
      <c r="Y126" s="97"/>
    </row>
    <row r="127" spans="2:25" ht="21" customHeight="1">
      <c r="B127" s="97"/>
      <c r="C127" s="97"/>
      <c r="D127" s="97"/>
      <c r="E127" s="97"/>
      <c r="F127" s="97"/>
      <c r="G127" s="97"/>
      <c r="H127" s="97"/>
      <c r="J127" s="97"/>
      <c r="K127" s="97"/>
      <c r="L127" s="97"/>
      <c r="M127" s="97"/>
      <c r="N127" s="97"/>
      <c r="O127" s="97"/>
      <c r="P127" s="97"/>
      <c r="Q127" s="97"/>
      <c r="S127" s="97"/>
      <c r="T127" s="97"/>
      <c r="U127" s="97"/>
      <c r="V127" s="97"/>
      <c r="W127" s="97"/>
      <c r="X127" s="97"/>
      <c r="Y127" s="97"/>
    </row>
    <row r="128" spans="2:25" ht="21" customHeight="1">
      <c r="B128" s="97"/>
      <c r="C128" s="97"/>
      <c r="D128" s="97"/>
      <c r="E128" s="97"/>
      <c r="F128" s="97"/>
      <c r="G128" s="97"/>
      <c r="H128" s="97"/>
      <c r="J128" s="97"/>
      <c r="K128" s="97"/>
      <c r="L128" s="97"/>
      <c r="M128" s="97"/>
      <c r="N128" s="97"/>
      <c r="O128" s="97"/>
      <c r="P128" s="97"/>
      <c r="Q128" s="97"/>
      <c r="S128" s="97"/>
      <c r="T128" s="97"/>
      <c r="U128" s="97"/>
      <c r="V128" s="97"/>
      <c r="W128" s="97"/>
      <c r="X128" s="97"/>
      <c r="Y128" s="97"/>
    </row>
    <row r="129" spans="2:25" ht="21" customHeight="1">
      <c r="B129" s="97"/>
      <c r="C129" s="97"/>
      <c r="D129" s="97"/>
      <c r="E129" s="97"/>
      <c r="F129" s="97"/>
      <c r="G129" s="97"/>
      <c r="H129" s="97"/>
      <c r="J129" s="97"/>
      <c r="K129" s="97"/>
      <c r="L129" s="97"/>
      <c r="M129" s="97"/>
      <c r="N129" s="97"/>
      <c r="O129" s="97"/>
      <c r="P129" s="97"/>
      <c r="Q129" s="97"/>
      <c r="S129" s="97"/>
      <c r="T129" s="97"/>
      <c r="U129" s="97"/>
      <c r="V129" s="97"/>
      <c r="W129" s="97"/>
      <c r="X129" s="97"/>
      <c r="Y129" s="97"/>
    </row>
    <row r="130" spans="2:25" ht="21" customHeight="1">
      <c r="B130" s="87" t="s">
        <v>72</v>
      </c>
      <c r="C130" s="87"/>
      <c r="D130" s="87"/>
      <c r="E130" s="87"/>
      <c r="F130" s="87"/>
      <c r="G130" s="87"/>
      <c r="H130" s="87"/>
      <c r="J130" s="87" t="s">
        <v>72</v>
      </c>
      <c r="K130" s="87"/>
      <c r="L130" s="87"/>
      <c r="M130" s="87"/>
      <c r="N130" s="87"/>
      <c r="O130" s="87"/>
      <c r="P130" s="87"/>
      <c r="Q130" s="87"/>
      <c r="S130" s="87" t="s">
        <v>72</v>
      </c>
      <c r="T130" s="87"/>
      <c r="U130" s="87"/>
      <c r="V130" s="87"/>
      <c r="W130" s="87"/>
      <c r="X130" s="87"/>
      <c r="Y130" s="87"/>
    </row>
    <row r="131" spans="2:25" ht="21" customHeight="1">
      <c r="B131" s="87"/>
      <c r="C131" s="87"/>
      <c r="D131" s="87"/>
      <c r="E131" s="87"/>
      <c r="F131" s="87"/>
      <c r="G131" s="87"/>
      <c r="H131" s="87"/>
      <c r="J131" s="87"/>
      <c r="K131" s="87"/>
      <c r="L131" s="87"/>
      <c r="M131" s="87"/>
      <c r="N131" s="87"/>
      <c r="O131" s="87"/>
      <c r="P131" s="87"/>
      <c r="Q131" s="87"/>
      <c r="S131" s="87"/>
      <c r="T131" s="87"/>
      <c r="U131" s="87"/>
      <c r="V131" s="87"/>
      <c r="W131" s="87"/>
      <c r="X131" s="87"/>
      <c r="Y131" s="87"/>
    </row>
    <row r="133" spans="2:25" ht="21" customHeight="1">
      <c r="B133" s="97"/>
      <c r="C133" s="97"/>
      <c r="D133" s="97"/>
      <c r="E133" s="97"/>
      <c r="F133" s="97"/>
      <c r="G133" s="97"/>
      <c r="H133" s="97"/>
      <c r="J133" s="97"/>
      <c r="K133" s="97"/>
      <c r="L133" s="97"/>
      <c r="M133" s="97"/>
      <c r="N133" s="97"/>
      <c r="O133" s="97"/>
      <c r="P133" s="97"/>
      <c r="Q133" s="97"/>
      <c r="S133" s="97"/>
      <c r="T133" s="97"/>
      <c r="U133" s="97"/>
      <c r="V133" s="97"/>
      <c r="W133" s="97"/>
      <c r="X133" s="97"/>
      <c r="Y133" s="97"/>
    </row>
    <row r="134" spans="2:25" ht="21" customHeight="1">
      <c r="B134" s="97"/>
      <c r="C134" s="97"/>
      <c r="D134" s="97"/>
      <c r="E134" s="97"/>
      <c r="F134" s="97"/>
      <c r="G134" s="97"/>
      <c r="H134" s="97"/>
      <c r="J134" s="97"/>
      <c r="K134" s="97"/>
      <c r="L134" s="97"/>
      <c r="M134" s="97"/>
      <c r="N134" s="97"/>
      <c r="O134" s="97"/>
      <c r="P134" s="97"/>
      <c r="Q134" s="97"/>
      <c r="S134" s="97"/>
      <c r="T134" s="97"/>
      <c r="U134" s="97"/>
      <c r="V134" s="97"/>
      <c r="W134" s="97"/>
      <c r="X134" s="97"/>
      <c r="Y134" s="97"/>
    </row>
    <row r="135" spans="2:25" ht="21" customHeight="1">
      <c r="B135" s="97"/>
      <c r="C135" s="97"/>
      <c r="D135" s="97"/>
      <c r="E135" s="97"/>
      <c r="F135" s="97"/>
      <c r="G135" s="97"/>
      <c r="H135" s="97"/>
      <c r="J135" s="97"/>
      <c r="K135" s="97"/>
      <c r="L135" s="97"/>
      <c r="M135" s="97"/>
      <c r="N135" s="97"/>
      <c r="O135" s="97"/>
      <c r="P135" s="97"/>
      <c r="Q135" s="97"/>
      <c r="S135" s="97"/>
      <c r="T135" s="97"/>
      <c r="U135" s="97"/>
      <c r="V135" s="97"/>
      <c r="W135" s="97"/>
      <c r="X135" s="97"/>
      <c r="Y135" s="97"/>
    </row>
    <row r="136" spans="2:25" ht="21" customHeight="1">
      <c r="B136" s="97"/>
      <c r="C136" s="97"/>
      <c r="D136" s="97"/>
      <c r="E136" s="97"/>
      <c r="F136" s="97"/>
      <c r="G136" s="97"/>
      <c r="H136" s="97"/>
      <c r="J136" s="97"/>
      <c r="K136" s="97"/>
      <c r="L136" s="97"/>
      <c r="M136" s="97"/>
      <c r="N136" s="97"/>
      <c r="O136" s="97"/>
      <c r="P136" s="97"/>
      <c r="Q136" s="97"/>
      <c r="S136" s="97"/>
      <c r="T136" s="97"/>
      <c r="U136" s="97"/>
      <c r="V136" s="97"/>
      <c r="W136" s="97"/>
      <c r="X136" s="97"/>
      <c r="Y136" s="97"/>
    </row>
    <row r="137" spans="2:25" ht="21" customHeight="1">
      <c r="B137" s="97"/>
      <c r="C137" s="97"/>
      <c r="D137" s="97"/>
      <c r="E137" s="97"/>
      <c r="F137" s="97"/>
      <c r="G137" s="97"/>
      <c r="H137" s="97"/>
      <c r="J137" s="97"/>
      <c r="K137" s="97"/>
      <c r="L137" s="97"/>
      <c r="M137" s="97"/>
      <c r="N137" s="97"/>
      <c r="O137" s="97"/>
      <c r="P137" s="97"/>
      <c r="Q137" s="97"/>
      <c r="S137" s="97"/>
      <c r="T137" s="97"/>
      <c r="U137" s="97"/>
      <c r="V137" s="97"/>
      <c r="W137" s="97"/>
      <c r="X137" s="97"/>
      <c r="Y137" s="97"/>
    </row>
    <row r="138" spans="2:25" ht="21" customHeight="1">
      <c r="B138" s="97"/>
      <c r="C138" s="97"/>
      <c r="D138" s="97"/>
      <c r="E138" s="97"/>
      <c r="F138" s="97"/>
      <c r="G138" s="97"/>
      <c r="H138" s="97"/>
      <c r="J138" s="97"/>
      <c r="K138" s="97"/>
      <c r="L138" s="97"/>
      <c r="M138" s="97"/>
      <c r="N138" s="97"/>
      <c r="O138" s="97"/>
      <c r="P138" s="97"/>
      <c r="Q138" s="97"/>
      <c r="S138" s="97"/>
      <c r="T138" s="97"/>
      <c r="U138" s="97"/>
      <c r="V138" s="97"/>
      <c r="W138" s="97"/>
      <c r="X138" s="97"/>
      <c r="Y138" s="97"/>
    </row>
    <row r="139" spans="2:25" ht="21" customHeight="1">
      <c r="B139" s="97"/>
      <c r="C139" s="97"/>
      <c r="D139" s="97"/>
      <c r="E139" s="97"/>
      <c r="F139" s="97"/>
      <c r="G139" s="97"/>
      <c r="H139" s="97"/>
      <c r="J139" s="97"/>
      <c r="K139" s="97"/>
      <c r="L139" s="97"/>
      <c r="M139" s="97"/>
      <c r="N139" s="97"/>
      <c r="O139" s="97"/>
      <c r="P139" s="97"/>
      <c r="Q139" s="97"/>
      <c r="S139" s="97"/>
      <c r="T139" s="97"/>
      <c r="U139" s="97"/>
      <c r="V139" s="97"/>
      <c r="W139" s="97"/>
      <c r="X139" s="97"/>
      <c r="Y139" s="97"/>
    </row>
    <row r="140" spans="2:25" ht="21" customHeight="1">
      <c r="B140" s="97"/>
      <c r="C140" s="97"/>
      <c r="D140" s="97"/>
      <c r="E140" s="97"/>
      <c r="F140" s="97"/>
      <c r="G140" s="97"/>
      <c r="H140" s="97"/>
      <c r="J140" s="97"/>
      <c r="K140" s="97"/>
      <c r="L140" s="97"/>
      <c r="M140" s="97"/>
      <c r="N140" s="97"/>
      <c r="O140" s="97"/>
      <c r="P140" s="97"/>
      <c r="Q140" s="97"/>
      <c r="S140" s="97"/>
      <c r="T140" s="97"/>
      <c r="U140" s="97"/>
      <c r="V140" s="97"/>
      <c r="W140" s="97"/>
      <c r="X140" s="97"/>
      <c r="Y140" s="97"/>
    </row>
    <row r="141" spans="2:25" ht="21" customHeight="1">
      <c r="B141" s="97"/>
      <c r="C141" s="97"/>
      <c r="D141" s="97"/>
      <c r="E141" s="97"/>
      <c r="F141" s="97"/>
      <c r="G141" s="97"/>
      <c r="H141" s="97"/>
      <c r="J141" s="97"/>
      <c r="K141" s="97"/>
      <c r="L141" s="97"/>
      <c r="M141" s="97"/>
      <c r="N141" s="97"/>
      <c r="O141" s="97"/>
      <c r="P141" s="97"/>
      <c r="Q141" s="97"/>
      <c r="S141" s="97"/>
      <c r="T141" s="97"/>
      <c r="U141" s="97"/>
      <c r="V141" s="97"/>
      <c r="W141" s="97"/>
      <c r="X141" s="97"/>
      <c r="Y141" s="97"/>
    </row>
    <row r="142" spans="2:25" ht="21" customHeight="1">
      <c r="B142" s="97"/>
      <c r="C142" s="97"/>
      <c r="D142" s="97"/>
      <c r="E142" s="97"/>
      <c r="F142" s="97"/>
      <c r="G142" s="97"/>
      <c r="H142" s="97"/>
      <c r="J142" s="97"/>
      <c r="K142" s="97"/>
      <c r="L142" s="97"/>
      <c r="M142" s="97"/>
      <c r="N142" s="97"/>
      <c r="O142" s="97"/>
      <c r="P142" s="97"/>
      <c r="Q142" s="97"/>
      <c r="S142" s="97"/>
      <c r="T142" s="97"/>
      <c r="U142" s="97"/>
      <c r="V142" s="97"/>
      <c r="W142" s="97"/>
      <c r="X142" s="97"/>
      <c r="Y142" s="97"/>
    </row>
    <row r="143" spans="2:25" ht="21" customHeight="1">
      <c r="B143" s="87" t="s">
        <v>72</v>
      </c>
      <c r="C143" s="87"/>
      <c r="D143" s="87"/>
      <c r="E143" s="87"/>
      <c r="F143" s="87"/>
      <c r="G143" s="87"/>
      <c r="H143" s="87"/>
      <c r="J143" s="87" t="s">
        <v>72</v>
      </c>
      <c r="K143" s="87"/>
      <c r="L143" s="87"/>
      <c r="M143" s="87"/>
      <c r="N143" s="87"/>
      <c r="O143" s="87"/>
      <c r="P143" s="87"/>
      <c r="Q143" s="87"/>
      <c r="S143" s="87" t="s">
        <v>72</v>
      </c>
      <c r="T143" s="87"/>
      <c r="U143" s="87"/>
      <c r="V143" s="87"/>
      <c r="W143" s="87"/>
      <c r="X143" s="87"/>
      <c r="Y143" s="87"/>
    </row>
    <row r="144" spans="2:25" ht="21" customHeight="1">
      <c r="B144" s="87"/>
      <c r="C144" s="87"/>
      <c r="D144" s="87"/>
      <c r="E144" s="87"/>
      <c r="F144" s="87"/>
      <c r="G144" s="87"/>
      <c r="H144" s="87"/>
      <c r="J144" s="87"/>
      <c r="K144" s="87"/>
      <c r="L144" s="87"/>
      <c r="M144" s="87"/>
      <c r="N144" s="87"/>
      <c r="O144" s="87"/>
      <c r="P144" s="87"/>
      <c r="Q144" s="87"/>
      <c r="S144" s="87"/>
      <c r="T144" s="87"/>
      <c r="U144" s="87"/>
      <c r="V144" s="87"/>
      <c r="W144" s="87"/>
      <c r="X144" s="87"/>
      <c r="Y144" s="87"/>
    </row>
    <row r="146" ht="24" customHeight="1"/>
    <row r="147" spans="5:23" ht="24" customHeight="1">
      <c r="E147" s="12" t="s">
        <v>0</v>
      </c>
      <c r="F147" s="94"/>
      <c r="G147" s="94"/>
      <c r="H147" s="94"/>
      <c r="I147" s="94"/>
      <c r="J147" s="94"/>
      <c r="Q147" s="12" t="s">
        <v>3</v>
      </c>
      <c r="R147" s="94"/>
      <c r="S147" s="94"/>
      <c r="T147" s="94"/>
      <c r="U147" s="94"/>
      <c r="V147" s="94"/>
      <c r="W147" s="94"/>
    </row>
    <row r="148" spans="5:24" ht="24" customHeight="1">
      <c r="E148" s="12" t="s">
        <v>1</v>
      </c>
      <c r="F148" s="98"/>
      <c r="G148" s="98"/>
      <c r="H148" s="98"/>
      <c r="I148" s="98"/>
      <c r="J148" s="98"/>
      <c r="K148" s="5" t="s">
        <v>2</v>
      </c>
      <c r="Q148" s="12" t="s">
        <v>1</v>
      </c>
      <c r="R148" s="94"/>
      <c r="S148" s="94"/>
      <c r="T148" s="94"/>
      <c r="U148" s="94"/>
      <c r="V148" s="94"/>
      <c r="W148" s="94"/>
      <c r="X148" s="5" t="s">
        <v>2</v>
      </c>
    </row>
    <row r="149" spans="5:24" ht="24" customHeight="1">
      <c r="E149" s="12" t="s">
        <v>4</v>
      </c>
      <c r="F149" s="98"/>
      <c r="G149" s="98"/>
      <c r="H149" s="98"/>
      <c r="I149" s="98"/>
      <c r="J149" s="98"/>
      <c r="Q149" s="95" t="s">
        <v>105</v>
      </c>
      <c r="R149" s="95"/>
      <c r="S149" s="95"/>
      <c r="T149" s="95"/>
      <c r="U149" s="95"/>
      <c r="V149" s="95"/>
      <c r="W149" s="95"/>
      <c r="X149" s="95"/>
    </row>
    <row r="150" spans="5:23" ht="24" customHeight="1">
      <c r="E150" s="12" t="s">
        <v>5</v>
      </c>
      <c r="F150" s="92"/>
      <c r="G150" s="92"/>
      <c r="H150" s="92"/>
      <c r="I150" s="92"/>
      <c r="J150" s="92"/>
      <c r="Q150" s="12" t="s">
        <v>5</v>
      </c>
      <c r="R150" s="96"/>
      <c r="S150" s="96"/>
      <c r="T150" s="96"/>
      <c r="U150" s="96"/>
      <c r="V150" s="96"/>
      <c r="W150" s="96"/>
    </row>
    <row r="151" spans="5:10" ht="21" customHeight="1">
      <c r="E151" s="12" t="s">
        <v>6</v>
      </c>
      <c r="F151" s="93"/>
      <c r="G151" s="93"/>
      <c r="H151" s="93"/>
      <c r="I151" s="93"/>
      <c r="J151" s="93"/>
    </row>
  </sheetData>
  <sheetProtection algorithmName="SHA-512" hashValue="o0n7yYVA13CiqM7q1D01vFnQph9qQk+WNYUMNu6K+P4D9hvXhF+TkLZsF1rR8HGd5k0AS7SHcP4BCSkscQJm7g==" saltValue="F75IJIY6Uxfdr9+stKFGRQ==" spinCount="100000" sheet="1" formatCells="0" formatRows="0" selectLockedCells="1"/>
  <mergeCells count="385">
    <mergeCell ref="B47:G47"/>
    <mergeCell ref="H47:J47"/>
    <mergeCell ref="H44:J44"/>
    <mergeCell ref="K44:M44"/>
    <mergeCell ref="N44:P44"/>
    <mergeCell ref="Q44:S44"/>
    <mergeCell ref="T44:U44"/>
    <mergeCell ref="B40:G40"/>
    <mergeCell ref="H40:J40"/>
    <mergeCell ref="K40:M40"/>
    <mergeCell ref="N40:P40"/>
    <mergeCell ref="Q40:S40"/>
    <mergeCell ref="T40:U40"/>
    <mergeCell ref="K45:M45"/>
    <mergeCell ref="N45:P45"/>
    <mergeCell ref="Q45:S45"/>
    <mergeCell ref="T45:U45"/>
    <mergeCell ref="V40:W40"/>
    <mergeCell ref="B41:G41"/>
    <mergeCell ref="H41:J41"/>
    <mergeCell ref="K41:M41"/>
    <mergeCell ref="N41:P41"/>
    <mergeCell ref="Q41:S41"/>
    <mergeCell ref="T41:U41"/>
    <mergeCell ref="V41:W41"/>
    <mergeCell ref="B39:G39"/>
    <mergeCell ref="H39:J39"/>
    <mergeCell ref="K39:M39"/>
    <mergeCell ref="N39:P39"/>
    <mergeCell ref="Q39:S39"/>
    <mergeCell ref="T39:U39"/>
    <mergeCell ref="V39:W39"/>
    <mergeCell ref="B48:G48"/>
    <mergeCell ref="H48:J48"/>
    <mergeCell ref="V29:W29"/>
    <mergeCell ref="B27:G27"/>
    <mergeCell ref="Q38:S38"/>
    <mergeCell ref="N38:P38"/>
    <mergeCell ref="B36:G36"/>
    <mergeCell ref="H36:J36"/>
    <mergeCell ref="K36:M36"/>
    <mergeCell ref="N36:P36"/>
    <mergeCell ref="Q36:S36"/>
    <mergeCell ref="B31:G31"/>
    <mergeCell ref="H27:J27"/>
    <mergeCell ref="K27:M27"/>
    <mergeCell ref="N27:P27"/>
    <mergeCell ref="Q27:S27"/>
    <mergeCell ref="T27:U27"/>
    <mergeCell ref="V27:W27"/>
    <mergeCell ref="H31:J31"/>
    <mergeCell ref="T35:U35"/>
    <mergeCell ref="V35:W35"/>
    <mergeCell ref="H32:J32"/>
    <mergeCell ref="B32:G32"/>
    <mergeCell ref="B33:G33"/>
    <mergeCell ref="K15:M15"/>
    <mergeCell ref="N15:P15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Q17:R19"/>
    <mergeCell ref="Y17:Z19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B15:J15"/>
    <mergeCell ref="K43:M43"/>
    <mergeCell ref="N43:P43"/>
    <mergeCell ref="Q43:S43"/>
    <mergeCell ref="T43:U43"/>
    <mergeCell ref="V43:W43"/>
    <mergeCell ref="B44:G44"/>
    <mergeCell ref="V13:X13"/>
    <mergeCell ref="Y13:Z13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B18:J18"/>
    <mergeCell ref="K18:M18"/>
    <mergeCell ref="N18:P18"/>
    <mergeCell ref="B19:J19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Y12:Z12"/>
    <mergeCell ref="B13:J13"/>
    <mergeCell ref="K13:M13"/>
    <mergeCell ref="N13:P13"/>
    <mergeCell ref="Q13:R13"/>
    <mergeCell ref="S13:U13"/>
    <mergeCell ref="Y20:Z20"/>
    <mergeCell ref="V20:X20"/>
    <mergeCell ref="S20:U20"/>
    <mergeCell ref="B14:J14"/>
    <mergeCell ref="K14:M14"/>
    <mergeCell ref="N14:P14"/>
    <mergeCell ref="B12:J12"/>
    <mergeCell ref="K12:M12"/>
    <mergeCell ref="V14:X16"/>
    <mergeCell ref="Q14:R16"/>
    <mergeCell ref="N12:P12"/>
    <mergeCell ref="Q12:R12"/>
    <mergeCell ref="S12:U12"/>
    <mergeCell ref="V12:X12"/>
    <mergeCell ref="K19:M19"/>
    <mergeCell ref="N19:P19"/>
    <mergeCell ref="S17:U19"/>
    <mergeCell ref="V17:X19"/>
    <mergeCell ref="A20:P20"/>
    <mergeCell ref="X26:Z49"/>
    <mergeCell ref="B49:G49"/>
    <mergeCell ref="H49:J49"/>
    <mergeCell ref="T38:U38"/>
    <mergeCell ref="V38:W38"/>
    <mergeCell ref="N33:P33"/>
    <mergeCell ref="N34:P34"/>
    <mergeCell ref="B42:G42"/>
    <mergeCell ref="H42:J42"/>
    <mergeCell ref="K42:M42"/>
    <mergeCell ref="N42:P42"/>
    <mergeCell ref="Q42:S42"/>
    <mergeCell ref="V44:W44"/>
    <mergeCell ref="B45:G45"/>
    <mergeCell ref="H45:J45"/>
    <mergeCell ref="T36:U36"/>
    <mergeCell ref="V36:W36"/>
    <mergeCell ref="Q35:S35"/>
    <mergeCell ref="V45:W45"/>
    <mergeCell ref="T42:U42"/>
    <mergeCell ref="V42:W42"/>
    <mergeCell ref="B43:G43"/>
    <mergeCell ref="H43:J43"/>
    <mergeCell ref="H35:J35"/>
    <mergeCell ref="K35:M35"/>
    <mergeCell ref="N35:P35"/>
    <mergeCell ref="B34:G34"/>
    <mergeCell ref="Q32:S32"/>
    <mergeCell ref="Q33:S33"/>
    <mergeCell ref="Q24:S24"/>
    <mergeCell ref="T24:U24"/>
    <mergeCell ref="A25:Z25"/>
    <mergeCell ref="V26:W26"/>
    <mergeCell ref="T26:U26"/>
    <mergeCell ref="Q31:S31"/>
    <mergeCell ref="B35:G35"/>
  </mergeCells>
  <dataValidations count="8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:V14 V17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จำนวนเต็ม" sqref="K45:S49 K39:S43 K26:S32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 H33:W37"/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2021-12-21T07:30:12Z</cp:lastPrinted>
  <dcterms:created xsi:type="dcterms:W3CDTF">2021-12-16T12:43:53Z</dcterms:created>
  <dcterms:modified xsi:type="dcterms:W3CDTF">2022-01-11T09:09:16Z</dcterms:modified>
  <cp:category/>
  <cp:version/>
  <cp:contentType/>
  <cp:contentStatus/>
</cp:coreProperties>
</file>