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9555" windowHeight="8265" activeTab="0"/>
  </bookViews>
  <sheets>
    <sheet name="เป้ามาย" sheetId="1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<sst xmlns="http://schemas.openxmlformats.org/spreadsheetml/2006/main" count="110" uniqueCount="53">
  <si>
    <r>
      <t xml:space="preserve">หน่วยงาน :  </t>
    </r>
    <r>
      <rPr>
        <sz val="14"/>
        <color theme="1"/>
        <rFont val="TH SarabunPSK"/>
        <family val="2"/>
      </rPr>
      <t>กรมป่าไม้</t>
    </r>
    <r>
      <rPr>
        <b/>
        <sz val="14"/>
        <color theme="1"/>
        <rFont val="TH SarabunPSK"/>
        <family val="2"/>
      </rPr>
      <t xml:space="preserve">   หน่วยปฏิบัติ :    </t>
    </r>
    <r>
      <rPr>
        <sz val="14"/>
        <color theme="1"/>
        <rFont val="TH SarabunPSK"/>
        <family val="2"/>
      </rPr>
      <t xml:space="preserve">สำนักจัดการทรัพยากรป่าไม้ที่ 1-4 สำนักจัดการทรัพยากรป่าไม้ที่ 1 สาขาแม่อ่องสอน สำนักจัดการทรัพยากรป่าไม้ที่ 3 สาขาแพร่ </t>
    </r>
  </si>
  <si>
    <t>รายละเอียดดครงการที่ได้รับการจัดสรรงบประมาณ พ.ศ. 2562 ตามแผนบูรณาการพัฒนาพื้นที่ระดับภาค</t>
  </si>
  <si>
    <r>
      <rPr>
        <b/>
        <sz val="14"/>
        <color theme="1"/>
        <rFont val="TH SarabunPSK"/>
        <family val="2"/>
      </rPr>
      <t>ยุทธศาสตร์ที่ 5</t>
    </r>
    <r>
      <rPr>
        <sz val="14"/>
        <color theme="1"/>
        <rFont val="TH SarabunPSK"/>
        <family val="2"/>
      </rPr>
      <t xml:space="preserve"> อนุรักษ์และฟื้นฟูต้นน้ำให้คงความอุดมสมบูรณ์จัดระบบบริการจัดการน้ำอย่างเหมาะสมและเชื่อมโยงพื้นที่เกษตรวให้ทั่วถึง ป้องกันและแก้ไขปัญหามลพิษหมอกควันอย่างยั่งยืน</t>
    </r>
  </si>
  <si>
    <r>
      <rPr>
        <b/>
        <sz val="14"/>
        <color theme="1"/>
        <rFont val="TH SarabunPSK"/>
        <family val="2"/>
      </rPr>
      <t>แนวทางที่ 1.1.6</t>
    </r>
    <r>
      <rPr>
        <sz val="14"/>
        <color theme="1"/>
        <rFont val="TH SarabunPSK"/>
        <family val="2"/>
      </rPr>
      <t xml:space="preserve"> บริหารจัดการทรัพยากรธรรมชาติและสิ่งแวลล้อม</t>
    </r>
  </si>
  <si>
    <t>โครงการ/กิจกรรม</t>
  </si>
  <si>
    <t>หน่วยนับ</t>
  </si>
  <si>
    <t>เป้าหมาย</t>
  </si>
  <si>
    <t>สจป.ที่ 1 (เชียงใหม่)</t>
  </si>
  <si>
    <t>เชียงใหม่</t>
  </si>
  <si>
    <t>ลำพูน</t>
  </si>
  <si>
    <t>สจป.ที่ 2 (เชียงราย)</t>
  </si>
  <si>
    <t>เชียงราย</t>
  </si>
  <si>
    <t>พะเยา</t>
  </si>
  <si>
    <t>รวม</t>
  </si>
  <si>
    <t xml:space="preserve">ลำปาง </t>
  </si>
  <si>
    <t>อุตรดิตถ์</t>
  </si>
  <si>
    <t>สจป.ที่ 4 (ตาก)</t>
  </si>
  <si>
    <t>สจป.ที่ 3 (ลำปาง)</t>
  </si>
  <si>
    <t>ตาก</t>
  </si>
  <si>
    <t>กำแพงเพชร</t>
  </si>
  <si>
    <t>สุโขทัย</t>
  </si>
  <si>
    <t>สจป.ที่ 1 สาขาแม่ฮ่องสอน</t>
  </si>
  <si>
    <t>สจป.ที่ 3 สาขาแพร่</t>
  </si>
  <si>
    <t>แพร่</t>
  </si>
  <si>
    <t>น่าน</t>
  </si>
  <si>
    <t>สจป.ที่ 4 สาขานครสวรรค์</t>
  </si>
  <si>
    <t>นครสวรรค์</t>
  </si>
  <si>
    <t>พิจิตร</t>
  </si>
  <si>
    <t>อุทัย</t>
  </si>
  <si>
    <t>สจป.ที่ 4 พิษณุโลก</t>
  </si>
  <si>
    <t xml:space="preserve">พิษณุโลก  </t>
  </si>
  <si>
    <t>เพชรบูรณ์</t>
  </si>
  <si>
    <t>งบประมาณ</t>
  </si>
  <si>
    <t>โครงการบริหารจัดการทรัพยากรธรรมชาติและสิ่งแวดล้อมภาคเหนือ</t>
  </si>
  <si>
    <t xml:space="preserve">    1.1 กิจกรรมเพิ่มประสิทธิภาพในการป้องกันรักษาป่าและควบคุมไฟป่า</t>
  </si>
  <si>
    <t>1. กิจกรรมหลักฟื้นฟูและป้องกันทรัพยากรป่าไม้ภาคเหนือ</t>
  </si>
  <si>
    <t xml:space="preserve">    1.2 กิจกรรมจัดทำแผนการป้องกันรักษาป่าร่วมกับชุมชนภาคเหนือ</t>
  </si>
  <si>
    <t xml:space="preserve">    1.3 กิจกรรมโครงการฟื้นฟูป่าต้นน้ำเพื่อชีวิตที่ดีขึ้น</t>
  </si>
  <si>
    <t xml:space="preserve">    1.4 กิจกรรมสร้างป่าสร้างรายได้</t>
  </si>
  <si>
    <t>2. กิจกรรมหลักอนุรักษ์ทรัพยากรป่าไม้อย่างมีส่วนร่วมภาคเหนือ</t>
  </si>
  <si>
    <t xml:space="preserve">   2.1 กิจกรรมบริหารจัดการป่าชุมชนเพื่อพัฒนาคุณภาพชีวิต</t>
  </si>
  <si>
    <t xml:space="preserve">   2.2 กิจกรรมน้อมนำศาสตร์พระราชาให้คนอยู่ร่วมกับป่าอย่างยั่งยืน</t>
  </si>
  <si>
    <t xml:space="preserve">   2.3 กิจกรรมราษฎรอาสาสมัครพิทักษ์ป่า (รสทป.)</t>
  </si>
  <si>
    <t xml:space="preserve">   2.4 กิจกรรมส่งเสริมการเพาะชำกล้าไม้สู่ป่าประชารัฐ</t>
  </si>
  <si>
    <t>แม่ฮ่องสอน</t>
  </si>
  <si>
    <t xml:space="preserve">                                                    สำนักจัดการทรัพยากรป่าไม้ที่ 4 สาขานครสวรรค์  สำนักจัดการทรัพยากรป่าไม้ที่ 4 พิษณุโลก</t>
  </si>
  <si>
    <t>รวมภาคเหนือ</t>
  </si>
  <si>
    <t>เครือข่าย</t>
  </si>
  <si>
    <t>หน่วย</t>
  </si>
  <si>
    <t>ไร่</t>
  </si>
  <si>
    <t>หมู่บ้าน</t>
  </si>
  <si>
    <t>แห่ง</t>
  </si>
  <si>
    <t>รุ่น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</si>
</sst>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91" formatCode="_-* #,##0.0_-;\-* #,##0.0_-;_-* &quot;-&quot;??_-;_-@_-"/>
    <numFmt numFmtId="195" formatCode="_-* #,##0_-;\-* #,##0_-;_-* &quot;-&quot;?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u val="single"/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b/>
      <sz val="16"/>
      <color rgb="FF00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87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187" fontId="2" fillId="0" borderId="1" xfId="18" applyNumberFormat="1" applyFont="1" applyBorder="1"/>
    <xf numFmtId="43" fontId="2" fillId="0" borderId="1" xfId="18" applyFont="1" applyBorder="1"/>
    <xf numFmtId="0" fontId="7" fillId="0" borderId="1" xfId="0" applyFont="1" applyBorder="1"/>
    <xf numFmtId="191" fontId="2" fillId="0" borderId="1" xfId="18" applyNumberFormat="1" applyFont="1" applyBorder="1"/>
    <xf numFmtId="0" fontId="2" fillId="2" borderId="1" xfId="0" applyFont="1" applyFill="1" applyBorder="1"/>
    <xf numFmtId="187" fontId="3" fillId="2" borderId="1" xfId="0" applyNumberFormat="1" applyFont="1" applyFill="1" applyBorder="1"/>
    <xf numFmtId="187" fontId="3" fillId="2" borderId="1" xfId="18" applyNumberFormat="1" applyFont="1" applyFill="1" applyBorder="1"/>
    <xf numFmtId="43" fontId="3" fillId="2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/>
    <xf numFmtId="187" fontId="3" fillId="3" borderId="1" xfId="0" applyNumberFormat="1" applyFont="1" applyFill="1" applyBorder="1"/>
    <xf numFmtId="187" fontId="3" fillId="3" borderId="1" xfId="18" applyNumberFormat="1" applyFont="1" applyFill="1" applyBorder="1"/>
    <xf numFmtId="43" fontId="3" fillId="3" borderId="1" xfId="0" applyNumberFormat="1" applyFont="1" applyFill="1" applyBorder="1"/>
    <xf numFmtId="0" fontId="6" fillId="2" borderId="1" xfId="0" applyFont="1" applyFill="1" applyBorder="1"/>
    <xf numFmtId="43" fontId="3" fillId="2" borderId="1" xfId="18" applyFont="1" applyFill="1" applyBorder="1"/>
    <xf numFmtId="0" fontId="2" fillId="4" borderId="1" xfId="0" applyFont="1" applyFill="1" applyBorder="1"/>
    <xf numFmtId="187" fontId="3" fillId="4" borderId="1" xfId="0" applyNumberFormat="1" applyFont="1" applyFill="1" applyBorder="1"/>
    <xf numFmtId="187" fontId="2" fillId="2" borderId="1" xfId="0" applyNumberFormat="1" applyFont="1" applyFill="1" applyBorder="1"/>
    <xf numFmtId="195" fontId="3" fillId="3" borderId="1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3" borderId="1" xfId="0" applyNumberFormat="1" applyFont="1" applyFill="1" applyBorder="1"/>
    <xf numFmtId="43" fontId="2" fillId="2" borderId="1" xfId="0" applyNumberFormat="1" applyFont="1" applyFill="1" applyBorder="1"/>
    <xf numFmtId="0" fontId="2" fillId="5" borderId="1" xfId="0" applyFont="1" applyFill="1" applyBorder="1"/>
    <xf numFmtId="187" fontId="3" fillId="5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187" fontId="3" fillId="6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87" fontId="2" fillId="0" borderId="1" xfId="18" applyNumberFormat="1" applyFont="1" applyBorder="1" applyAlignment="1">
      <alignment horizontal="center"/>
    </xf>
    <xf numFmtId="187" fontId="2" fillId="2" borderId="1" xfId="18" applyNumberFormat="1" applyFont="1" applyFill="1" applyBorder="1"/>
    <xf numFmtId="187" fontId="3" fillId="2" borderId="1" xfId="0" applyNumberFormat="1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187" fontId="2" fillId="4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7" fillId="0" borderId="1" xfId="0" applyFont="1" applyBorder="1" applyAlignment="1">
      <alignment horizontal="left" vertical="top"/>
    </xf>
    <xf numFmtId="187" fontId="2" fillId="0" borderId="5" xfId="18" applyNumberFormat="1" applyFont="1" applyBorder="1" applyAlignment="1">
      <alignment horizontal="left" vertical="top"/>
    </xf>
    <xf numFmtId="187" fontId="2" fillId="0" borderId="6" xfId="18" applyNumberFormat="1" applyFont="1" applyBorder="1" applyAlignment="1">
      <alignment horizontal="left" vertical="top"/>
    </xf>
    <xf numFmtId="187" fontId="2" fillId="2" borderId="5" xfId="0" applyNumberFormat="1" applyFont="1" applyFill="1" applyBorder="1" applyAlignment="1">
      <alignment horizontal="left" vertical="top"/>
    </xf>
    <xf numFmtId="187" fontId="2" fillId="2" borderId="6" xfId="0" applyNumberFormat="1" applyFont="1" applyFill="1" applyBorder="1" applyAlignment="1">
      <alignment horizontal="left" vertical="top"/>
    </xf>
    <xf numFmtId="187" fontId="3" fillId="4" borderId="6" xfId="0" applyNumberFormat="1" applyFont="1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781050</xdr:colOff>
      <xdr:row>4</xdr:row>
      <xdr:rowOff>266700</xdr:rowOff>
    </xdr:to>
    <xdr:sp macro="" textlink="">
      <xdr:nvSpPr>
        <xdr:cNvPr id="3" name="สี่เหลี่ยมผืนผ้ามุมมน 2"/>
        <xdr:cNvSpPr>
          <a:spLocks noChangeArrowheads="1"/>
        </xdr:cNvSpPr>
      </xdr:nvSpPr>
      <xdr:spPr bwMode="auto">
        <a:xfrm>
          <a:off x="0" y="0"/>
          <a:ext cx="8324850" cy="128587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ysClr val="window" lastClr="FFFFFF">
              <a:lumMod val="75000"/>
            </a:sysClr>
          </a:solidFill>
          <a:round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PSK"/>
              <a:ea typeface="Calibri"/>
              <a:cs typeface="Cordia New"/>
            </a:rPr>
            <a:t> </a:t>
          </a:r>
          <a:endParaRPr lang="en-US" sz="1100">
            <a:effectLst/>
            <a:latin typeface="Calibri"/>
            <a:ea typeface="Calibri"/>
            <a:cs typeface="Cordia New"/>
          </a:endParaRP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9</xdr:col>
      <xdr:colOff>762000</xdr:colOff>
      <xdr:row>4</xdr:row>
      <xdr:rowOff>161925</xdr:rowOff>
    </xdr:to>
    <xdr:sp macro="" textlink="">
      <xdr:nvSpPr>
        <xdr:cNvPr id="4" name="TextBox 3"/>
        <xdr:cNvSpPr txBox="1"/>
      </xdr:nvSpPr>
      <xdr:spPr>
        <a:xfrm>
          <a:off x="66675" y="66675"/>
          <a:ext cx="82391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Calibri"/>
              <a:cs typeface="TH SarabunPSK"/>
            </a:rPr>
            <a:t>แบบรายงานโครงการสำคัญตามแผนงานบูรณาการพัฒนาพื้นที่ระดับภาค ประจำปีงบประมาณ พ.ศ.2562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Calibri"/>
            <a:cs typeface="Cordia New"/>
          </a:endParaRPr>
        </a:p>
        <a:p>
          <a:pPr marL="4572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-2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TH SarabunPSK"/>
            </a:rPr>
            <a:t>เขตตรวจราชการที่ 15 (เชียงใหม่ แม่ฮ่องสอน ลำปาง ลำพูน)  เขตตรวจราชการที่ 16 (เชียงราย พะเยา แพร่ น่าน)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เขตตรวจราชการที่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17 (ตาก พิษณุโลก เพชรบูรณ์ สุโขทัย อุตรดิตถ์) เขตตรวจราชการที่ 18 (กำแพงเพชร นครสวรรค์ พิจิตร อุทัยธานี)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685800</xdr:colOff>
      <xdr:row>2</xdr:row>
      <xdr:rowOff>219075</xdr:rowOff>
    </xdr:to>
    <xdr:pic>
      <xdr:nvPicPr>
        <xdr:cNvPr id="6" name="รูปภาพ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400"/>
          <a:ext cx="542925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B25"/>
  <sheetViews>
    <sheetView tabSelected="1" workbookViewId="0" topLeftCell="A1">
      <pane xSplit="1" topLeftCell="B1" activePane="topRight" state="frozen"/>
      <selection pane="topRight" activeCell="BD18" sqref="BD18"/>
    </sheetView>
  </sheetViews>
  <sheetFormatPr defaultColWidth="9.140625" defaultRowHeight="15"/>
  <cols>
    <col min="1" max="1" width="38.140625" style="1" customWidth="1"/>
    <col min="2" max="2" width="8.421875" style="1" customWidth="1"/>
    <col min="3" max="3" width="9.00390625" style="1" customWidth="1"/>
    <col min="4" max="4" width="10.140625" style="1" customWidth="1"/>
    <col min="5" max="5" width="9.00390625" style="1" customWidth="1"/>
    <col min="6" max="6" width="10.8515625" style="1" bestFit="1" customWidth="1"/>
    <col min="7" max="7" width="9.00390625" style="1" customWidth="1"/>
    <col min="8" max="8" width="9.57421875" style="1" bestFit="1" customWidth="1"/>
    <col min="9" max="9" width="9.00390625" style="1" customWidth="1"/>
    <col min="10" max="10" width="11.7109375" style="1" bestFit="1" customWidth="1"/>
    <col min="11" max="11" width="9.421875" style="1" customWidth="1"/>
    <col min="12" max="12" width="10.421875" style="1" customWidth="1"/>
    <col min="13" max="13" width="9.421875" style="1" customWidth="1"/>
    <col min="14" max="14" width="9.57421875" style="1" bestFit="1" customWidth="1"/>
    <col min="15" max="15" width="9.00390625" style="1" customWidth="1"/>
    <col min="16" max="16" width="11.7109375" style="1" bestFit="1" customWidth="1"/>
    <col min="17" max="17" width="9.00390625" style="1" customWidth="1"/>
    <col min="18" max="18" width="11.7109375" style="1" bestFit="1" customWidth="1"/>
    <col min="19" max="19" width="9.00390625" style="1" customWidth="1"/>
    <col min="20" max="20" width="10.421875" style="1" bestFit="1" customWidth="1"/>
    <col min="21" max="21" width="9.00390625" style="1" customWidth="1"/>
    <col min="22" max="22" width="11.7109375" style="1" bestFit="1" customWidth="1"/>
    <col min="23" max="23" width="9.00390625" style="1" customWidth="1"/>
    <col min="24" max="24" width="11.7109375" style="1" bestFit="1" customWidth="1"/>
    <col min="25" max="25" width="9.00390625" style="1" customWidth="1"/>
    <col min="26" max="26" width="11.7109375" style="1" customWidth="1"/>
    <col min="27" max="28" width="9.421875" style="1" customWidth="1"/>
    <col min="29" max="29" width="9.8515625" style="1" customWidth="1"/>
    <col min="30" max="30" width="10.28125" style="1" customWidth="1"/>
    <col min="31" max="31" width="9.00390625" style="1" customWidth="1"/>
    <col min="32" max="32" width="11.7109375" style="1" bestFit="1" customWidth="1"/>
    <col min="33" max="33" width="9.00390625" style="1" customWidth="1"/>
    <col min="34" max="34" width="11.7109375" style="1" bestFit="1" customWidth="1"/>
    <col min="35" max="35" width="9.00390625" style="1" customWidth="1"/>
    <col min="36" max="36" width="10.421875" style="1" bestFit="1" customWidth="1"/>
    <col min="37" max="37" width="9.00390625" style="1" customWidth="1"/>
    <col min="38" max="38" width="10.8515625" style="1" bestFit="1" customWidth="1"/>
    <col min="39" max="39" width="9.00390625" style="1" customWidth="1"/>
    <col min="40" max="40" width="9.57421875" style="1" bestFit="1" customWidth="1"/>
    <col min="41" max="41" width="9.00390625" style="1" customWidth="1"/>
    <col min="42" max="42" width="15.7109375" style="1" bestFit="1" customWidth="1"/>
    <col min="43" max="43" width="9.00390625" style="1" customWidth="1"/>
    <col min="44" max="44" width="12.57421875" style="1" bestFit="1" customWidth="1"/>
    <col min="45" max="45" width="9.00390625" style="1" customWidth="1"/>
    <col min="46" max="46" width="11.7109375" style="1" bestFit="1" customWidth="1"/>
    <col min="47" max="47" width="9.00390625" style="1" customWidth="1"/>
    <col min="48" max="48" width="11.7109375" style="1" bestFit="1" customWidth="1"/>
    <col min="49" max="49" width="9.00390625" style="1" customWidth="1"/>
    <col min="50" max="50" width="12.28125" style="1" customWidth="1"/>
    <col min="51" max="51" width="11.421875" style="1" customWidth="1"/>
    <col min="52" max="52" width="17.140625" style="1" customWidth="1"/>
    <col min="53" max="53" width="9.00390625" style="1" customWidth="1"/>
    <col min="54" max="54" width="10.421875" style="1" bestFit="1" customWidth="1"/>
    <col min="55" max="16384" width="9.00390625" style="1" customWidth="1"/>
  </cols>
  <sheetData>
    <row r="1" ht="21.75"/>
    <row r="2" ht="21.75"/>
    <row r="3" ht="21.75"/>
    <row r="5" ht="21.75"/>
    <row r="6" spans="1:2" ht="15">
      <c r="A6" s="2" t="s">
        <v>0</v>
      </c>
      <c r="B6" s="3"/>
    </row>
    <row r="7" ht="15">
      <c r="A7" s="1" t="s">
        <v>45</v>
      </c>
    </row>
    <row r="8" spans="1:2" ht="15">
      <c r="A8" s="5" t="s">
        <v>1</v>
      </c>
      <c r="B8"/>
    </row>
    <row r="9" spans="1:2" ht="15">
      <c r="A9" s="4" t="s">
        <v>2</v>
      </c>
      <c r="B9"/>
    </row>
    <row r="10" spans="1:2" ht="15">
      <c r="A10" s="4" t="s">
        <v>3</v>
      </c>
      <c r="B10"/>
    </row>
    <row r="11" spans="1:52" ht="37.5" customHeight="1">
      <c r="A11" s="7" t="s">
        <v>4</v>
      </c>
      <c r="B11" s="7" t="s">
        <v>5</v>
      </c>
      <c r="C11" s="7" t="s">
        <v>7</v>
      </c>
      <c r="D11" s="7"/>
      <c r="E11" s="7"/>
      <c r="F11" s="7"/>
      <c r="G11" s="7"/>
      <c r="H11" s="7"/>
      <c r="I11" s="7" t="s">
        <v>10</v>
      </c>
      <c r="J11" s="7"/>
      <c r="K11" s="7"/>
      <c r="L11" s="7"/>
      <c r="M11" s="7"/>
      <c r="N11" s="7"/>
      <c r="O11" s="7" t="s">
        <v>17</v>
      </c>
      <c r="P11" s="7"/>
      <c r="Q11" s="7"/>
      <c r="R11" s="7"/>
      <c r="S11" s="7"/>
      <c r="T11" s="7"/>
      <c r="U11" s="7" t="s">
        <v>16</v>
      </c>
      <c r="V11" s="7"/>
      <c r="W11" s="7"/>
      <c r="X11" s="7"/>
      <c r="Y11" s="7"/>
      <c r="Z11" s="7"/>
      <c r="AA11" s="7"/>
      <c r="AB11" s="7"/>
      <c r="AC11" s="8" t="s">
        <v>21</v>
      </c>
      <c r="AD11" s="8"/>
      <c r="AE11" s="8" t="s">
        <v>22</v>
      </c>
      <c r="AF11" s="8"/>
      <c r="AG11" s="8"/>
      <c r="AH11" s="8"/>
      <c r="AI11" s="8"/>
      <c r="AJ11" s="8"/>
      <c r="AK11" s="32" t="s">
        <v>25</v>
      </c>
      <c r="AL11" s="33"/>
      <c r="AM11" s="33"/>
      <c r="AN11" s="33"/>
      <c r="AO11" s="33"/>
      <c r="AP11" s="33"/>
      <c r="AQ11" s="33"/>
      <c r="AR11" s="34"/>
      <c r="AS11" s="7" t="s">
        <v>29</v>
      </c>
      <c r="AT11" s="7"/>
      <c r="AU11" s="7"/>
      <c r="AV11" s="7"/>
      <c r="AW11" s="7"/>
      <c r="AX11" s="7"/>
      <c r="AY11" s="41" t="s">
        <v>46</v>
      </c>
      <c r="AZ11" s="41"/>
    </row>
    <row r="12" spans="1:52" ht="15">
      <c r="A12" s="7"/>
      <c r="B12" s="7"/>
      <c r="C12" s="9" t="s">
        <v>8</v>
      </c>
      <c r="D12" s="9"/>
      <c r="E12" s="9" t="s">
        <v>9</v>
      </c>
      <c r="F12" s="9"/>
      <c r="G12" s="9" t="s">
        <v>13</v>
      </c>
      <c r="H12" s="9"/>
      <c r="I12" s="9" t="s">
        <v>11</v>
      </c>
      <c r="J12" s="9"/>
      <c r="K12" s="9" t="s">
        <v>12</v>
      </c>
      <c r="L12" s="9"/>
      <c r="M12" s="9" t="s">
        <v>13</v>
      </c>
      <c r="N12" s="9"/>
      <c r="O12" s="9" t="s">
        <v>14</v>
      </c>
      <c r="P12" s="9"/>
      <c r="Q12" s="9" t="s">
        <v>15</v>
      </c>
      <c r="R12" s="9"/>
      <c r="S12" s="9" t="s">
        <v>13</v>
      </c>
      <c r="T12" s="9"/>
      <c r="U12" s="9" t="s">
        <v>18</v>
      </c>
      <c r="V12" s="9"/>
      <c r="W12" s="9" t="s">
        <v>19</v>
      </c>
      <c r="X12" s="9"/>
      <c r="Y12" s="9" t="s">
        <v>20</v>
      </c>
      <c r="Z12" s="9"/>
      <c r="AA12" s="9" t="s">
        <v>13</v>
      </c>
      <c r="AB12" s="9"/>
      <c r="AC12" s="9" t="s">
        <v>44</v>
      </c>
      <c r="AD12" s="9"/>
      <c r="AE12" s="9" t="s">
        <v>23</v>
      </c>
      <c r="AF12" s="9"/>
      <c r="AG12" s="9" t="s">
        <v>24</v>
      </c>
      <c r="AH12" s="9"/>
      <c r="AI12" s="9" t="s">
        <v>13</v>
      </c>
      <c r="AJ12" s="9"/>
      <c r="AK12" s="9" t="s">
        <v>26</v>
      </c>
      <c r="AL12" s="9"/>
      <c r="AM12" s="9" t="s">
        <v>27</v>
      </c>
      <c r="AN12" s="9"/>
      <c r="AO12" s="9" t="s">
        <v>28</v>
      </c>
      <c r="AP12" s="9"/>
      <c r="AQ12" s="35" t="s">
        <v>13</v>
      </c>
      <c r="AR12" s="36"/>
      <c r="AS12" s="9" t="s">
        <v>30</v>
      </c>
      <c r="AT12" s="9"/>
      <c r="AU12" s="9" t="s">
        <v>31</v>
      </c>
      <c r="AV12" s="9"/>
      <c r="AW12" s="9" t="s">
        <v>13</v>
      </c>
      <c r="AX12" s="9"/>
      <c r="AY12" s="42" t="s">
        <v>6</v>
      </c>
      <c r="AZ12" s="42" t="s">
        <v>32</v>
      </c>
    </row>
    <row r="13" spans="1:52" ht="15">
      <c r="A13" s="7"/>
      <c r="B13" s="7"/>
      <c r="C13" s="10" t="s">
        <v>6</v>
      </c>
      <c r="D13" s="10" t="s">
        <v>32</v>
      </c>
      <c r="E13" s="10" t="s">
        <v>6</v>
      </c>
      <c r="F13" s="10" t="s">
        <v>32</v>
      </c>
      <c r="G13" s="10" t="s">
        <v>6</v>
      </c>
      <c r="H13" s="10" t="s">
        <v>32</v>
      </c>
      <c r="I13" s="10" t="s">
        <v>6</v>
      </c>
      <c r="J13" s="10" t="s">
        <v>32</v>
      </c>
      <c r="K13" s="10" t="s">
        <v>6</v>
      </c>
      <c r="L13" s="10" t="s">
        <v>32</v>
      </c>
      <c r="M13" s="10" t="s">
        <v>6</v>
      </c>
      <c r="N13" s="10" t="s">
        <v>32</v>
      </c>
      <c r="O13" s="10" t="s">
        <v>6</v>
      </c>
      <c r="P13" s="10" t="s">
        <v>32</v>
      </c>
      <c r="Q13" s="10" t="s">
        <v>6</v>
      </c>
      <c r="R13" s="10" t="s">
        <v>32</v>
      </c>
      <c r="S13" s="10" t="s">
        <v>6</v>
      </c>
      <c r="T13" s="10" t="s">
        <v>32</v>
      </c>
      <c r="U13" s="10" t="s">
        <v>6</v>
      </c>
      <c r="V13" s="10" t="s">
        <v>32</v>
      </c>
      <c r="W13" s="10" t="s">
        <v>6</v>
      </c>
      <c r="X13" s="10" t="s">
        <v>32</v>
      </c>
      <c r="Y13" s="10" t="s">
        <v>6</v>
      </c>
      <c r="Z13" s="10" t="s">
        <v>32</v>
      </c>
      <c r="AA13" s="10" t="s">
        <v>6</v>
      </c>
      <c r="AB13" s="10" t="s">
        <v>32</v>
      </c>
      <c r="AC13" s="10" t="s">
        <v>6</v>
      </c>
      <c r="AD13" s="10" t="s">
        <v>32</v>
      </c>
      <c r="AE13" s="10" t="s">
        <v>6</v>
      </c>
      <c r="AF13" s="10" t="s">
        <v>32</v>
      </c>
      <c r="AG13" s="10" t="s">
        <v>6</v>
      </c>
      <c r="AH13" s="10" t="s">
        <v>32</v>
      </c>
      <c r="AI13" s="10" t="s">
        <v>6</v>
      </c>
      <c r="AJ13" s="10" t="s">
        <v>32</v>
      </c>
      <c r="AK13" s="10" t="s">
        <v>6</v>
      </c>
      <c r="AL13" s="10" t="s">
        <v>32</v>
      </c>
      <c r="AM13" s="10" t="s">
        <v>6</v>
      </c>
      <c r="AN13" s="10" t="s">
        <v>32</v>
      </c>
      <c r="AO13" s="10" t="s">
        <v>6</v>
      </c>
      <c r="AP13" s="10" t="s">
        <v>32</v>
      </c>
      <c r="AQ13" s="10" t="s">
        <v>6</v>
      </c>
      <c r="AR13" s="10" t="s">
        <v>32</v>
      </c>
      <c r="AS13" s="10" t="s">
        <v>6</v>
      </c>
      <c r="AT13" s="10" t="s">
        <v>32</v>
      </c>
      <c r="AU13" s="10" t="s">
        <v>6</v>
      </c>
      <c r="AV13" s="10" t="s">
        <v>32</v>
      </c>
      <c r="AW13" s="10" t="s">
        <v>6</v>
      </c>
      <c r="AX13" s="10" t="s">
        <v>32</v>
      </c>
      <c r="AY13" s="42"/>
      <c r="AZ13" s="42"/>
    </row>
    <row r="14" spans="1:52" ht="34.5">
      <c r="A14" s="21" t="s">
        <v>33</v>
      </c>
      <c r="B14" s="22"/>
      <c r="C14" s="22"/>
      <c r="D14" s="23">
        <f>SUM(D15+D20)</f>
        <v>59432000</v>
      </c>
      <c r="E14" s="22"/>
      <c r="F14" s="24">
        <f>SUM(F15+F20)</f>
        <v>13918700</v>
      </c>
      <c r="G14" s="22"/>
      <c r="H14" s="23">
        <f>SUM(D14+F14)</f>
        <v>73350700</v>
      </c>
      <c r="I14" s="22"/>
      <c r="J14" s="23">
        <f>SUM(J15+J20)</f>
        <v>55261400</v>
      </c>
      <c r="K14" s="22"/>
      <c r="L14" s="23">
        <f>SUM(L15+L20)</f>
        <v>38706800</v>
      </c>
      <c r="M14" s="22"/>
      <c r="N14" s="23">
        <f>SUM(J14+L14)</f>
        <v>93968200</v>
      </c>
      <c r="O14" s="22"/>
      <c r="P14" s="23">
        <f>SUM(P15+P20)</f>
        <v>80716500</v>
      </c>
      <c r="Q14" s="22"/>
      <c r="R14" s="23">
        <f>SUM(R15+R20)</f>
        <v>42241900</v>
      </c>
      <c r="S14" s="22"/>
      <c r="T14" s="23">
        <f>SUM(P14+R14)</f>
        <v>122958400</v>
      </c>
      <c r="U14" s="22"/>
      <c r="V14" s="24">
        <f>SUM(V15+V20)</f>
        <v>45573300</v>
      </c>
      <c r="W14" s="22"/>
      <c r="X14" s="24">
        <f>SUM(X15+X20)</f>
        <v>12390700</v>
      </c>
      <c r="Y14" s="22"/>
      <c r="Z14" s="23">
        <f>SUM(Z15+Z20)</f>
        <v>19454000</v>
      </c>
      <c r="AA14" s="22"/>
      <c r="AB14" s="23">
        <f>SUM(V14+X14+Z14)</f>
        <v>77418000</v>
      </c>
      <c r="AC14" s="23"/>
      <c r="AD14" s="23">
        <f>SUM(AD15+AD20)</f>
        <v>39116700</v>
      </c>
      <c r="AE14" s="22"/>
      <c r="AF14" s="24">
        <f>SUM(AF15+AF20)</f>
        <v>57847200</v>
      </c>
      <c r="AG14" s="22"/>
      <c r="AH14" s="23">
        <f>SUM(AH15+AH20)</f>
        <v>74764000</v>
      </c>
      <c r="AI14" s="22"/>
      <c r="AJ14" s="23">
        <f>SUM(AF14+AH14)</f>
        <v>132611200</v>
      </c>
      <c r="AK14" s="22"/>
      <c r="AL14" s="24">
        <f>SUM(AL15+AL20)</f>
        <v>7158300</v>
      </c>
      <c r="AM14" s="22"/>
      <c r="AN14" s="23">
        <f>SUM(AN15+AN20)</f>
        <v>445700</v>
      </c>
      <c r="AO14" s="22"/>
      <c r="AP14" s="24">
        <f>SUM(AP15+AP20)</f>
        <v>8077900</v>
      </c>
      <c r="AQ14" s="22"/>
      <c r="AR14" s="31">
        <f>SUM(AL14+AN14+AP14)</f>
        <v>15681900</v>
      </c>
      <c r="AS14" s="22"/>
      <c r="AT14" s="24">
        <f>SUM(AT15+AT20)</f>
        <v>30214600</v>
      </c>
      <c r="AU14" s="22"/>
      <c r="AV14" s="25">
        <f>SUM(AV15+AV20)</f>
        <v>49065000</v>
      </c>
      <c r="AW14" s="22"/>
      <c r="AX14" s="37">
        <f>SUM(AT14+AV14)</f>
        <v>79279600</v>
      </c>
      <c r="AY14" s="43"/>
      <c r="AZ14" s="44">
        <f>SUM(AZ15+AZ20)</f>
        <v>634384700</v>
      </c>
    </row>
    <row r="15" spans="1:52" ht="21" customHeight="1">
      <c r="A15" s="26" t="s">
        <v>35</v>
      </c>
      <c r="B15" s="17"/>
      <c r="C15" s="17"/>
      <c r="D15" s="18">
        <f>SUM(D16:D19)</f>
        <v>44480800</v>
      </c>
      <c r="E15" s="17"/>
      <c r="F15" s="19">
        <f>SUM(F16:F19)</f>
        <v>12637100</v>
      </c>
      <c r="G15" s="17"/>
      <c r="H15" s="18">
        <f>SUM(D15+F15)</f>
        <v>57117900</v>
      </c>
      <c r="I15" s="17"/>
      <c r="J15" s="18">
        <f>SUM(J16:J19)</f>
        <v>52750800</v>
      </c>
      <c r="K15" s="17"/>
      <c r="L15" s="18">
        <f>SUM(L16:L19)</f>
        <v>37932400</v>
      </c>
      <c r="M15" s="17"/>
      <c r="N15" s="18">
        <f>SUM(J15+L15)</f>
        <v>90683200</v>
      </c>
      <c r="O15" s="17"/>
      <c r="P15" s="18">
        <f>SUM(P16:P19)</f>
        <v>73477700</v>
      </c>
      <c r="Q15" s="17"/>
      <c r="R15" s="18">
        <f>SUM(R16:R19)</f>
        <v>39255900</v>
      </c>
      <c r="S15" s="17"/>
      <c r="T15" s="18">
        <f>SUM(P15+R15)</f>
        <v>112733600</v>
      </c>
      <c r="U15" s="17"/>
      <c r="V15" s="19">
        <f>SUM(V16:V19)</f>
        <v>42436100</v>
      </c>
      <c r="W15" s="17"/>
      <c r="X15" s="19">
        <f>SUM(X16:X19)</f>
        <v>11892300</v>
      </c>
      <c r="Y15" s="17"/>
      <c r="Z15" s="18">
        <f>SUM(Z16:Z19)</f>
        <v>18901900</v>
      </c>
      <c r="AA15" s="17"/>
      <c r="AB15" s="18">
        <f>SUM(V15+X15+Z15)</f>
        <v>73230300</v>
      </c>
      <c r="AC15" s="18"/>
      <c r="AD15" s="18">
        <f>SUM(AD16:AD19)</f>
        <v>32083000</v>
      </c>
      <c r="AE15" s="17"/>
      <c r="AF15" s="19">
        <f>SUM(AF16:AF19)</f>
        <v>53872400</v>
      </c>
      <c r="AG15" s="17"/>
      <c r="AH15" s="18">
        <f>SUM(AH16:AH19)</f>
        <v>67470800</v>
      </c>
      <c r="AI15" s="17"/>
      <c r="AJ15" s="18">
        <f>SUM(AF15+AH15)</f>
        <v>121343200</v>
      </c>
      <c r="AK15" s="17"/>
      <c r="AL15" s="19">
        <f>SUM(AL16:AL19)</f>
        <v>6276700</v>
      </c>
      <c r="AM15" s="17"/>
      <c r="AN15" s="18">
        <f>SUM(AN16:AN19)</f>
        <v>293600</v>
      </c>
      <c r="AO15" s="17"/>
      <c r="AP15" s="19">
        <f>SUM(AP16:AP19)</f>
        <v>6342300</v>
      </c>
      <c r="AQ15" s="17"/>
      <c r="AR15" s="18">
        <f>SUM(AL15+AN15+AP15)</f>
        <v>12912600</v>
      </c>
      <c r="AS15" s="17"/>
      <c r="AT15" s="19">
        <f>SUM(AT16:AT19)</f>
        <v>25403900</v>
      </c>
      <c r="AU15" s="17"/>
      <c r="AV15" s="20">
        <f>SUM(AV16:AV19)</f>
        <v>40313600</v>
      </c>
      <c r="AW15" s="17"/>
      <c r="AX15" s="20">
        <f>SUM(AT15+AV15)</f>
        <v>65717500</v>
      </c>
      <c r="AY15" s="39"/>
      <c r="AZ15" s="40">
        <f>SUM(H15+N15+T15+AB15+AD15+AJ15+AR15+AX15)</f>
        <v>565821300</v>
      </c>
    </row>
    <row r="16" spans="1:52" ht="34.5">
      <c r="A16" s="12" t="s">
        <v>34</v>
      </c>
      <c r="B16" s="10" t="s">
        <v>47</v>
      </c>
      <c r="C16" s="10">
        <v>50</v>
      </c>
      <c r="D16" s="13">
        <v>3985600</v>
      </c>
      <c r="E16" s="10">
        <v>40</v>
      </c>
      <c r="F16" s="13">
        <v>3485600</v>
      </c>
      <c r="G16" s="45">
        <f>SUM(C16+E16)</f>
        <v>90</v>
      </c>
      <c r="H16" s="30">
        <f aca="true" t="shared" si="0" ref="H16:H24">SUM(D16+F16)</f>
        <v>7471200</v>
      </c>
      <c r="I16" s="10">
        <v>50</v>
      </c>
      <c r="J16" s="13">
        <v>3985600</v>
      </c>
      <c r="K16" s="10">
        <v>20</v>
      </c>
      <c r="L16" s="13">
        <v>2485600</v>
      </c>
      <c r="M16" s="45">
        <f>SUM(I16+K16)</f>
        <v>70</v>
      </c>
      <c r="N16" s="30">
        <f aca="true" t="shared" si="1" ref="N16:N24">SUM(J16+L16)</f>
        <v>6471200</v>
      </c>
      <c r="O16" s="10">
        <v>50</v>
      </c>
      <c r="P16" s="46">
        <v>3985600</v>
      </c>
      <c r="Q16" s="10">
        <v>0</v>
      </c>
      <c r="R16" s="13">
        <v>0</v>
      </c>
      <c r="S16" s="45">
        <f>SUM(O16+Q16)</f>
        <v>50</v>
      </c>
      <c r="T16" s="30">
        <f aca="true" t="shared" si="2" ref="T16:T24">SUM(P16+R16)</f>
        <v>3985600</v>
      </c>
      <c r="U16" s="10">
        <v>30</v>
      </c>
      <c r="V16" s="13">
        <v>2985600</v>
      </c>
      <c r="W16" s="10">
        <v>0</v>
      </c>
      <c r="X16" s="13">
        <v>0</v>
      </c>
      <c r="Y16" s="10">
        <v>0</v>
      </c>
      <c r="Z16" s="13">
        <v>0</v>
      </c>
      <c r="AA16" s="45">
        <f>SUM(U16+W16+Y16)</f>
        <v>30</v>
      </c>
      <c r="AB16" s="30">
        <f aca="true" t="shared" si="3" ref="AB16:AB24">SUM(V16+X16+Z16)</f>
        <v>2985600</v>
      </c>
      <c r="AC16" s="49">
        <v>40</v>
      </c>
      <c r="AD16" s="47">
        <v>3485600</v>
      </c>
      <c r="AE16" s="10">
        <v>20</v>
      </c>
      <c r="AF16" s="13">
        <v>2485600</v>
      </c>
      <c r="AG16" s="10">
        <v>30</v>
      </c>
      <c r="AH16" s="13">
        <v>2985600</v>
      </c>
      <c r="AI16" s="45">
        <f>SUM(AE16+AG16)</f>
        <v>50</v>
      </c>
      <c r="AJ16" s="30">
        <f aca="true" t="shared" si="4" ref="AJ16:AJ24">SUM(AF16+AH16)</f>
        <v>5471200</v>
      </c>
      <c r="AK16" s="10">
        <v>0</v>
      </c>
      <c r="AL16" s="13">
        <v>0</v>
      </c>
      <c r="AM16" s="10">
        <v>0</v>
      </c>
      <c r="AN16" s="13">
        <v>0</v>
      </c>
      <c r="AO16" s="10">
        <v>0</v>
      </c>
      <c r="AP16" s="13">
        <v>0</v>
      </c>
      <c r="AQ16" s="45">
        <v>0</v>
      </c>
      <c r="AR16" s="30">
        <f aca="true" t="shared" si="5" ref="AR16:AR24">SUM(AL16+AN16+AP16)</f>
        <v>0</v>
      </c>
      <c r="AS16" s="50">
        <v>0</v>
      </c>
      <c r="AT16" s="13">
        <v>0</v>
      </c>
      <c r="AU16" s="10">
        <v>0</v>
      </c>
      <c r="AV16" s="14">
        <v>0</v>
      </c>
      <c r="AW16" s="45">
        <v>0</v>
      </c>
      <c r="AX16" s="38">
        <f aca="true" t="shared" si="6" ref="AX16:AX24">SUM(AT16+AV16)</f>
        <v>0</v>
      </c>
      <c r="AY16" s="54">
        <f>SUM(G16+M16+S16+AA16+AC16+AI16)</f>
        <v>330</v>
      </c>
      <c r="AZ16" s="29">
        <f>SUM(H16+N16+T16+AB16+AD16+AJ16+AR16+AX16)</f>
        <v>29870400</v>
      </c>
    </row>
    <row r="17" spans="1:52" ht="34.5">
      <c r="A17" s="12" t="s">
        <v>36</v>
      </c>
      <c r="B17" s="10" t="s">
        <v>48</v>
      </c>
      <c r="C17" s="10">
        <v>2</v>
      </c>
      <c r="D17" s="13">
        <v>1097400</v>
      </c>
      <c r="E17" s="10">
        <v>1</v>
      </c>
      <c r="F17" s="13">
        <v>548700</v>
      </c>
      <c r="G17" s="45">
        <f>SUM(C17+E17)</f>
        <v>3</v>
      </c>
      <c r="H17" s="30">
        <f t="shared" si="0"/>
        <v>1646100</v>
      </c>
      <c r="I17" s="10">
        <v>2</v>
      </c>
      <c r="J17" s="13">
        <v>1097400</v>
      </c>
      <c r="K17" s="10">
        <v>1</v>
      </c>
      <c r="L17" s="13">
        <v>548700</v>
      </c>
      <c r="M17" s="45">
        <f>SUM(I17+K17)</f>
        <v>3</v>
      </c>
      <c r="N17" s="30">
        <f t="shared" si="1"/>
        <v>1646100</v>
      </c>
      <c r="O17" s="10">
        <v>2</v>
      </c>
      <c r="P17" s="13">
        <v>1097400</v>
      </c>
      <c r="Q17" s="10">
        <v>1</v>
      </c>
      <c r="R17" s="13">
        <v>548700</v>
      </c>
      <c r="S17" s="45">
        <f>SUM(O17+Q17)</f>
        <v>3</v>
      </c>
      <c r="T17" s="30">
        <f t="shared" si="2"/>
        <v>1646100</v>
      </c>
      <c r="U17" s="10">
        <v>2</v>
      </c>
      <c r="V17" s="13">
        <v>1097300</v>
      </c>
      <c r="W17" s="10">
        <v>1</v>
      </c>
      <c r="X17" s="13">
        <v>548700</v>
      </c>
      <c r="Y17" s="10">
        <v>1</v>
      </c>
      <c r="Z17" s="13">
        <v>649300</v>
      </c>
      <c r="AA17" s="45">
        <f>SUM(U17+W17+Y17)</f>
        <v>4</v>
      </c>
      <c r="AB17" s="30">
        <f t="shared" si="3"/>
        <v>2295300</v>
      </c>
      <c r="AC17" s="49">
        <v>2</v>
      </c>
      <c r="AD17" s="47">
        <v>1097400</v>
      </c>
      <c r="AE17" s="10">
        <v>2</v>
      </c>
      <c r="AF17" s="46">
        <v>1097300</v>
      </c>
      <c r="AG17" s="10">
        <v>2</v>
      </c>
      <c r="AH17" s="13">
        <v>1097400</v>
      </c>
      <c r="AI17" s="45">
        <f>SUM(AE17+AG17)</f>
        <v>4</v>
      </c>
      <c r="AJ17" s="30">
        <f t="shared" si="4"/>
        <v>2194700</v>
      </c>
      <c r="AK17" s="10">
        <v>1</v>
      </c>
      <c r="AL17" s="13">
        <v>548700</v>
      </c>
      <c r="AM17" s="10">
        <v>0</v>
      </c>
      <c r="AN17" s="13">
        <v>0</v>
      </c>
      <c r="AO17" s="10">
        <v>1</v>
      </c>
      <c r="AP17" s="13">
        <v>548700</v>
      </c>
      <c r="AQ17" s="45">
        <f>SUM(AK17+AM17+AO17)</f>
        <v>2</v>
      </c>
      <c r="AR17" s="30">
        <f t="shared" si="5"/>
        <v>1097400</v>
      </c>
      <c r="AS17" s="50">
        <v>2</v>
      </c>
      <c r="AT17" s="46">
        <v>996700</v>
      </c>
      <c r="AU17" s="10">
        <v>2</v>
      </c>
      <c r="AV17" s="14">
        <v>1097400</v>
      </c>
      <c r="AW17" s="45">
        <f>SUM(AS17+AU17)</f>
        <v>4</v>
      </c>
      <c r="AX17" s="38">
        <f t="shared" si="6"/>
        <v>2094100</v>
      </c>
      <c r="AY17" s="54">
        <f>SUM(G17+M17+S17+AA17+AC17+AI17+AQ17+AW17)</f>
        <v>25</v>
      </c>
      <c r="AZ17" s="29">
        <f>SUM(H17+N17+T17+AB17+AD17+AJ17+AR17+AX17)</f>
        <v>13717200</v>
      </c>
    </row>
    <row r="18" spans="1:52" ht="15">
      <c r="A18" s="15" t="s">
        <v>37</v>
      </c>
      <c r="B18" s="10" t="s">
        <v>49</v>
      </c>
      <c r="C18" s="51">
        <v>2100</v>
      </c>
      <c r="D18" s="13">
        <v>11897800</v>
      </c>
      <c r="E18" s="10">
        <v>500</v>
      </c>
      <c r="F18" s="13">
        <v>3102800</v>
      </c>
      <c r="G18" s="52">
        <f>SUM(C18+E18)</f>
        <v>2600</v>
      </c>
      <c r="H18" s="30">
        <f t="shared" si="0"/>
        <v>15000600</v>
      </c>
      <c r="I18" s="51">
        <v>4900</v>
      </c>
      <c r="J18" s="13">
        <v>25667800</v>
      </c>
      <c r="K18" s="51">
        <v>4000</v>
      </c>
      <c r="L18" s="13">
        <v>21148100</v>
      </c>
      <c r="M18" s="52">
        <f>SUM(I18+K18)</f>
        <v>8900</v>
      </c>
      <c r="N18" s="30">
        <f t="shared" si="1"/>
        <v>46815900</v>
      </c>
      <c r="O18" s="51">
        <v>7000</v>
      </c>
      <c r="P18" s="13">
        <v>40894700</v>
      </c>
      <c r="Q18" s="51">
        <v>3000</v>
      </c>
      <c r="R18" s="13">
        <v>16707200</v>
      </c>
      <c r="S18" s="52">
        <f>SUM(O18+Q18)</f>
        <v>10000</v>
      </c>
      <c r="T18" s="30">
        <f t="shared" si="2"/>
        <v>57601900</v>
      </c>
      <c r="U18" s="51">
        <v>1800</v>
      </c>
      <c r="V18" s="13">
        <v>10853200</v>
      </c>
      <c r="W18" s="10">
        <v>0</v>
      </c>
      <c r="X18" s="13">
        <v>343600</v>
      </c>
      <c r="Y18" s="51">
        <v>1300</v>
      </c>
      <c r="Z18" s="13">
        <v>7252600</v>
      </c>
      <c r="AA18" s="52">
        <f>SUM(U18+W18+Y18)</f>
        <v>3100</v>
      </c>
      <c r="AB18" s="30">
        <f t="shared" si="3"/>
        <v>18449400</v>
      </c>
      <c r="AC18" s="48">
        <v>0</v>
      </c>
      <c r="AD18" s="47">
        <v>0</v>
      </c>
      <c r="AE18" s="51">
        <v>6500</v>
      </c>
      <c r="AF18" s="13">
        <v>33789500</v>
      </c>
      <c r="AG18" s="51">
        <v>7000</v>
      </c>
      <c r="AH18" s="13">
        <v>35887800</v>
      </c>
      <c r="AI18" s="52">
        <f>SUM(AE18+AG18)</f>
        <v>13500</v>
      </c>
      <c r="AJ18" s="30">
        <f t="shared" si="4"/>
        <v>69677300</v>
      </c>
      <c r="AK18" s="10">
        <v>500</v>
      </c>
      <c r="AL18" s="13">
        <v>2978000</v>
      </c>
      <c r="AM18" s="10">
        <v>0</v>
      </c>
      <c r="AN18" s="13">
        <v>293600</v>
      </c>
      <c r="AO18" s="10">
        <v>0</v>
      </c>
      <c r="AP18" s="13">
        <v>293600</v>
      </c>
      <c r="AQ18" s="45">
        <f>SUM(AK18+AM18+AO18)</f>
        <v>500</v>
      </c>
      <c r="AR18" s="30">
        <f t="shared" si="5"/>
        <v>3565200</v>
      </c>
      <c r="AS18" s="53">
        <v>2000</v>
      </c>
      <c r="AT18" s="13">
        <v>10657200</v>
      </c>
      <c r="AU18" s="51">
        <v>5000</v>
      </c>
      <c r="AV18" s="14">
        <v>25466200</v>
      </c>
      <c r="AW18" s="52">
        <f>SUM(AS18+AU18)</f>
        <v>7000</v>
      </c>
      <c r="AX18" s="38">
        <f t="shared" si="6"/>
        <v>36123400</v>
      </c>
      <c r="AY18" s="55">
        <f>SUM(G18+M18+S18+AA18+AI18+AQ18+AW18)</f>
        <v>45600</v>
      </c>
      <c r="AZ18" s="29">
        <f>SUM(H18+N18+T18+AB18+AD18+AJ18+AR18+AX18)</f>
        <v>247233700</v>
      </c>
    </row>
    <row r="19" spans="1:54" ht="15">
      <c r="A19" s="15" t="s">
        <v>38</v>
      </c>
      <c r="B19" s="10" t="s">
        <v>49</v>
      </c>
      <c r="C19" s="51">
        <v>5000</v>
      </c>
      <c r="D19" s="13">
        <v>27500000</v>
      </c>
      <c r="E19" s="51">
        <v>1000</v>
      </c>
      <c r="F19" s="13">
        <v>5500000</v>
      </c>
      <c r="G19" s="52">
        <f>SUM(C19+E19)</f>
        <v>6000</v>
      </c>
      <c r="H19" s="30">
        <f t="shared" si="0"/>
        <v>33000000</v>
      </c>
      <c r="I19" s="51">
        <v>4000</v>
      </c>
      <c r="J19" s="13">
        <v>22000000</v>
      </c>
      <c r="K19" s="51">
        <v>2500</v>
      </c>
      <c r="L19" s="13">
        <v>13750000</v>
      </c>
      <c r="M19" s="52">
        <f>SUM(I19+K19)</f>
        <v>6500</v>
      </c>
      <c r="N19" s="30">
        <f t="shared" si="1"/>
        <v>35750000</v>
      </c>
      <c r="O19" s="51">
        <v>5000</v>
      </c>
      <c r="P19" s="13">
        <v>27500000</v>
      </c>
      <c r="Q19" s="51">
        <v>4000</v>
      </c>
      <c r="R19" s="13">
        <v>22000000</v>
      </c>
      <c r="S19" s="52">
        <f>SUM(O19+Q19)</f>
        <v>9000</v>
      </c>
      <c r="T19" s="30">
        <f t="shared" si="2"/>
        <v>49500000</v>
      </c>
      <c r="U19" s="51">
        <v>5000</v>
      </c>
      <c r="V19" s="13">
        <v>27500000</v>
      </c>
      <c r="W19" s="51">
        <v>2000</v>
      </c>
      <c r="X19" s="13">
        <v>11000000</v>
      </c>
      <c r="Y19" s="51">
        <v>2000</v>
      </c>
      <c r="Z19" s="13">
        <v>11000000</v>
      </c>
      <c r="AA19" s="52">
        <f>SUM(U19+W19+Y19)</f>
        <v>9000</v>
      </c>
      <c r="AB19" s="30">
        <f t="shared" si="3"/>
        <v>49500000</v>
      </c>
      <c r="AC19" s="49">
        <v>5000</v>
      </c>
      <c r="AD19" s="47">
        <v>27500000</v>
      </c>
      <c r="AE19" s="51">
        <v>3000</v>
      </c>
      <c r="AF19" s="13">
        <v>16500000</v>
      </c>
      <c r="AG19" s="51">
        <v>5000</v>
      </c>
      <c r="AH19" s="13">
        <v>27500000</v>
      </c>
      <c r="AI19" s="52">
        <f>SUM(AE19+AG19)</f>
        <v>8000</v>
      </c>
      <c r="AJ19" s="30">
        <f t="shared" si="4"/>
        <v>44000000</v>
      </c>
      <c r="AK19" s="51">
        <v>500</v>
      </c>
      <c r="AL19" s="13">
        <v>2750000</v>
      </c>
      <c r="AM19" s="10">
        <v>0</v>
      </c>
      <c r="AN19" s="13">
        <v>0</v>
      </c>
      <c r="AO19" s="51">
        <v>1000</v>
      </c>
      <c r="AP19" s="13">
        <v>5500000</v>
      </c>
      <c r="AQ19" s="52">
        <f>SUM(AK19+AM19+AO19)</f>
        <v>1500</v>
      </c>
      <c r="AR19" s="30">
        <f t="shared" si="5"/>
        <v>8250000</v>
      </c>
      <c r="AS19" s="53">
        <v>2500</v>
      </c>
      <c r="AT19" s="13">
        <v>13750000</v>
      </c>
      <c r="AU19" s="51">
        <v>2500</v>
      </c>
      <c r="AV19" s="14">
        <v>13750000</v>
      </c>
      <c r="AW19" s="52">
        <f>SUM(AS19+AU19)</f>
        <v>5000</v>
      </c>
      <c r="AX19" s="38">
        <f t="shared" si="6"/>
        <v>27500000</v>
      </c>
      <c r="AY19" s="54">
        <f>SUM(G19+M19+S19+AA19+AC19+AI19+AQ19+AW19)</f>
        <v>50000</v>
      </c>
      <c r="AZ19" s="29">
        <f>SUM(H19+N19+T19+AB19+AD19+AJ19+AR19+AX19)</f>
        <v>275000000</v>
      </c>
      <c r="BB19" s="6"/>
    </row>
    <row r="20" spans="1:52" ht="15">
      <c r="A20" s="26" t="s">
        <v>39</v>
      </c>
      <c r="B20" s="45"/>
      <c r="C20" s="45"/>
      <c r="D20" s="19">
        <f>SUM(D21:D24)</f>
        <v>14951200</v>
      </c>
      <c r="E20" s="45"/>
      <c r="F20" s="19">
        <f>SUM(F21:F24)</f>
        <v>1281600</v>
      </c>
      <c r="G20" s="45"/>
      <c r="H20" s="18">
        <f t="shared" si="0"/>
        <v>16232800</v>
      </c>
      <c r="I20" s="45"/>
      <c r="J20" s="19">
        <f>SUM(J21:J24)</f>
        <v>2510600</v>
      </c>
      <c r="K20" s="45"/>
      <c r="L20" s="19">
        <f>SUM(L21:L24)</f>
        <v>774400</v>
      </c>
      <c r="M20" s="45"/>
      <c r="N20" s="18">
        <f t="shared" si="1"/>
        <v>3285000</v>
      </c>
      <c r="O20" s="45"/>
      <c r="P20" s="19">
        <f>SUM(P21:P24)</f>
        <v>7238800</v>
      </c>
      <c r="Q20" s="45"/>
      <c r="R20" s="19">
        <f>SUM(R21:R24)</f>
        <v>2986000</v>
      </c>
      <c r="S20" s="45"/>
      <c r="T20" s="18">
        <f t="shared" si="2"/>
        <v>10224800</v>
      </c>
      <c r="U20" s="45"/>
      <c r="V20" s="19">
        <f>SUM(V21:V24)</f>
        <v>3137200</v>
      </c>
      <c r="W20" s="45"/>
      <c r="X20" s="19">
        <f>SUM(X21:X24)</f>
        <v>498400</v>
      </c>
      <c r="Y20" s="45"/>
      <c r="Z20" s="19">
        <f>SUM(Z21:Z24)</f>
        <v>552100</v>
      </c>
      <c r="AA20" s="45"/>
      <c r="AB20" s="18">
        <f t="shared" si="3"/>
        <v>4187700</v>
      </c>
      <c r="AC20" s="48"/>
      <c r="AD20" s="19">
        <f>SUM(AD21:AD24)</f>
        <v>7033700</v>
      </c>
      <c r="AE20" s="45"/>
      <c r="AF20" s="19">
        <f>SUM(AF21:AF24)</f>
        <v>3974800</v>
      </c>
      <c r="AG20" s="45"/>
      <c r="AH20" s="19">
        <f>SUM(AH21:AH24)</f>
        <v>7293200</v>
      </c>
      <c r="AI20" s="45"/>
      <c r="AJ20" s="18">
        <f t="shared" si="4"/>
        <v>11268000</v>
      </c>
      <c r="AK20" s="45"/>
      <c r="AL20" s="19">
        <f>SUM(AL21:AL24)</f>
        <v>881600</v>
      </c>
      <c r="AM20" s="45"/>
      <c r="AN20" s="19">
        <f>SUM(AN21:AN24)</f>
        <v>152100</v>
      </c>
      <c r="AO20" s="45"/>
      <c r="AP20" s="19">
        <f>SUM(AP21:AP24)</f>
        <v>1735600</v>
      </c>
      <c r="AQ20" s="45"/>
      <c r="AR20" s="18">
        <f t="shared" si="5"/>
        <v>2769300</v>
      </c>
      <c r="AS20" s="45"/>
      <c r="AT20" s="19">
        <f>SUM(AT21:AT24)</f>
        <v>4810700</v>
      </c>
      <c r="AU20" s="45"/>
      <c r="AV20" s="27">
        <f>SUM(AV21:AV24)</f>
        <v>8751400</v>
      </c>
      <c r="AW20" s="45"/>
      <c r="AX20" s="20">
        <f t="shared" si="6"/>
        <v>13562100</v>
      </c>
      <c r="AY20" s="56"/>
      <c r="AZ20" s="40">
        <f>SUM(H20+N20+T20+AB20+AD20+AJ20+AR20+AX20)</f>
        <v>68563400</v>
      </c>
    </row>
    <row r="21" spans="1:52" ht="15">
      <c r="A21" s="15" t="s">
        <v>40</v>
      </c>
      <c r="B21" s="10" t="s">
        <v>50</v>
      </c>
      <c r="C21" s="10">
        <v>10</v>
      </c>
      <c r="D21" s="13">
        <v>731600</v>
      </c>
      <c r="E21" s="10">
        <v>5</v>
      </c>
      <c r="F21" s="13">
        <v>369400</v>
      </c>
      <c r="G21" s="45">
        <f>SUM(C21+E21)</f>
        <v>15</v>
      </c>
      <c r="H21" s="30">
        <f t="shared" si="0"/>
        <v>1101000</v>
      </c>
      <c r="I21" s="10">
        <v>7</v>
      </c>
      <c r="J21" s="13">
        <v>860600</v>
      </c>
      <c r="K21" s="10">
        <v>3</v>
      </c>
      <c r="L21" s="13">
        <v>724400</v>
      </c>
      <c r="M21" s="45">
        <f>SUM(I21+K21)</f>
        <v>10</v>
      </c>
      <c r="N21" s="30">
        <f t="shared" si="1"/>
        <v>1585000</v>
      </c>
      <c r="O21" s="10">
        <v>10</v>
      </c>
      <c r="P21" s="13">
        <v>6231600</v>
      </c>
      <c r="Q21" s="10">
        <v>10</v>
      </c>
      <c r="R21" s="13">
        <v>2231600</v>
      </c>
      <c r="S21" s="45">
        <f>SUM(O21+Q21)</f>
        <v>20</v>
      </c>
      <c r="T21" s="30">
        <f t="shared" si="2"/>
        <v>8463200</v>
      </c>
      <c r="U21" s="10">
        <v>10</v>
      </c>
      <c r="V21" s="13">
        <v>981600</v>
      </c>
      <c r="W21" s="10">
        <v>2</v>
      </c>
      <c r="X21" s="13">
        <v>498400</v>
      </c>
      <c r="Y21" s="10">
        <v>2</v>
      </c>
      <c r="Z21" s="13">
        <v>402100</v>
      </c>
      <c r="AA21" s="45">
        <f>SUM(U21+W21+Y21)</f>
        <v>14</v>
      </c>
      <c r="AB21" s="30">
        <f t="shared" si="3"/>
        <v>1882100</v>
      </c>
      <c r="AC21" s="48">
        <v>5</v>
      </c>
      <c r="AD21" s="47">
        <v>3019300</v>
      </c>
      <c r="AE21" s="10">
        <v>30</v>
      </c>
      <c r="AF21" s="13">
        <v>2837600</v>
      </c>
      <c r="AG21" s="10">
        <v>30</v>
      </c>
      <c r="AH21" s="13">
        <v>2837600</v>
      </c>
      <c r="AI21" s="45">
        <f>SUM(AE21+AG21)</f>
        <v>60</v>
      </c>
      <c r="AJ21" s="30">
        <f t="shared" si="4"/>
        <v>5675200</v>
      </c>
      <c r="AK21" s="10">
        <v>10</v>
      </c>
      <c r="AL21" s="13">
        <v>731600</v>
      </c>
      <c r="AM21" s="10">
        <v>2</v>
      </c>
      <c r="AN21" s="13">
        <v>152100</v>
      </c>
      <c r="AO21" s="10">
        <v>10</v>
      </c>
      <c r="AP21" s="13">
        <v>731600</v>
      </c>
      <c r="AQ21" s="45">
        <f>SUM(AK21+AM21+AO21)</f>
        <v>22</v>
      </c>
      <c r="AR21" s="30">
        <f t="shared" si="5"/>
        <v>1615300</v>
      </c>
      <c r="AS21" s="50">
        <v>30</v>
      </c>
      <c r="AT21" s="13">
        <v>2680700</v>
      </c>
      <c r="AU21" s="10">
        <v>45</v>
      </c>
      <c r="AV21" s="14">
        <v>3924200</v>
      </c>
      <c r="AW21" s="45">
        <f>SUM(AS21+AU21)</f>
        <v>75</v>
      </c>
      <c r="AX21" s="38">
        <f t="shared" si="6"/>
        <v>6604900</v>
      </c>
      <c r="AY21" s="54">
        <f>SUM(G21+M21+S21+AA21+AC21+AI21+AQ21+AW21)</f>
        <v>221</v>
      </c>
      <c r="AZ21" s="29">
        <f>SUM(H21+N21+T21+AB21+AD21+AJ21+AR21+AX21)</f>
        <v>29946000</v>
      </c>
    </row>
    <row r="22" spans="1:52" ht="34.5">
      <c r="A22" s="12" t="s">
        <v>41</v>
      </c>
      <c r="B22" s="10" t="s">
        <v>51</v>
      </c>
      <c r="C22" s="10">
        <v>13</v>
      </c>
      <c r="D22" s="13">
        <v>13544600</v>
      </c>
      <c r="E22" s="10">
        <v>1</v>
      </c>
      <c r="F22" s="13">
        <v>707200</v>
      </c>
      <c r="G22" s="45">
        <f>SUM(C22+E22)</f>
        <v>14</v>
      </c>
      <c r="H22" s="30">
        <f t="shared" si="0"/>
        <v>14251800</v>
      </c>
      <c r="I22" s="10">
        <v>3</v>
      </c>
      <c r="J22" s="13">
        <v>1450000</v>
      </c>
      <c r="K22" s="10">
        <v>0</v>
      </c>
      <c r="L22" s="13">
        <v>0</v>
      </c>
      <c r="M22" s="45">
        <f>SUM(I22+K22)</f>
        <v>3</v>
      </c>
      <c r="N22" s="30">
        <f t="shared" si="1"/>
        <v>1450000</v>
      </c>
      <c r="O22" s="10">
        <v>1</v>
      </c>
      <c r="P22" s="13">
        <v>707200</v>
      </c>
      <c r="Q22" s="10">
        <v>2</v>
      </c>
      <c r="R22" s="13">
        <v>754400</v>
      </c>
      <c r="S22" s="45">
        <f>SUM(O22+Q22)</f>
        <v>3</v>
      </c>
      <c r="T22" s="30">
        <f t="shared" si="2"/>
        <v>1461600</v>
      </c>
      <c r="U22" s="10">
        <v>2</v>
      </c>
      <c r="V22" s="13">
        <v>1905600</v>
      </c>
      <c r="W22" s="10">
        <v>0</v>
      </c>
      <c r="X22" s="13">
        <v>0</v>
      </c>
      <c r="Y22" s="10">
        <v>0</v>
      </c>
      <c r="Z22" s="13">
        <v>0</v>
      </c>
      <c r="AA22" s="45">
        <f>SUM(U22+W22+Y22)</f>
        <v>2</v>
      </c>
      <c r="AB22" s="30">
        <f t="shared" si="3"/>
        <v>1905600</v>
      </c>
      <c r="AC22" s="48">
        <v>6</v>
      </c>
      <c r="AD22" s="47">
        <v>3814400</v>
      </c>
      <c r="AE22" s="10">
        <v>2</v>
      </c>
      <c r="AF22" s="13">
        <v>1037200</v>
      </c>
      <c r="AG22" s="10">
        <v>6</v>
      </c>
      <c r="AH22" s="13">
        <v>4305600</v>
      </c>
      <c r="AI22" s="45">
        <f>SUM(AE22+AG22)</f>
        <v>8</v>
      </c>
      <c r="AJ22" s="30">
        <f t="shared" si="4"/>
        <v>5342800</v>
      </c>
      <c r="AK22" s="10">
        <v>0</v>
      </c>
      <c r="AL22" s="13">
        <v>0</v>
      </c>
      <c r="AM22" s="10">
        <v>0</v>
      </c>
      <c r="AN22" s="13">
        <v>0</v>
      </c>
      <c r="AO22" s="10">
        <v>1</v>
      </c>
      <c r="AP22" s="13">
        <v>904000</v>
      </c>
      <c r="AQ22" s="45">
        <f>SUM(AK22+AM22+AO22)</f>
        <v>1</v>
      </c>
      <c r="AR22" s="30">
        <f t="shared" si="5"/>
        <v>904000</v>
      </c>
      <c r="AS22" s="50">
        <v>6</v>
      </c>
      <c r="AT22" s="13">
        <v>1980000</v>
      </c>
      <c r="AU22" s="10">
        <v>7</v>
      </c>
      <c r="AV22" s="14">
        <v>4777200</v>
      </c>
      <c r="AW22" s="45">
        <f>SUM(AS22+AU22)</f>
        <v>13</v>
      </c>
      <c r="AX22" s="38">
        <f t="shared" si="6"/>
        <v>6757200</v>
      </c>
      <c r="AY22" s="54">
        <f>SUM(G22+M22+S22+AA22+AC22+AI22+AQ22+AW22)</f>
        <v>50</v>
      </c>
      <c r="AZ22" s="29">
        <f aca="true" t="shared" si="7" ref="AZ22:AZ24">SUM(H22+N22+T22+AB22+AD22+AJ22+AR22+AX22)</f>
        <v>35887400</v>
      </c>
    </row>
    <row r="23" spans="1:52" ht="15">
      <c r="A23" s="15" t="s">
        <v>42</v>
      </c>
      <c r="B23" s="10" t="s">
        <v>47</v>
      </c>
      <c r="C23" s="10">
        <v>6</v>
      </c>
      <c r="D23" s="13">
        <v>300000</v>
      </c>
      <c r="E23" s="10">
        <v>2</v>
      </c>
      <c r="F23" s="13">
        <v>100000</v>
      </c>
      <c r="G23" s="45">
        <f>SUM(C23+E23)</f>
        <v>8</v>
      </c>
      <c r="H23" s="30">
        <f t="shared" si="0"/>
        <v>400000</v>
      </c>
      <c r="I23" s="10">
        <v>4</v>
      </c>
      <c r="J23" s="13">
        <v>200000</v>
      </c>
      <c r="K23" s="10">
        <v>1</v>
      </c>
      <c r="L23" s="13">
        <v>50000</v>
      </c>
      <c r="M23" s="45">
        <f>SUM(I23+K23)</f>
        <v>5</v>
      </c>
      <c r="N23" s="30">
        <f t="shared" si="1"/>
        <v>250000</v>
      </c>
      <c r="O23" s="10">
        <v>6</v>
      </c>
      <c r="P23" s="13">
        <v>300000</v>
      </c>
      <c r="Q23" s="10">
        <v>0</v>
      </c>
      <c r="R23" s="13">
        <v>0</v>
      </c>
      <c r="S23" s="45">
        <f>SUM(O23+Q23)</f>
        <v>6</v>
      </c>
      <c r="T23" s="30">
        <f t="shared" si="2"/>
        <v>300000</v>
      </c>
      <c r="U23" s="10">
        <v>5</v>
      </c>
      <c r="V23" s="13">
        <v>250000</v>
      </c>
      <c r="W23" s="10">
        <v>0</v>
      </c>
      <c r="X23" s="13">
        <v>0</v>
      </c>
      <c r="Y23" s="10">
        <v>3</v>
      </c>
      <c r="Z23" s="13">
        <v>150000</v>
      </c>
      <c r="AA23" s="45">
        <f>SUM(U23+W23+Y23)</f>
        <v>8</v>
      </c>
      <c r="AB23" s="30">
        <f t="shared" si="3"/>
        <v>400000</v>
      </c>
      <c r="AC23" s="48">
        <v>4</v>
      </c>
      <c r="AD23" s="47">
        <v>200000</v>
      </c>
      <c r="AE23" s="10">
        <v>2</v>
      </c>
      <c r="AF23" s="13">
        <v>100000</v>
      </c>
      <c r="AG23" s="10">
        <v>3</v>
      </c>
      <c r="AH23" s="13">
        <v>150000</v>
      </c>
      <c r="AI23" s="45">
        <f>SUM(AE23+AG23)</f>
        <v>5</v>
      </c>
      <c r="AJ23" s="30">
        <f t="shared" si="4"/>
        <v>250000</v>
      </c>
      <c r="AK23" s="10">
        <v>3</v>
      </c>
      <c r="AL23" s="13">
        <v>150000</v>
      </c>
      <c r="AM23" s="10">
        <v>0</v>
      </c>
      <c r="AN23" s="13">
        <v>0</v>
      </c>
      <c r="AO23" s="10">
        <v>2</v>
      </c>
      <c r="AP23" s="13">
        <v>100000</v>
      </c>
      <c r="AQ23" s="45">
        <f>SUM(AK23+AM23+AO23)</f>
        <v>5</v>
      </c>
      <c r="AR23" s="30">
        <f t="shared" si="5"/>
        <v>250000</v>
      </c>
      <c r="AS23" s="50">
        <v>3</v>
      </c>
      <c r="AT23" s="13">
        <v>150000</v>
      </c>
      <c r="AU23" s="10">
        <v>1</v>
      </c>
      <c r="AV23" s="14">
        <v>50000</v>
      </c>
      <c r="AW23" s="45">
        <f>SUM(AS23+AU23)</f>
        <v>4</v>
      </c>
      <c r="AX23" s="38">
        <f t="shared" si="6"/>
        <v>200000</v>
      </c>
      <c r="AY23" s="57">
        <f>SUM(G23+M23+S23+AA23+AC23+AI23+AQ23+AW23)</f>
        <v>45</v>
      </c>
      <c r="AZ23" s="29">
        <f t="shared" si="7"/>
        <v>2250000</v>
      </c>
    </row>
    <row r="24" spans="1:54" ht="15">
      <c r="A24" s="59" t="s">
        <v>43</v>
      </c>
      <c r="B24" s="10" t="s">
        <v>52</v>
      </c>
      <c r="C24" s="10">
        <v>5</v>
      </c>
      <c r="D24" s="60">
        <v>375000</v>
      </c>
      <c r="E24" s="10">
        <v>1</v>
      </c>
      <c r="F24" s="60">
        <v>105000</v>
      </c>
      <c r="G24" s="45">
        <f>SUM(C24+E24)</f>
        <v>6</v>
      </c>
      <c r="H24" s="62">
        <f t="shared" si="0"/>
        <v>480000</v>
      </c>
      <c r="I24" s="10"/>
      <c r="J24" s="13">
        <v>0</v>
      </c>
      <c r="K24" s="10"/>
      <c r="L24" s="16">
        <v>0</v>
      </c>
      <c r="M24" s="45"/>
      <c r="N24" s="30">
        <f t="shared" si="1"/>
        <v>0</v>
      </c>
      <c r="O24" s="10"/>
      <c r="P24" s="13">
        <v>0</v>
      </c>
      <c r="Q24" s="10"/>
      <c r="R24" s="13">
        <v>0</v>
      </c>
      <c r="S24" s="45"/>
      <c r="T24" s="30">
        <f t="shared" si="2"/>
        <v>0</v>
      </c>
      <c r="U24" s="10"/>
      <c r="V24" s="13">
        <v>0</v>
      </c>
      <c r="W24" s="10"/>
      <c r="X24" s="13">
        <v>0</v>
      </c>
      <c r="Y24" s="10"/>
      <c r="Z24" s="13">
        <v>0</v>
      </c>
      <c r="AA24" s="45"/>
      <c r="AB24" s="30">
        <f t="shared" si="3"/>
        <v>0</v>
      </c>
      <c r="AC24" s="48"/>
      <c r="AD24" s="47">
        <v>0</v>
      </c>
      <c r="AE24" s="10"/>
      <c r="AF24" s="13">
        <v>0</v>
      </c>
      <c r="AG24" s="11"/>
      <c r="AH24" s="13">
        <v>0</v>
      </c>
      <c r="AI24" s="45"/>
      <c r="AJ24" s="30">
        <f t="shared" si="4"/>
        <v>0</v>
      </c>
      <c r="AK24" s="10"/>
      <c r="AL24" s="13">
        <v>0</v>
      </c>
      <c r="AM24" s="10"/>
      <c r="AN24" s="14">
        <v>0</v>
      </c>
      <c r="AO24" s="10"/>
      <c r="AP24" s="13">
        <v>0</v>
      </c>
      <c r="AQ24" s="45"/>
      <c r="AR24" s="30">
        <f t="shared" si="5"/>
        <v>0</v>
      </c>
      <c r="AS24" s="50"/>
      <c r="AT24" s="13">
        <v>0</v>
      </c>
      <c r="AU24" s="10"/>
      <c r="AV24" s="14">
        <v>0</v>
      </c>
      <c r="AW24" s="45"/>
      <c r="AX24" s="38">
        <f t="shared" si="6"/>
        <v>0</v>
      </c>
      <c r="AY24" s="58">
        <v>6</v>
      </c>
      <c r="AZ24" s="29">
        <f t="shared" si="7"/>
        <v>480000</v>
      </c>
      <c r="BB24" s="6"/>
    </row>
    <row r="25" spans="1:52" ht="15">
      <c r="A25" s="59"/>
      <c r="B25" s="10" t="s">
        <v>52</v>
      </c>
      <c r="C25" s="10">
        <v>3</v>
      </c>
      <c r="D25" s="61"/>
      <c r="E25" s="10">
        <v>1</v>
      </c>
      <c r="F25" s="61"/>
      <c r="G25" s="45">
        <f>SUM(C25+E25)</f>
        <v>4</v>
      </c>
      <c r="H25" s="63"/>
      <c r="I25" s="11"/>
      <c r="J25" s="11"/>
      <c r="K25" s="11"/>
      <c r="L25" s="11"/>
      <c r="M25" s="17"/>
      <c r="N25" s="17"/>
      <c r="O25" s="11"/>
      <c r="P25" s="11"/>
      <c r="Q25" s="11"/>
      <c r="R25" s="11"/>
      <c r="S25" s="17"/>
      <c r="T25" s="17"/>
      <c r="U25" s="11"/>
      <c r="V25" s="11"/>
      <c r="W25" s="11"/>
      <c r="X25" s="11"/>
      <c r="Y25" s="11"/>
      <c r="Z25" s="11"/>
      <c r="AA25" s="17"/>
      <c r="AB25" s="17"/>
      <c r="AC25" s="17"/>
      <c r="AD25" s="17"/>
      <c r="AE25" s="11"/>
      <c r="AF25" s="11"/>
      <c r="AG25" s="11"/>
      <c r="AH25" s="11"/>
      <c r="AI25" s="17"/>
      <c r="AJ25" s="17"/>
      <c r="AK25" s="11"/>
      <c r="AL25" s="11"/>
      <c r="AM25" s="11"/>
      <c r="AN25" s="11"/>
      <c r="AO25" s="11"/>
      <c r="AP25" s="11"/>
      <c r="AQ25" s="11"/>
      <c r="AR25" s="11"/>
      <c r="AS25" s="10"/>
      <c r="AT25" s="11"/>
      <c r="AU25" s="11"/>
      <c r="AV25" s="11"/>
      <c r="AW25" s="17"/>
      <c r="AX25" s="17"/>
      <c r="AY25" s="28">
        <v>4</v>
      </c>
      <c r="AZ25" s="64"/>
    </row>
  </sheetData>
  <mergeCells count="41">
    <mergeCell ref="AY11:AZ11"/>
    <mergeCell ref="AY12:AY13"/>
    <mergeCell ref="AZ12:AZ13"/>
    <mergeCell ref="A24:A25"/>
    <mergeCell ref="D24:D25"/>
    <mergeCell ref="H24:H25"/>
    <mergeCell ref="F24:F25"/>
    <mergeCell ref="AS12:AT12"/>
    <mergeCell ref="AU12:AV12"/>
    <mergeCell ref="AW12:AX12"/>
    <mergeCell ref="AK11:AR11"/>
    <mergeCell ref="AQ12:AR12"/>
    <mergeCell ref="AK12:AL12"/>
    <mergeCell ref="AM12:AN12"/>
    <mergeCell ref="AO12:AP12"/>
    <mergeCell ref="U11:AB11"/>
    <mergeCell ref="AC11:AD11"/>
    <mergeCell ref="AC12:AD12"/>
    <mergeCell ref="AE12:AF12"/>
    <mergeCell ref="AG12:AH12"/>
    <mergeCell ref="AI12:AJ12"/>
    <mergeCell ref="S12:T12"/>
    <mergeCell ref="U12:V12"/>
    <mergeCell ref="W12:X12"/>
    <mergeCell ref="Y12:Z12"/>
    <mergeCell ref="AA12:AB12"/>
    <mergeCell ref="I12:J12"/>
    <mergeCell ref="K12:L12"/>
    <mergeCell ref="M12:N12"/>
    <mergeCell ref="O12:P12"/>
    <mergeCell ref="Q12:R12"/>
    <mergeCell ref="C11:H11"/>
    <mergeCell ref="I11:N11"/>
    <mergeCell ref="O11:T11"/>
    <mergeCell ref="AE11:AJ11"/>
    <mergeCell ref="AS11:AX11"/>
    <mergeCell ref="A11:A13"/>
    <mergeCell ref="B11:B13"/>
    <mergeCell ref="C12:D12"/>
    <mergeCell ref="E12:F12"/>
    <mergeCell ref="G12:H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Pring55</dc:creator>
  <cp:keywords/>
  <dc:description/>
  <cp:lastModifiedBy>Pring55</cp:lastModifiedBy>
  <cp:lastPrinted>2018-12-21T02:36:23Z</cp:lastPrinted>
  <dcterms:created xsi:type="dcterms:W3CDTF">2018-12-20T10:32:23Z</dcterms:created>
  <dcterms:modified xsi:type="dcterms:W3CDTF">2018-12-21T07:52:26Z</dcterms:modified>
  <cp:category/>
  <cp:version/>
  <cp:contentType/>
  <cp:contentStatus/>
</cp:coreProperties>
</file>