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งานตั้งเบิก 2568\เงินโอนเข้าบัญชีแจ้งไลน์ 2568\"/>
    </mc:Choice>
  </mc:AlternateContent>
  <xr:revisionPtr revIDLastSave="0" documentId="13_ncr:1_{D3D9F32E-49E0-4CA2-A35A-EF7D0BDE58FC}" xr6:coauthVersionLast="47" xr6:coauthVersionMax="47" xr10:uidLastSave="{00000000-0000-0000-0000-000000000000}"/>
  <bookViews>
    <workbookView xWindow="-120" yWindow="-120" windowWidth="29040" windowHeight="15720" tabRatio="371" xr2:uid="{00000000-000D-0000-FFFF-FFFF00000000}"/>
  </bookViews>
  <sheets>
    <sheet name="วันที่โหลด 7 พค.2568" sheetId="1" r:id="rId1"/>
  </sheets>
  <definedNames>
    <definedName name="_ppt2506" localSheetId="0" hidden="1">'วันที่โหลด 7 พค.2568'!#REF!</definedName>
    <definedName name="_xlnm.Print_Area" localSheetId="0">'วันที่โหลด 7 พค.2568'!$A$1:$M$48</definedName>
    <definedName name="_xlnm.Print_Titles" localSheetId="0">'วันที่โหลด 7 พค.2568'!$1:$1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8" i="1"/>
  <c r="A10" i="1"/>
  <c r="A12" i="1"/>
  <c r="G44" i="1"/>
  <c r="F44" i="1"/>
  <c r="H43" i="1"/>
  <c r="H44" i="1" s="1"/>
  <c r="G42" i="1"/>
  <c r="F42" i="1"/>
  <c r="H41" i="1"/>
  <c r="I41" i="1" s="1"/>
  <c r="H40" i="1"/>
  <c r="I39" i="1"/>
  <c r="I38" i="1"/>
  <c r="I37" i="1"/>
  <c r="I36" i="1"/>
  <c r="A36" i="1"/>
  <c r="A37" i="1" s="1"/>
  <c r="A38" i="1" s="1"/>
  <c r="A39" i="1" s="1"/>
  <c r="A40" i="1" s="1"/>
  <c r="A41" i="1" s="1"/>
  <c r="G13" i="1"/>
  <c r="F13" i="1"/>
  <c r="I12" i="1"/>
  <c r="H11" i="1"/>
  <c r="I11" i="1" s="1"/>
  <c r="H10" i="1"/>
  <c r="I10" i="1" s="1"/>
  <c r="I9" i="1"/>
  <c r="I8" i="1"/>
  <c r="G35" i="1"/>
  <c r="F35" i="1"/>
  <c r="H34" i="1"/>
  <c r="I34" i="1" s="1"/>
  <c r="H33" i="1"/>
  <c r="I33" i="1" s="1"/>
  <c r="H32" i="1"/>
  <c r="I32" i="1" s="1"/>
  <c r="I31" i="1"/>
  <c r="I30" i="1"/>
  <c r="I29" i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I19" i="1"/>
  <c r="H18" i="1"/>
  <c r="I18" i="1" s="1"/>
  <c r="I17" i="1"/>
  <c r="I16" i="1"/>
  <c r="H15" i="1"/>
  <c r="I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I7" i="1"/>
  <c r="I6" i="1"/>
  <c r="I5" i="1"/>
  <c r="I4" i="1"/>
  <c r="A4" i="1"/>
  <c r="I3" i="1"/>
  <c r="H42" i="1" l="1"/>
  <c r="I43" i="1"/>
  <c r="I44" i="1" s="1"/>
  <c r="I13" i="1"/>
  <c r="H13" i="1"/>
  <c r="H35" i="1"/>
  <c r="I40" i="1"/>
  <c r="I42" i="1" s="1"/>
  <c r="I15" i="1"/>
  <c r="I35" i="1" s="1"/>
</calcChain>
</file>

<file path=xl/sharedStrings.xml><?xml version="1.0" encoding="utf-8"?>
<sst xmlns="http://schemas.openxmlformats.org/spreadsheetml/2006/main" count="163" uniqueCount="82">
  <si>
    <t>วดป.ตั้งเบิก</t>
  </si>
  <si>
    <t>อ้างอิง</t>
  </si>
  <si>
    <t>ชื่อ</t>
  </si>
  <si>
    <t>งวดเดือน</t>
  </si>
  <si>
    <t>จำนวนเงินรวม</t>
  </si>
  <si>
    <t>มูลค่าสินค้า</t>
  </si>
  <si>
    <t>ภาษี/ค่าปรับ</t>
  </si>
  <si>
    <t>จำนวนเงินโอน</t>
  </si>
  <si>
    <t>ชื่อผู้เบิก</t>
  </si>
  <si>
    <t>วดป.ที่โอน</t>
  </si>
  <si>
    <t>ธค.67</t>
  </si>
  <si>
    <t>มค.68</t>
  </si>
  <si>
    <t>รายงานจ่ายตรงเงินโอนเข้าผู้ค้าภาครัฐ สำนักจัดการทรัพยากรป่าไม้ที่ 10 (ราชบุรี)  ปีงบประมาณ 2568</t>
  </si>
  <si>
    <t>กพ.68</t>
  </si>
  <si>
    <t>มีค.68</t>
  </si>
  <si>
    <t>นายไพโรจน์</t>
  </si>
  <si>
    <t>บมจ.โทรคมนาคมแห่งชาติ</t>
  </si>
  <si>
    <t>บจ.อมรชัยออยล์</t>
  </si>
  <si>
    <t>นายนพพันธ์</t>
  </si>
  <si>
    <t>น.ส.พรทิพา</t>
  </si>
  <si>
    <t>การไฟฟ้าส่วนภูมิภาค อ.ด่านมะขามเตี้ย</t>
  </si>
  <si>
    <t>นายชนะศักดิ์</t>
  </si>
  <si>
    <t>นายสมหวัง</t>
  </si>
  <si>
    <t>น.ส.ปิยะวดี</t>
  </si>
  <si>
    <t>นายจรัส</t>
  </si>
  <si>
    <t>เมย.68</t>
  </si>
  <si>
    <t>นางสาวกัญจนกร ผ่องใส</t>
  </si>
  <si>
    <t>น.ส.กิตยาภรณ์</t>
  </si>
  <si>
    <t>OT2025-0203/P681001545</t>
  </si>
  <si>
    <t>ล้านบ้านตรางยางดีดี</t>
  </si>
  <si>
    <t>768/38372/P681001560</t>
  </si>
  <si>
    <t>ร้านอักษรภัณฑ์</t>
  </si>
  <si>
    <t>768/38369/P681001561</t>
  </si>
  <si>
    <t>01/08/P681001562</t>
  </si>
  <si>
    <t>ร้านซีล็อคเซนเตอร์</t>
  </si>
  <si>
    <t>นางสาวพรทิพา</t>
  </si>
  <si>
    <t>1/12/P681001563</t>
  </si>
  <si>
    <t>768/38364/P681001576</t>
  </si>
  <si>
    <t>นายอำนาจ</t>
  </si>
  <si>
    <t>1/68/25/P681001579</t>
  </si>
  <si>
    <t>นายนิพนธ์ พลศิฏ์ศักดากุล</t>
  </si>
  <si>
    <t>นายอดิศร</t>
  </si>
  <si>
    <t>761/38040/P681001583</t>
  </si>
  <si>
    <t>03/17/P681001584</t>
  </si>
  <si>
    <t>ร้านอัขรวินท์ แป้นแก้ว</t>
  </si>
  <si>
    <t>น.ส.ศุภานัฎฐ์</t>
  </si>
  <si>
    <t>1/3/P681001591</t>
  </si>
  <si>
    <t>768/38376/P681001583</t>
  </si>
  <si>
    <t>นายสมนึก</t>
  </si>
  <si>
    <t>1/14/P681001599</t>
  </si>
  <si>
    <t>768/38380/P681001600</t>
  </si>
  <si>
    <t>TMP25040159/P681001601</t>
  </si>
  <si>
    <t>บจ.รุ่งไทยการยางและศูนย์ล้อ</t>
  </si>
  <si>
    <t>นายสมฤทธิ์</t>
  </si>
  <si>
    <t>1/18/P681001602</t>
  </si>
  <si>
    <t>1/16/P681001603</t>
  </si>
  <si>
    <t>1/9/P681001604</t>
  </si>
  <si>
    <t>1/20/P681001605</t>
  </si>
  <si>
    <t>1/15/P681001607</t>
  </si>
  <si>
    <t>1/17/P681001608</t>
  </si>
  <si>
    <t>นายอำพร</t>
  </si>
  <si>
    <t>761/38038/P681001609</t>
  </si>
  <si>
    <t>768/38360/P681001610</t>
  </si>
  <si>
    <t>761/38030/P681001611</t>
  </si>
  <si>
    <t>1607.453.2/1.05/2568/P681001612</t>
  </si>
  <si>
    <t>นางสาวศศิภา นิลยาน</t>
  </si>
  <si>
    <t>1607.556/1.02/2568/P681001613</t>
  </si>
  <si>
    <t>นางสาวจารุวรรณ หมีสกุล</t>
  </si>
  <si>
    <t>1623.6.41/1.01/2568/P681001614</t>
  </si>
  <si>
    <t>มท5307.32/014610087137/P681001478</t>
  </si>
  <si>
    <t>0000898600345/P681001555</t>
  </si>
  <si>
    <t>0000896032139/P681001556</t>
  </si>
  <si>
    <t>0000893497255/P681001557</t>
  </si>
  <si>
    <t>รกกง./11036821183/P681001558</t>
  </si>
  <si>
    <t>มท5307.32/014010022563/P681001585</t>
  </si>
  <si>
    <t>การไฟฟ้าส่วนภูมิภาค จังหวัดนครปฐม</t>
  </si>
  <si>
    <t>นายสมโภชน์</t>
  </si>
  <si>
    <t>มท5307.32/0128100585581/P681001585</t>
  </si>
  <si>
    <t>0000896180728/P681001586</t>
  </si>
  <si>
    <t>0000898738276/P681001587</t>
  </si>
  <si>
    <t>0000896180639/P681001588</t>
  </si>
  <si>
    <t>0000898739786/P681001589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</si>
</sst>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dd\ ดดด\ bb"/>
    <numFmt numFmtId="188" formatCode="ดดด\ yy"/>
    <numFmt numFmtId="189" formatCode="0."/>
    <numFmt numFmtId="190" formatCode="dd\.ดดดyy"/>
    <numFmt numFmtId="191" formatCode="\3\300000000"/>
  </numFmts>
  <fonts count="6" x14ac:knownFonts="1">
    <font>
      <sz val="10"/>
      <name val="Arial"/>
      <charset val="222"/>
    </font>
    <font>
      <sz val="10"/>
      <name val="Arial"/>
      <family val="2"/>
    </font>
    <font>
      <sz val="14"/>
      <name val="TH Sarabun New"/>
      <family val="2"/>
    </font>
    <font>
      <sz val="14"/>
      <color theme="1"/>
      <name val="TH Sarabun New"/>
      <family val="2"/>
    </font>
    <font>
      <sz val="14"/>
      <color rgb="FFFF0000"/>
      <name val="TH Sarabun New"/>
      <family val="2"/>
    </font>
    <font>
      <b/>
      <sz val="14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89" fontId="2" fillId="0" borderId="1" xfId="0" applyNumberFormat="1" applyFont="1" applyBorder="1" applyAlignment="1">
      <alignment horizontal="center"/>
    </xf>
    <xf numFmtId="19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88" fontId="3" fillId="0" borderId="1" xfId="0" applyNumberFormat="1" applyFont="1" applyBorder="1" applyAlignment="1">
      <alignment horizontal="left"/>
    </xf>
    <xf numFmtId="43" fontId="3" fillId="0" borderId="4" xfId="1" applyFont="1" applyFill="1" applyBorder="1"/>
    <xf numFmtId="43" fontId="2" fillId="0" borderId="1" xfId="1" applyFont="1" applyFill="1" applyBorder="1"/>
    <xf numFmtId="0" fontId="3" fillId="0" borderId="6" xfId="0" applyFont="1" applyBorder="1"/>
    <xf numFmtId="0" fontId="3" fillId="0" borderId="0" xfId="0" applyFont="1"/>
    <xf numFmtId="0" fontId="2" fillId="0" borderId="1" xfId="0" applyFont="1" applyBorder="1"/>
    <xf numFmtId="189" fontId="2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center"/>
    </xf>
    <xf numFmtId="0" fontId="2" fillId="0" borderId="0" xfId="0" applyFont="1"/>
    <xf numFmtId="188" fontId="2" fillId="0" borderId="0" xfId="0" applyNumberFormat="1" applyFont="1" applyAlignment="1">
      <alignment horizontal="left"/>
    </xf>
    <xf numFmtId="43" fontId="5" fillId="0" borderId="2" xfId="1" applyFont="1" applyBorder="1"/>
    <xf numFmtId="0" fontId="2" fillId="0" borderId="7" xfId="0" applyFont="1" applyBorder="1"/>
    <xf numFmtId="187" fontId="4" fillId="0" borderId="1" xfId="0" applyNumberFormat="1" applyFont="1" applyBorder="1"/>
    <xf numFmtId="43" fontId="5" fillId="0" borderId="2" xfId="1" applyFont="1" applyFill="1" applyBorder="1"/>
    <xf numFmtId="187" fontId="4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9" fontId="2" fillId="2" borderId="1" xfId="0" applyNumberFormat="1" applyFont="1" applyFill="1" applyBorder="1" applyAlignment="1">
      <alignment horizontal="center" vertical="center"/>
    </xf>
    <xf numFmtId="18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8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187" fontId="4" fillId="2" borderId="1" xfId="0" applyNumberFormat="1" applyFont="1" applyFill="1" applyBorder="1" applyAlignment="1">
      <alignment horizontal="center" vertical="center"/>
    </xf>
    <xf numFmtId="190" fontId="2" fillId="0" borderId="1" xfId="0" applyNumberFormat="1" applyFont="1" applyBorder="1" applyAlignment="1">
      <alignment horizontal="center"/>
    </xf>
    <xf numFmtId="191" fontId="2" fillId="0" borderId="1" xfId="0" applyNumberFormat="1" applyFont="1" applyBorder="1"/>
    <xf numFmtId="188" fontId="2" fillId="0" borderId="1" xfId="0" applyNumberFormat="1" applyFont="1" applyBorder="1" applyAlignment="1">
      <alignment horizontal="left"/>
    </xf>
    <xf numFmtId="43" fontId="2" fillId="0" borderId="4" xfId="1" applyFont="1" applyFill="1" applyBorder="1"/>
    <xf numFmtId="190" fontId="2" fillId="0" borderId="1" xfId="0" applyNumberFormat="1" applyFont="1" applyBorder="1"/>
    <xf numFmtId="190" fontId="4" fillId="0" borderId="4" xfId="0" applyNumberFormat="1" applyFont="1" applyBorder="1"/>
    <xf numFmtId="187" fontId="4" fillId="0" borderId="5" xfId="0" applyNumberFormat="1" applyFont="1" applyBorder="1" applyAlignment="1">
      <alignment horizontal="center"/>
    </xf>
    <xf numFmtId="0" fontId="2" fillId="0" borderId="5" xfId="0" applyFont="1" applyBorder="1"/>
    <xf numFmtId="43" fontId="2" fillId="0" borderId="0" xfId="1" applyFont="1" applyFill="1"/>
    <xf numFmtId="0" fontId="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K45"/>
  <sheetViews>
    <sheetView tabSelected="1" view="pageBreakPreview" zoomScale="145" zoomScaleNormal="145" zoomScaleSheetLayoutView="145" workbookViewId="0">
      <selection activeCell="I25" sqref="I25"/>
    </sheetView>
  </sheetViews>
  <sheetFormatPr defaultRowHeight="21.75" x14ac:dyDescent="0.5"/>
  <cols>
    <col min="1" max="1" width="3.5703125" style="10" customWidth="1"/>
    <col min="2" max="2" width="12.42578125" style="11" customWidth="1"/>
    <col min="3" max="3" width="33.5703125" style="12" customWidth="1"/>
    <col min="4" max="4" width="35.28515625" style="40" customWidth="1"/>
    <col min="5" max="5" width="14.42578125" style="40" customWidth="1"/>
    <col min="6" max="6" width="14" style="40" customWidth="1"/>
    <col min="7" max="7" width="16" style="12" customWidth="1"/>
    <col min="8" max="8" width="13.42578125" style="18" customWidth="1"/>
    <col min="9" max="9" width="13.42578125" style="12" customWidth="1"/>
    <col min="10" max="10" width="13.85546875" style="12" customWidth="1"/>
    <col min="11" max="11" width="11.85546875" style="41" customWidth="1"/>
    <col min="12" max="16384" width="9.140625" style="12"/>
  </cols>
  <sheetData>
    <row r="1" spans="1:11" s="20" customFormat="1" ht="18" customHeight="1" x14ac:dyDescent="0.2">
      <c r="A1" s="19" t="s">
        <v>12</v>
      </c>
      <c r="C1" s="21"/>
      <c r="D1" s="22"/>
      <c r="E1" s="22"/>
      <c r="F1" s="22"/>
      <c r="G1" s="23"/>
      <c r="H1" s="24"/>
      <c r="I1" s="23"/>
      <c r="K1" s="25"/>
    </row>
    <row r="2" spans="1:11" s="20" customFormat="1" x14ac:dyDescent="0.2">
      <c r="A2" s="26"/>
      <c r="B2" s="27" t="s">
        <v>0</v>
      </c>
      <c r="C2" s="28" t="s">
        <v>1</v>
      </c>
      <c r="D2" s="28" t="s">
        <v>2</v>
      </c>
      <c r="E2" s="29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28" t="s">
        <v>8</v>
      </c>
      <c r="K2" s="31" t="s">
        <v>9</v>
      </c>
    </row>
    <row r="3" spans="1:11" x14ac:dyDescent="0.5">
      <c r="A3" s="1">
        <v>1</v>
      </c>
      <c r="B3" s="32">
        <v>244105</v>
      </c>
      <c r="C3" s="33" t="s">
        <v>28</v>
      </c>
      <c r="D3" s="33" t="s">
        <v>29</v>
      </c>
      <c r="E3" s="34" t="s">
        <v>14</v>
      </c>
      <c r="F3" s="35">
        <v>2250</v>
      </c>
      <c r="G3" s="35">
        <v>2250</v>
      </c>
      <c r="H3" s="35"/>
      <c r="I3" s="35">
        <f>+F3-H3</f>
        <v>2250</v>
      </c>
      <c r="J3" s="36" t="s">
        <v>19</v>
      </c>
      <c r="K3" s="37">
        <v>244110</v>
      </c>
    </row>
    <row r="4" spans="1:11" x14ac:dyDescent="0.5">
      <c r="A4" s="1">
        <f>+A3+1</f>
        <v>2</v>
      </c>
      <c r="B4" s="32">
        <v>244105</v>
      </c>
      <c r="C4" s="33" t="s">
        <v>30</v>
      </c>
      <c r="D4" s="33" t="s">
        <v>31</v>
      </c>
      <c r="E4" s="34" t="s">
        <v>25</v>
      </c>
      <c r="F4" s="35">
        <v>600</v>
      </c>
      <c r="G4" s="35">
        <v>560.75</v>
      </c>
      <c r="H4" s="35"/>
      <c r="I4" s="35">
        <f>+F4-H4</f>
        <v>600</v>
      </c>
      <c r="J4" s="36" t="s">
        <v>18</v>
      </c>
      <c r="K4" s="37">
        <v>244110</v>
      </c>
    </row>
    <row r="5" spans="1:11" x14ac:dyDescent="0.5">
      <c r="A5" s="1">
        <v>2</v>
      </c>
      <c r="B5" s="32">
        <v>244105</v>
      </c>
      <c r="C5" s="33" t="s">
        <v>32</v>
      </c>
      <c r="D5" s="33" t="s">
        <v>31</v>
      </c>
      <c r="E5" s="34" t="s">
        <v>25</v>
      </c>
      <c r="F5" s="35">
        <v>3000</v>
      </c>
      <c r="G5" s="35">
        <v>2803.74</v>
      </c>
      <c r="H5" s="35"/>
      <c r="I5" s="35">
        <f>+F5-H5</f>
        <v>3000</v>
      </c>
      <c r="J5" s="36" t="s">
        <v>18</v>
      </c>
      <c r="K5" s="37">
        <v>244110</v>
      </c>
    </row>
    <row r="6" spans="1:11" x14ac:dyDescent="0.5">
      <c r="A6" s="1">
        <f t="shared" ref="A6:A12" si="0">+A5+1</f>
        <v>3</v>
      </c>
      <c r="B6" s="32">
        <v>244105</v>
      </c>
      <c r="C6" s="33" t="s">
        <v>33</v>
      </c>
      <c r="D6" s="33" t="s">
        <v>34</v>
      </c>
      <c r="E6" s="34" t="s">
        <v>25</v>
      </c>
      <c r="F6" s="35">
        <v>4500</v>
      </c>
      <c r="G6" s="35">
        <v>4205.6099999999997</v>
      </c>
      <c r="H6" s="35"/>
      <c r="I6" s="35">
        <f>+F6-H6</f>
        <v>4500</v>
      </c>
      <c r="J6" s="36" t="s">
        <v>35</v>
      </c>
      <c r="K6" s="37">
        <v>244110</v>
      </c>
    </row>
    <row r="7" spans="1:11" x14ac:dyDescent="0.5">
      <c r="A7" s="1">
        <v>3</v>
      </c>
      <c r="B7" s="32">
        <v>244105</v>
      </c>
      <c r="C7" s="33" t="s">
        <v>36</v>
      </c>
      <c r="D7" s="33" t="s">
        <v>17</v>
      </c>
      <c r="E7" s="34" t="s">
        <v>14</v>
      </c>
      <c r="F7" s="35">
        <v>2267.58</v>
      </c>
      <c r="G7" s="35">
        <v>2119.23</v>
      </c>
      <c r="H7" s="35"/>
      <c r="I7" s="35">
        <f>+F7-H7</f>
        <v>2267.58</v>
      </c>
      <c r="J7" s="36" t="s">
        <v>18</v>
      </c>
      <c r="K7" s="37">
        <v>244110</v>
      </c>
    </row>
    <row r="8" spans="1:11" s="8" customFormat="1" x14ac:dyDescent="0.5">
      <c r="A8" s="1">
        <f t="shared" ref="A8:A12" si="1">+A7+1</f>
        <v>4</v>
      </c>
      <c r="B8" s="2">
        <v>244105</v>
      </c>
      <c r="C8" s="3" t="s">
        <v>69</v>
      </c>
      <c r="D8" s="33" t="s">
        <v>20</v>
      </c>
      <c r="E8" s="4" t="s">
        <v>14</v>
      </c>
      <c r="F8" s="5">
        <v>608.59</v>
      </c>
      <c r="G8" s="5">
        <v>568.78</v>
      </c>
      <c r="H8" s="6">
        <v>0</v>
      </c>
      <c r="I8" s="5">
        <f>+F8-H8</f>
        <v>608.59</v>
      </c>
      <c r="J8" s="7" t="s">
        <v>21</v>
      </c>
      <c r="K8" s="37">
        <v>244110</v>
      </c>
    </row>
    <row r="9" spans="1:11" s="8" customFormat="1" x14ac:dyDescent="0.5">
      <c r="A9" s="1">
        <v>4</v>
      </c>
      <c r="B9" s="2">
        <v>244105</v>
      </c>
      <c r="C9" s="3" t="s">
        <v>70</v>
      </c>
      <c r="D9" s="9" t="s">
        <v>16</v>
      </c>
      <c r="E9" s="4" t="s">
        <v>13</v>
      </c>
      <c r="F9" s="5">
        <v>310.3</v>
      </c>
      <c r="G9" s="5">
        <v>288.58</v>
      </c>
      <c r="H9" s="6">
        <v>0</v>
      </c>
      <c r="I9" s="5">
        <f>+F9-H9</f>
        <v>310.3</v>
      </c>
      <c r="J9" s="7" t="s">
        <v>60</v>
      </c>
      <c r="K9" s="37">
        <v>244110</v>
      </c>
    </row>
    <row r="10" spans="1:11" s="8" customFormat="1" x14ac:dyDescent="0.5">
      <c r="A10" s="1">
        <f t="shared" ref="A10:A12" si="2">+A9+1</f>
        <v>5</v>
      </c>
      <c r="B10" s="2">
        <v>244105</v>
      </c>
      <c r="C10" s="3" t="s">
        <v>71</v>
      </c>
      <c r="D10" s="9" t="s">
        <v>16</v>
      </c>
      <c r="E10" s="4" t="s">
        <v>11</v>
      </c>
      <c r="F10" s="5">
        <v>684.8</v>
      </c>
      <c r="G10" s="5">
        <v>640</v>
      </c>
      <c r="H10" s="6">
        <f>+G10*1%</f>
        <v>6.4</v>
      </c>
      <c r="I10" s="5">
        <f>+F10-H10</f>
        <v>678.4</v>
      </c>
      <c r="J10" s="7" t="s">
        <v>18</v>
      </c>
      <c r="K10" s="37">
        <v>244110</v>
      </c>
    </row>
    <row r="11" spans="1:11" s="8" customFormat="1" x14ac:dyDescent="0.5">
      <c r="A11" s="1">
        <v>5</v>
      </c>
      <c r="B11" s="2">
        <v>244105</v>
      </c>
      <c r="C11" s="3" t="s">
        <v>72</v>
      </c>
      <c r="D11" s="9" t="s">
        <v>16</v>
      </c>
      <c r="E11" s="4" t="s">
        <v>10</v>
      </c>
      <c r="F11" s="5">
        <v>684.8</v>
      </c>
      <c r="G11" s="5">
        <v>640</v>
      </c>
      <c r="H11" s="6">
        <f>+G11*1%</f>
        <v>6.4</v>
      </c>
      <c r="I11" s="5">
        <f>+F11-H11</f>
        <v>678.4</v>
      </c>
      <c r="J11" s="7" t="s">
        <v>18</v>
      </c>
      <c r="K11" s="37">
        <v>244110</v>
      </c>
    </row>
    <row r="12" spans="1:11" s="8" customFormat="1" x14ac:dyDescent="0.5">
      <c r="A12" s="1">
        <f t="shared" ref="A12" si="3">+A11+1</f>
        <v>6</v>
      </c>
      <c r="B12" s="2">
        <v>244105</v>
      </c>
      <c r="C12" s="3" t="s">
        <v>73</v>
      </c>
      <c r="D12" s="9" t="s">
        <v>16</v>
      </c>
      <c r="E12" s="4" t="s">
        <v>14</v>
      </c>
      <c r="F12" s="5">
        <v>116.9</v>
      </c>
      <c r="G12" s="5">
        <v>109.25</v>
      </c>
      <c r="H12" s="6">
        <v>0</v>
      </c>
      <c r="I12" s="5">
        <f>+F12-H12</f>
        <v>116.9</v>
      </c>
      <c r="J12" s="7" t="s">
        <v>22</v>
      </c>
      <c r="K12" s="37">
        <v>244110</v>
      </c>
    </row>
    <row r="13" spans="1:11" ht="22.5" thickBot="1" x14ac:dyDescent="0.55000000000000004">
      <c r="D13" s="12"/>
      <c r="E13" s="13"/>
      <c r="F13" s="14">
        <f>SUM(F8:F12)</f>
        <v>2405.39</v>
      </c>
      <c r="G13" s="14">
        <f t="shared" ref="G13:I13" si="4">SUM(G8:G12)</f>
        <v>2246.6099999999997</v>
      </c>
      <c r="H13" s="14">
        <f t="shared" si="4"/>
        <v>12.8</v>
      </c>
      <c r="I13" s="14">
        <f t="shared" si="4"/>
        <v>2392.59</v>
      </c>
      <c r="J13" s="15"/>
      <c r="K13" s="16"/>
    </row>
    <row r="14" spans="1:11" ht="22.5" thickTop="1" x14ac:dyDescent="0.5">
      <c r="A14" s="1">
        <v>1</v>
      </c>
      <c r="B14" s="32">
        <v>244106</v>
      </c>
      <c r="C14" s="33" t="s">
        <v>37</v>
      </c>
      <c r="D14" s="33" t="s">
        <v>31</v>
      </c>
      <c r="E14" s="34" t="s">
        <v>25</v>
      </c>
      <c r="F14" s="35">
        <v>10200</v>
      </c>
      <c r="G14" s="35">
        <v>9532.7099999999991</v>
      </c>
      <c r="H14" s="35"/>
      <c r="I14" s="35">
        <f t="shared" ref="I14:I34" si="5">+F14-H14</f>
        <v>10200</v>
      </c>
      <c r="J14" s="36" t="s">
        <v>38</v>
      </c>
      <c r="K14" s="37">
        <v>244111</v>
      </c>
    </row>
    <row r="15" spans="1:11" x14ac:dyDescent="0.5">
      <c r="A15" s="1">
        <f t="shared" ref="A15:A34" si="6">+A14+1</f>
        <v>2</v>
      </c>
      <c r="B15" s="32">
        <v>244106</v>
      </c>
      <c r="C15" s="33" t="s">
        <v>39</v>
      </c>
      <c r="D15" s="33" t="s">
        <v>40</v>
      </c>
      <c r="E15" s="34" t="s">
        <v>25</v>
      </c>
      <c r="F15" s="35">
        <v>25163</v>
      </c>
      <c r="G15" s="35">
        <v>25163</v>
      </c>
      <c r="H15" s="35">
        <f>+G15*1%</f>
        <v>251.63</v>
      </c>
      <c r="I15" s="35">
        <f t="shared" si="5"/>
        <v>24911.37</v>
      </c>
      <c r="J15" s="36" t="s">
        <v>41</v>
      </c>
      <c r="K15" s="37">
        <v>244111</v>
      </c>
    </row>
    <row r="16" spans="1:11" x14ac:dyDescent="0.5">
      <c r="A16" s="1">
        <f t="shared" si="6"/>
        <v>3</v>
      </c>
      <c r="B16" s="32">
        <v>244106</v>
      </c>
      <c r="C16" s="33" t="s">
        <v>42</v>
      </c>
      <c r="D16" s="33" t="s">
        <v>31</v>
      </c>
      <c r="E16" s="34" t="s">
        <v>13</v>
      </c>
      <c r="F16" s="35">
        <v>2400</v>
      </c>
      <c r="G16" s="35">
        <v>2242.9899999999998</v>
      </c>
      <c r="H16" s="35"/>
      <c r="I16" s="35">
        <f t="shared" si="5"/>
        <v>2400</v>
      </c>
      <c r="J16" s="36" t="s">
        <v>18</v>
      </c>
      <c r="K16" s="37">
        <v>244111</v>
      </c>
    </row>
    <row r="17" spans="1:11" x14ac:dyDescent="0.5">
      <c r="A17" s="1">
        <f t="shared" si="6"/>
        <v>4</v>
      </c>
      <c r="B17" s="32">
        <v>244106</v>
      </c>
      <c r="C17" s="33" t="s">
        <v>43</v>
      </c>
      <c r="D17" s="33" t="s">
        <v>44</v>
      </c>
      <c r="E17" s="34" t="s">
        <v>25</v>
      </c>
      <c r="F17" s="35">
        <v>800</v>
      </c>
      <c r="G17" s="35">
        <v>800</v>
      </c>
      <c r="H17" s="35"/>
      <c r="I17" s="35">
        <f t="shared" si="5"/>
        <v>800</v>
      </c>
      <c r="J17" s="36" t="s">
        <v>45</v>
      </c>
      <c r="K17" s="37">
        <v>244111</v>
      </c>
    </row>
    <row r="18" spans="1:11" x14ac:dyDescent="0.5">
      <c r="A18" s="1">
        <f t="shared" si="6"/>
        <v>5</v>
      </c>
      <c r="B18" s="32">
        <v>244106</v>
      </c>
      <c r="C18" s="33" t="s">
        <v>46</v>
      </c>
      <c r="D18" s="33" t="s">
        <v>17</v>
      </c>
      <c r="E18" s="34" t="s">
        <v>13</v>
      </c>
      <c r="F18" s="35">
        <v>11738</v>
      </c>
      <c r="G18" s="35">
        <v>10970.09</v>
      </c>
      <c r="H18" s="35">
        <f>+G18*1%</f>
        <v>109.7009</v>
      </c>
      <c r="I18" s="35">
        <f t="shared" si="5"/>
        <v>11628.2991</v>
      </c>
      <c r="J18" s="36" t="s">
        <v>24</v>
      </c>
      <c r="K18" s="37">
        <v>244111</v>
      </c>
    </row>
    <row r="19" spans="1:11" x14ac:dyDescent="0.5">
      <c r="A19" s="1">
        <f t="shared" si="6"/>
        <v>6</v>
      </c>
      <c r="B19" s="32">
        <v>244106</v>
      </c>
      <c r="C19" s="33" t="s">
        <v>47</v>
      </c>
      <c r="D19" s="33" t="s">
        <v>31</v>
      </c>
      <c r="E19" s="34" t="s">
        <v>25</v>
      </c>
      <c r="F19" s="35">
        <v>5400</v>
      </c>
      <c r="G19" s="35">
        <v>5046.7299999999996</v>
      </c>
      <c r="H19" s="35"/>
      <c r="I19" s="35">
        <f t="shared" si="5"/>
        <v>5400</v>
      </c>
      <c r="J19" s="36" t="s">
        <v>48</v>
      </c>
      <c r="K19" s="37">
        <v>244111</v>
      </c>
    </row>
    <row r="20" spans="1:11" x14ac:dyDescent="0.5">
      <c r="A20" s="1">
        <f t="shared" si="6"/>
        <v>7</v>
      </c>
      <c r="B20" s="32">
        <v>244106</v>
      </c>
      <c r="C20" s="33" t="s">
        <v>49</v>
      </c>
      <c r="D20" s="33" t="s">
        <v>17</v>
      </c>
      <c r="E20" s="34" t="s">
        <v>14</v>
      </c>
      <c r="F20" s="35">
        <v>18140.64</v>
      </c>
      <c r="G20" s="35">
        <v>16953.87</v>
      </c>
      <c r="H20" s="35">
        <f>+G20*1%</f>
        <v>169.53870000000001</v>
      </c>
      <c r="I20" s="35">
        <f t="shared" si="5"/>
        <v>17971.101299999998</v>
      </c>
      <c r="J20" s="36" t="s">
        <v>15</v>
      </c>
      <c r="K20" s="37">
        <v>244111</v>
      </c>
    </row>
    <row r="21" spans="1:11" x14ac:dyDescent="0.5">
      <c r="A21" s="1">
        <f t="shared" si="6"/>
        <v>8</v>
      </c>
      <c r="B21" s="32">
        <v>244106</v>
      </c>
      <c r="C21" s="33" t="s">
        <v>50</v>
      </c>
      <c r="D21" s="33" t="s">
        <v>31</v>
      </c>
      <c r="E21" s="34" t="s">
        <v>25</v>
      </c>
      <c r="F21" s="35">
        <v>10800</v>
      </c>
      <c r="G21" s="35">
        <v>10093.459999999999</v>
      </c>
      <c r="H21" s="35">
        <f>+G21*1%</f>
        <v>100.93459999999999</v>
      </c>
      <c r="I21" s="35">
        <f t="shared" si="5"/>
        <v>10699.065399999999</v>
      </c>
      <c r="J21" s="36" t="s">
        <v>48</v>
      </c>
      <c r="K21" s="37">
        <v>244111</v>
      </c>
    </row>
    <row r="22" spans="1:11" x14ac:dyDescent="0.5">
      <c r="A22" s="1">
        <f t="shared" si="6"/>
        <v>9</v>
      </c>
      <c r="B22" s="32">
        <v>244106</v>
      </c>
      <c r="C22" s="33" t="s">
        <v>51</v>
      </c>
      <c r="D22" s="33" t="s">
        <v>52</v>
      </c>
      <c r="E22" s="34" t="s">
        <v>25</v>
      </c>
      <c r="F22" s="35">
        <v>20000</v>
      </c>
      <c r="G22" s="35">
        <v>18691.59</v>
      </c>
      <c r="H22" s="35">
        <f t="shared" ref="H22:H28" si="7">+G22*1%</f>
        <v>186.91589999999999</v>
      </c>
      <c r="I22" s="35">
        <f t="shared" si="5"/>
        <v>19813.0841</v>
      </c>
      <c r="J22" s="36" t="s">
        <v>53</v>
      </c>
      <c r="K22" s="37">
        <v>244111</v>
      </c>
    </row>
    <row r="23" spans="1:11" x14ac:dyDescent="0.5">
      <c r="A23" s="1">
        <f t="shared" si="6"/>
        <v>10</v>
      </c>
      <c r="B23" s="32">
        <v>244106</v>
      </c>
      <c r="C23" s="33" t="s">
        <v>54</v>
      </c>
      <c r="D23" s="33" t="s">
        <v>17</v>
      </c>
      <c r="E23" s="34" t="s">
        <v>25</v>
      </c>
      <c r="F23" s="35">
        <v>6948.48</v>
      </c>
      <c r="G23" s="35">
        <v>6793.91</v>
      </c>
      <c r="H23" s="35">
        <f t="shared" si="7"/>
        <v>67.939099999999996</v>
      </c>
      <c r="I23" s="35">
        <f t="shared" si="5"/>
        <v>6880.5409</v>
      </c>
      <c r="J23" s="36" t="s">
        <v>18</v>
      </c>
      <c r="K23" s="37">
        <v>244111</v>
      </c>
    </row>
    <row r="24" spans="1:11" x14ac:dyDescent="0.5">
      <c r="A24" s="1">
        <f t="shared" si="6"/>
        <v>11</v>
      </c>
      <c r="B24" s="32">
        <v>244106</v>
      </c>
      <c r="C24" s="33" t="s">
        <v>55</v>
      </c>
      <c r="D24" s="33" t="s">
        <v>17</v>
      </c>
      <c r="E24" s="34" t="s">
        <v>25</v>
      </c>
      <c r="F24" s="35">
        <v>13896.96</v>
      </c>
      <c r="G24" s="35">
        <v>12987.81</v>
      </c>
      <c r="H24" s="35">
        <f t="shared" si="7"/>
        <v>129.87809999999999</v>
      </c>
      <c r="I24" s="35">
        <f t="shared" si="5"/>
        <v>13767.081899999999</v>
      </c>
      <c r="J24" s="36" t="s">
        <v>38</v>
      </c>
      <c r="K24" s="37">
        <v>244111</v>
      </c>
    </row>
    <row r="25" spans="1:11" x14ac:dyDescent="0.5">
      <c r="A25" s="1">
        <f t="shared" si="6"/>
        <v>12</v>
      </c>
      <c r="B25" s="32">
        <v>244106</v>
      </c>
      <c r="C25" s="33" t="s">
        <v>56</v>
      </c>
      <c r="D25" s="33" t="s">
        <v>17</v>
      </c>
      <c r="E25" s="34" t="s">
        <v>14</v>
      </c>
      <c r="F25" s="35">
        <v>13605.48</v>
      </c>
      <c r="G25" s="35">
        <v>12715.4</v>
      </c>
      <c r="H25" s="35">
        <f t="shared" si="7"/>
        <v>127.154</v>
      </c>
      <c r="I25" s="35">
        <f t="shared" si="5"/>
        <v>13478.325999999999</v>
      </c>
      <c r="J25" s="36" t="s">
        <v>38</v>
      </c>
      <c r="K25" s="37">
        <v>244111</v>
      </c>
    </row>
    <row r="26" spans="1:11" x14ac:dyDescent="0.5">
      <c r="A26" s="1">
        <f t="shared" si="6"/>
        <v>13</v>
      </c>
      <c r="B26" s="32">
        <v>244106</v>
      </c>
      <c r="C26" s="33" t="s">
        <v>57</v>
      </c>
      <c r="D26" s="33" t="s">
        <v>17</v>
      </c>
      <c r="E26" s="34" t="s">
        <v>25</v>
      </c>
      <c r="F26" s="35">
        <v>11580.8</v>
      </c>
      <c r="G26" s="35">
        <v>10823.18</v>
      </c>
      <c r="H26" s="35">
        <f t="shared" si="7"/>
        <v>108.23180000000001</v>
      </c>
      <c r="I26" s="35">
        <f t="shared" si="5"/>
        <v>11472.5682</v>
      </c>
      <c r="J26" s="36" t="s">
        <v>48</v>
      </c>
      <c r="K26" s="37">
        <v>244111</v>
      </c>
    </row>
    <row r="27" spans="1:11" x14ac:dyDescent="0.5">
      <c r="A27" s="1">
        <f t="shared" si="6"/>
        <v>14</v>
      </c>
      <c r="B27" s="32">
        <v>244106</v>
      </c>
      <c r="C27" s="33" t="s">
        <v>58</v>
      </c>
      <c r="D27" s="33" t="s">
        <v>17</v>
      </c>
      <c r="E27" s="34" t="s">
        <v>25</v>
      </c>
      <c r="F27" s="35">
        <v>13896.96</v>
      </c>
      <c r="G27" s="35">
        <v>12987.81</v>
      </c>
      <c r="H27" s="35">
        <f t="shared" si="7"/>
        <v>129.87809999999999</v>
      </c>
      <c r="I27" s="35">
        <f t="shared" si="5"/>
        <v>13767.081899999999</v>
      </c>
      <c r="J27" s="36" t="s">
        <v>15</v>
      </c>
      <c r="K27" s="37">
        <v>244111</v>
      </c>
    </row>
    <row r="28" spans="1:11" x14ac:dyDescent="0.5">
      <c r="A28" s="1">
        <f t="shared" si="6"/>
        <v>15</v>
      </c>
      <c r="B28" s="32">
        <v>244106</v>
      </c>
      <c r="C28" s="33" t="s">
        <v>59</v>
      </c>
      <c r="D28" s="33" t="s">
        <v>17</v>
      </c>
      <c r="E28" s="34" t="s">
        <v>25</v>
      </c>
      <c r="F28" s="35">
        <v>6948.48</v>
      </c>
      <c r="G28" s="35">
        <v>6493.91</v>
      </c>
      <c r="H28" s="35">
        <f t="shared" si="7"/>
        <v>64.939099999999996</v>
      </c>
      <c r="I28" s="35">
        <f t="shared" si="5"/>
        <v>6883.5409</v>
      </c>
      <c r="J28" s="36" t="s">
        <v>60</v>
      </c>
      <c r="K28" s="37">
        <v>244111</v>
      </c>
    </row>
    <row r="29" spans="1:11" x14ac:dyDescent="0.5">
      <c r="A29" s="1">
        <f t="shared" si="6"/>
        <v>16</v>
      </c>
      <c r="B29" s="32">
        <v>244106</v>
      </c>
      <c r="C29" s="33" t="s">
        <v>61</v>
      </c>
      <c r="D29" s="33" t="s">
        <v>31</v>
      </c>
      <c r="E29" s="34" t="s">
        <v>13</v>
      </c>
      <c r="F29" s="35">
        <v>6000</v>
      </c>
      <c r="G29" s="35">
        <v>5607.48</v>
      </c>
      <c r="H29" s="35">
        <v>0</v>
      </c>
      <c r="I29" s="35">
        <f t="shared" si="5"/>
        <v>6000</v>
      </c>
      <c r="J29" s="36" t="s">
        <v>18</v>
      </c>
      <c r="K29" s="37">
        <v>244111</v>
      </c>
    </row>
    <row r="30" spans="1:11" x14ac:dyDescent="0.5">
      <c r="A30" s="1">
        <f t="shared" si="6"/>
        <v>17</v>
      </c>
      <c r="B30" s="32">
        <v>244106</v>
      </c>
      <c r="C30" s="33" t="s">
        <v>62</v>
      </c>
      <c r="D30" s="33" t="s">
        <v>31</v>
      </c>
      <c r="E30" s="34" t="s">
        <v>25</v>
      </c>
      <c r="F30" s="35">
        <v>6600</v>
      </c>
      <c r="G30" s="35">
        <v>6168.22</v>
      </c>
      <c r="H30" s="35">
        <v>0</v>
      </c>
      <c r="I30" s="35">
        <f t="shared" si="5"/>
        <v>6600</v>
      </c>
      <c r="J30" s="36" t="s">
        <v>15</v>
      </c>
      <c r="K30" s="37">
        <v>244111</v>
      </c>
    </row>
    <row r="31" spans="1:11" x14ac:dyDescent="0.5">
      <c r="A31" s="1">
        <f t="shared" si="6"/>
        <v>18</v>
      </c>
      <c r="B31" s="32">
        <v>244106</v>
      </c>
      <c r="C31" s="33" t="s">
        <v>63</v>
      </c>
      <c r="D31" s="33" t="s">
        <v>31</v>
      </c>
      <c r="E31" s="34" t="s">
        <v>13</v>
      </c>
      <c r="F31" s="35">
        <v>7800</v>
      </c>
      <c r="G31" s="35">
        <v>7289.72</v>
      </c>
      <c r="H31" s="35">
        <v>0</v>
      </c>
      <c r="I31" s="35">
        <f t="shared" si="5"/>
        <v>7800</v>
      </c>
      <c r="J31" s="36" t="s">
        <v>38</v>
      </c>
      <c r="K31" s="37">
        <v>244111</v>
      </c>
    </row>
    <row r="32" spans="1:11" x14ac:dyDescent="0.5">
      <c r="A32" s="1">
        <f t="shared" si="6"/>
        <v>19</v>
      </c>
      <c r="B32" s="32">
        <v>244106</v>
      </c>
      <c r="C32" s="33" t="s">
        <v>64</v>
      </c>
      <c r="D32" s="33" t="s">
        <v>65</v>
      </c>
      <c r="E32" s="34" t="s">
        <v>11</v>
      </c>
      <c r="F32" s="35">
        <v>10945.86</v>
      </c>
      <c r="G32" s="35">
        <v>10945.86</v>
      </c>
      <c r="H32" s="35">
        <f>+G32*1%</f>
        <v>109.4586</v>
      </c>
      <c r="I32" s="35">
        <f t="shared" si="5"/>
        <v>10836.401400000001</v>
      </c>
      <c r="J32" s="36" t="s">
        <v>21</v>
      </c>
      <c r="K32" s="37">
        <v>244111</v>
      </c>
    </row>
    <row r="33" spans="1:11" x14ac:dyDescent="0.5">
      <c r="A33" s="1">
        <f t="shared" si="6"/>
        <v>20</v>
      </c>
      <c r="B33" s="32">
        <v>244106</v>
      </c>
      <c r="C33" s="33" t="s">
        <v>66</v>
      </c>
      <c r="D33" s="33" t="s">
        <v>67</v>
      </c>
      <c r="E33" s="34" t="s">
        <v>14</v>
      </c>
      <c r="F33" s="35">
        <v>47000</v>
      </c>
      <c r="G33" s="35">
        <v>47000</v>
      </c>
      <c r="H33" s="35">
        <f>+G33*1%</f>
        <v>470</v>
      </c>
      <c r="I33" s="35">
        <f t="shared" si="5"/>
        <v>46530</v>
      </c>
      <c r="J33" s="36" t="s">
        <v>23</v>
      </c>
      <c r="K33" s="37">
        <v>244111</v>
      </c>
    </row>
    <row r="34" spans="1:11" x14ac:dyDescent="0.5">
      <c r="A34" s="1">
        <f t="shared" si="6"/>
        <v>21</v>
      </c>
      <c r="B34" s="32">
        <v>244106</v>
      </c>
      <c r="C34" s="33" t="s">
        <v>68</v>
      </c>
      <c r="D34" s="33" t="s">
        <v>67</v>
      </c>
      <c r="E34" s="34" t="s">
        <v>14</v>
      </c>
      <c r="F34" s="35">
        <v>47000</v>
      </c>
      <c r="G34" s="35">
        <v>47000</v>
      </c>
      <c r="H34" s="35">
        <f>+G34*1%</f>
        <v>470</v>
      </c>
      <c r="I34" s="35">
        <f t="shared" si="5"/>
        <v>46530</v>
      </c>
      <c r="J34" s="36" t="s">
        <v>23</v>
      </c>
      <c r="K34" s="37">
        <v>244111</v>
      </c>
    </row>
    <row r="35" spans="1:11" ht="22.5" thickBot="1" x14ac:dyDescent="0.55000000000000004">
      <c r="D35" s="12"/>
      <c r="E35" s="13"/>
      <c r="F35" s="17">
        <f>SUBTOTAL(9,F14:F34)</f>
        <v>296864.65999999997</v>
      </c>
      <c r="G35" s="17">
        <f t="shared" ref="G35:I35" si="8">SUBTOTAL(9,G14:G34)</f>
        <v>286307.74</v>
      </c>
      <c r="H35" s="17">
        <f t="shared" si="8"/>
        <v>2496.1988999999999</v>
      </c>
      <c r="I35" s="17">
        <f t="shared" si="8"/>
        <v>294368.46109999996</v>
      </c>
      <c r="J35" s="39"/>
      <c r="K35" s="38"/>
    </row>
    <row r="36" spans="1:11" s="8" customFormat="1" ht="22.5" thickTop="1" x14ac:dyDescent="0.5">
      <c r="A36" s="1">
        <f>+A13+1</f>
        <v>1</v>
      </c>
      <c r="B36" s="2">
        <v>244106</v>
      </c>
      <c r="C36" s="3" t="s">
        <v>74</v>
      </c>
      <c r="D36" s="33" t="s">
        <v>75</v>
      </c>
      <c r="E36" s="4" t="s">
        <v>13</v>
      </c>
      <c r="F36" s="5">
        <v>3252.62</v>
      </c>
      <c r="G36" s="5">
        <v>3039.83</v>
      </c>
      <c r="H36" s="6">
        <v>0</v>
      </c>
      <c r="I36" s="5">
        <f t="shared" ref="I36:I41" si="9">+F36-H36</f>
        <v>3252.62</v>
      </c>
      <c r="J36" s="7" t="s">
        <v>76</v>
      </c>
      <c r="K36" s="37">
        <v>244111</v>
      </c>
    </row>
    <row r="37" spans="1:11" s="8" customFormat="1" x14ac:dyDescent="0.5">
      <c r="A37" s="1">
        <f>+A36+1</f>
        <v>2</v>
      </c>
      <c r="B37" s="2"/>
      <c r="C37" s="3" t="s">
        <v>77</v>
      </c>
      <c r="D37" s="33" t="s">
        <v>75</v>
      </c>
      <c r="E37" s="4" t="s">
        <v>14</v>
      </c>
      <c r="F37" s="5">
        <v>4215.95</v>
      </c>
      <c r="G37" s="5">
        <v>3940.14</v>
      </c>
      <c r="H37" s="6">
        <v>0</v>
      </c>
      <c r="I37" s="5">
        <f t="shared" si="9"/>
        <v>4215.95</v>
      </c>
      <c r="J37" s="7" t="s">
        <v>76</v>
      </c>
      <c r="K37" s="37">
        <v>244111</v>
      </c>
    </row>
    <row r="38" spans="1:11" s="8" customFormat="1" x14ac:dyDescent="0.5">
      <c r="A38" s="1">
        <f t="shared" ref="A38:A41" si="10">+A37+1</f>
        <v>3</v>
      </c>
      <c r="B38" s="2">
        <v>244106</v>
      </c>
      <c r="C38" s="3" t="s">
        <v>78</v>
      </c>
      <c r="D38" s="9" t="s">
        <v>16</v>
      </c>
      <c r="E38" s="4" t="s">
        <v>11</v>
      </c>
      <c r="F38" s="5">
        <v>101.65</v>
      </c>
      <c r="G38" s="5">
        <v>95</v>
      </c>
      <c r="H38" s="6">
        <v>0</v>
      </c>
      <c r="I38" s="5">
        <f t="shared" si="9"/>
        <v>101.65</v>
      </c>
      <c r="J38" s="7" t="s">
        <v>76</v>
      </c>
      <c r="K38" s="37">
        <v>244111</v>
      </c>
    </row>
    <row r="39" spans="1:11" s="8" customFormat="1" x14ac:dyDescent="0.5">
      <c r="A39" s="1">
        <f t="shared" si="10"/>
        <v>4</v>
      </c>
      <c r="B39" s="2">
        <v>244106</v>
      </c>
      <c r="C39" s="3" t="s">
        <v>79</v>
      </c>
      <c r="D39" s="9" t="s">
        <v>16</v>
      </c>
      <c r="E39" s="4" t="s">
        <v>13</v>
      </c>
      <c r="F39" s="5">
        <v>107.75</v>
      </c>
      <c r="G39" s="5">
        <v>100.7</v>
      </c>
      <c r="H39" s="6">
        <v>0</v>
      </c>
      <c r="I39" s="5">
        <f t="shared" si="9"/>
        <v>107.75</v>
      </c>
      <c r="J39" s="7" t="s">
        <v>76</v>
      </c>
      <c r="K39" s="37">
        <v>244111</v>
      </c>
    </row>
    <row r="40" spans="1:11" s="8" customFormat="1" x14ac:dyDescent="0.5">
      <c r="A40" s="1">
        <f t="shared" si="10"/>
        <v>5</v>
      </c>
      <c r="B40" s="2">
        <v>244106</v>
      </c>
      <c r="C40" s="3" t="s">
        <v>80</v>
      </c>
      <c r="D40" s="9" t="s">
        <v>16</v>
      </c>
      <c r="E40" s="4" t="s">
        <v>11</v>
      </c>
      <c r="F40" s="5">
        <v>732.95</v>
      </c>
      <c r="G40" s="5">
        <v>685</v>
      </c>
      <c r="H40" s="6">
        <f>+G40*1%</f>
        <v>6.8500000000000005</v>
      </c>
      <c r="I40" s="5">
        <f t="shared" si="9"/>
        <v>726.1</v>
      </c>
      <c r="J40" s="7" t="s">
        <v>76</v>
      </c>
      <c r="K40" s="37">
        <v>244111</v>
      </c>
    </row>
    <row r="41" spans="1:11" s="8" customFormat="1" x14ac:dyDescent="0.5">
      <c r="A41" s="1">
        <f t="shared" si="10"/>
        <v>6</v>
      </c>
      <c r="B41" s="2">
        <v>244106</v>
      </c>
      <c r="C41" s="3" t="s">
        <v>81</v>
      </c>
      <c r="D41" s="9" t="s">
        <v>16</v>
      </c>
      <c r="E41" s="4" t="s">
        <v>13</v>
      </c>
      <c r="F41" s="5">
        <v>732.95</v>
      </c>
      <c r="G41" s="5">
        <v>685</v>
      </c>
      <c r="H41" s="6">
        <f>+G41*1%</f>
        <v>6.8500000000000005</v>
      </c>
      <c r="I41" s="5">
        <f t="shared" si="9"/>
        <v>726.1</v>
      </c>
      <c r="J41" s="7" t="s">
        <v>76</v>
      </c>
      <c r="K41" s="37">
        <v>244111</v>
      </c>
    </row>
    <row r="42" spans="1:11" ht="22.5" thickBot="1" x14ac:dyDescent="0.55000000000000004">
      <c r="D42" s="12"/>
      <c r="E42" s="13"/>
      <c r="F42" s="14">
        <f t="shared" ref="F42:I42" si="11">SUM(F36:F41)</f>
        <v>9143.8700000000008</v>
      </c>
      <c r="G42" s="14">
        <f t="shared" si="11"/>
        <v>8545.6699999999983</v>
      </c>
      <c r="H42" s="14">
        <f t="shared" si="11"/>
        <v>13.700000000000001</v>
      </c>
      <c r="I42" s="14">
        <f t="shared" si="11"/>
        <v>9130.17</v>
      </c>
      <c r="K42" s="16"/>
    </row>
    <row r="43" spans="1:11" ht="22.5" thickTop="1" x14ac:dyDescent="0.5">
      <c r="A43" s="1">
        <v>1</v>
      </c>
      <c r="B43" s="32">
        <v>244106</v>
      </c>
      <c r="C43" s="33" t="s">
        <v>68</v>
      </c>
      <c r="D43" s="33" t="s">
        <v>26</v>
      </c>
      <c r="E43" s="34" t="s">
        <v>14</v>
      </c>
      <c r="F43" s="35">
        <v>91000</v>
      </c>
      <c r="G43" s="35">
        <v>91000</v>
      </c>
      <c r="H43" s="35">
        <f>+G43*1%</f>
        <v>910</v>
      </c>
      <c r="I43" s="35">
        <f>+F43-H43</f>
        <v>90090</v>
      </c>
      <c r="J43" s="36" t="s">
        <v>27</v>
      </c>
      <c r="K43" s="37">
        <v>244111</v>
      </c>
    </row>
    <row r="44" spans="1:11" ht="22.5" thickBot="1" x14ac:dyDescent="0.55000000000000004">
      <c r="D44" s="12"/>
      <c r="E44" s="13"/>
      <c r="F44" s="17">
        <f>SUM(F43)</f>
        <v>91000</v>
      </c>
      <c r="G44" s="17">
        <f>SUM(G43)</f>
        <v>91000</v>
      </c>
      <c r="H44" s="17">
        <f>SUM(H43)</f>
        <v>910</v>
      </c>
      <c r="I44" s="17">
        <f>SUM(I43)</f>
        <v>90090</v>
      </c>
      <c r="K44" s="18"/>
    </row>
    <row r="45" spans="1:11" ht="22.5" thickTop="1" x14ac:dyDescent="0.5"/>
  </sheetData>
  <pageMargins left="0.35433070866141736" right="0" top="0.39370078740157483" bottom="0.59055118110236227" header="0.23622047244094491" footer="0.51181102362204722"/>
  <pageSetup paperSize="9" scale="80" orientation="landscape" r:id="rId1"/>
  <headerFooter alignWithMargins="0">
    <oddFooter>&amp;F&amp;Rหน้าที่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วันที่โหลด 7 พค.2568</vt:lpstr>
      <vt:lpstr>'วันที่โหลด 7 พค.2568'!Print_Area</vt:lpstr>
      <vt:lpstr>'วันที่โหลด 7 พค.2568'!Print_Titles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2025-05-07T06:59:27Z</cp:lastPrinted>
  <dcterms:created xsi:type="dcterms:W3CDTF">2022-10-28T05:55:50Z</dcterms:created>
  <dcterms:modified xsi:type="dcterms:W3CDTF">2025-05-07T06:59:35Z</dcterms:modified>
</cp:coreProperties>
</file>