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D:\หทัยภัทร\รอบระหว่างปี\ปี 66\ชลบุรี\"/>
    </mc:Choice>
  </mc:AlternateContent>
  <xr:revisionPtr revIDLastSave="0" documentId="13_ncr:1_{20B2EEA6-56AE-4904-9565-0A72F38B8CAD}" xr6:coauthVersionLast="47" xr6:coauthVersionMax="47" xr10:uidLastSave="{00000000-0000-0000-0000-000000000000}"/>
  <workbookProtection workbookAlgorithmName="SHA-512" workbookHashValue="s50yD4JwaNO80aeuv6Zd65kaDCd15l15DhbE/psC3dbD2KNa4DSnEIMQ5vtK4RbWKCgXqGYqX9IkJfl/0GJkBg==" workbookSaltValue="r8SeFN6SyKYLtx33el4LJw==" workbookSpinCount="100000" lockStructure="1"/>
  <bookViews>
    <workbookView xWindow="-120" yWindow="-120" windowWidth="29040" windowHeight="15720" tabRatio="922" firstSheet="15" activeTab="15" xr2:uid="{00000000-000D-0000-FFFF-FFFF00000000}"/>
  </bookViews>
  <sheets>
    <sheet name="LIST" sheetId="24" state="hidden" r:id="rId1"/>
    <sheet name="สจป.ที่ 1 (ชม)" sheetId="1" state="hidden" r:id="rId2"/>
    <sheet name="สจป.ที่ 1 สข.มฮ" sheetId="2" state="hidden" r:id="rId3"/>
    <sheet name="สจป.ที่ 2 (ชร)" sheetId="3" state="hidden" r:id="rId4"/>
    <sheet name="สจป.ที่ 3 (ลป)" sheetId="4" state="hidden" r:id="rId5"/>
    <sheet name="สจป.ที่ 3 สข.พร" sheetId="5" state="hidden" r:id="rId6"/>
    <sheet name="สจป.ที่ 4 (ตก)" sheetId="6" state="hidden" r:id="rId7"/>
    <sheet name="สจป.ที่ 4 สข.นว" sheetId="7" state="hidden" r:id="rId8"/>
    <sheet name="สจป.ที่ 4 สข.พล" sheetId="8" state="hidden" r:id="rId9"/>
    <sheet name="สจป.ที่ 5 (สบ)" sheetId="9" state="hidden" r:id="rId10"/>
    <sheet name="สจป.ที่ 6 (อด)" sheetId="10" state="hidden" r:id="rId11"/>
    <sheet name="สจป.ที่ 6 สข.นพ" sheetId="11" state="hidden" r:id="rId12"/>
    <sheet name="สจป.ที่ 7 (ขก)" sheetId="12" state="hidden" r:id="rId13"/>
    <sheet name="สจป.ที่ 7 สข.อบ" sheetId="13" state="hidden" r:id="rId14"/>
    <sheet name="สจป.ที่ 8 (นม)" sheetId="14" state="hidden" r:id="rId15"/>
    <sheet name="สจป.ที่ 9 (ชบ)" sheetId="15" r:id="rId16"/>
    <sheet name="สจป.ที่ 9 สข.ปบ" sheetId="16" state="hidden" r:id="rId17"/>
    <sheet name="สจป.ที่ 10 (รบ)" sheetId="17" state="hidden" r:id="rId18"/>
    <sheet name="สจป.ที่ 10 สข.พบ" sheetId="18" state="hidden" r:id="rId19"/>
    <sheet name="สจป.ที่ 11 (สฎ)" sheetId="19" state="hidden" r:id="rId20"/>
    <sheet name="สจป.ที่ 12 (นศ)" sheetId="20" state="hidden" r:id="rId21"/>
    <sheet name="สจป.ที่ 12 สข.กบ" sheetId="21" state="hidden" r:id="rId22"/>
    <sheet name="สจป.ที่ 13 (สข)" sheetId="22" state="hidden" r:id="rId23"/>
    <sheet name="สจป.ที่ 13 สข.นร" sheetId="23" state="hidden" r:id="rId24"/>
  </sheets>
  <externalReferences>
    <externalReference r:id="rId25"/>
  </externalReferences>
  <definedNames>
    <definedName name="_xlnm.Print_Area" localSheetId="1">'สจป.ที่ 1 (ชม)'!$A$1:$Z$119</definedName>
    <definedName name="_xlnm.Print_Area" localSheetId="2">'สจป.ที่ 1 สข.มฮ'!$A$1:$Z$119</definedName>
    <definedName name="_xlnm.Print_Area" localSheetId="17">'สจป.ที่ 10 (รบ)'!$A$1:$Z$119</definedName>
    <definedName name="_xlnm.Print_Area" localSheetId="18">'สจป.ที่ 10 สข.พบ'!$A$1:$Z$119</definedName>
    <definedName name="_xlnm.Print_Area" localSheetId="19">'สจป.ที่ 11 (สฎ)'!$A$1:$Z$119</definedName>
    <definedName name="_xlnm.Print_Area" localSheetId="20">'สจป.ที่ 12 (นศ)'!$A$1:$Z$119</definedName>
    <definedName name="_xlnm.Print_Area" localSheetId="21">'สจป.ที่ 12 สข.กบ'!$A$1:$Z$119</definedName>
    <definedName name="_xlnm.Print_Area" localSheetId="22">'สจป.ที่ 13 (สข)'!$A$1:$Z$119</definedName>
    <definedName name="_xlnm.Print_Area" localSheetId="23">'สจป.ที่ 13 สข.นร'!$A$1:$Z$119</definedName>
    <definedName name="_xlnm.Print_Area" localSheetId="3">'สจป.ที่ 2 (ชร)'!$A$1:$Z$119</definedName>
    <definedName name="_xlnm.Print_Area" localSheetId="4">'สจป.ที่ 3 (ลป)'!$A$1:$Z$119</definedName>
    <definedName name="_xlnm.Print_Area" localSheetId="5">'สจป.ที่ 3 สข.พร'!$A$1:$Z$119</definedName>
    <definedName name="_xlnm.Print_Area" localSheetId="6">'สจป.ที่ 4 (ตก)'!$A$1:$Z$119</definedName>
    <definedName name="_xlnm.Print_Area" localSheetId="7">'สจป.ที่ 4 สข.นว'!$A$1:$Z$119</definedName>
    <definedName name="_xlnm.Print_Area" localSheetId="8">'สจป.ที่ 4 สข.พล'!$A$1:$Z$119</definedName>
    <definedName name="_xlnm.Print_Area" localSheetId="9">'สจป.ที่ 5 (สบ)'!$A$1:$Z$119</definedName>
    <definedName name="_xlnm.Print_Area" localSheetId="10">'สจป.ที่ 6 (อด)'!$A$1:$Z$119</definedName>
    <definedName name="_xlnm.Print_Area" localSheetId="11">'สจป.ที่ 6 สข.นพ'!$A$1:$Z$119</definedName>
    <definedName name="_xlnm.Print_Area" localSheetId="12">'สจป.ที่ 7 (ขก)'!$A$1:$Z$119</definedName>
    <definedName name="_xlnm.Print_Area" localSheetId="13">'สจป.ที่ 7 สข.อบ'!$A$1:$Z$119</definedName>
    <definedName name="_xlnm.Print_Area" localSheetId="14">'สจป.ที่ 8 (นม)'!$A$1:$Z$119</definedName>
    <definedName name="_xlnm.Print_Area" localSheetId="15">'สจป.ที่ 9 (ชบ)'!$A$1:$Z$119</definedName>
    <definedName name="_xlnm.Print_Area" localSheetId="16">'สจป.ที่ 9 สข.ปบ'!$A$1:$Z$119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6" i="3" l="1"/>
  <c r="Q26" i="3"/>
  <c r="K26" i="14"/>
  <c r="N26" i="14"/>
  <c r="Q26" i="14"/>
  <c r="K26" i="1"/>
  <c r="N26" i="2"/>
  <c r="Q26" i="2"/>
  <c r="N26" i="4"/>
  <c r="Q26" i="4"/>
  <c r="N26" i="5"/>
  <c r="Q26" i="5"/>
  <c r="N26" i="6"/>
  <c r="Q26" i="6"/>
  <c r="N26" i="7"/>
  <c r="Q26" i="7"/>
  <c r="N26" i="8"/>
  <c r="Q26" i="8"/>
  <c r="N26" i="9"/>
  <c r="Q26" i="9"/>
  <c r="N26" i="10"/>
  <c r="Q26" i="10"/>
  <c r="N26" i="11"/>
  <c r="Q26" i="11"/>
  <c r="N26" i="12"/>
  <c r="Q26" i="12"/>
  <c r="N26" i="13"/>
  <c r="Q26" i="13"/>
  <c r="N26" i="15"/>
  <c r="Q26" i="15"/>
  <c r="N26" i="16"/>
  <c r="Q26" i="16"/>
  <c r="N26" i="17"/>
  <c r="Q26" i="17"/>
  <c r="N26" i="18"/>
  <c r="Q26" i="18"/>
  <c r="N26" i="19"/>
  <c r="Q26" i="19"/>
  <c r="N26" i="20"/>
  <c r="Q26" i="20"/>
  <c r="N26" i="21"/>
  <c r="Q26" i="21"/>
  <c r="N26" i="22"/>
  <c r="Q26" i="22"/>
  <c r="N26" i="23"/>
  <c r="Q26" i="23"/>
  <c r="N26" i="1"/>
  <c r="Q26" i="1"/>
  <c r="K26" i="2"/>
  <c r="K26" i="3"/>
  <c r="K26" i="4"/>
  <c r="K26" i="5"/>
  <c r="K26" i="6"/>
  <c r="K26" i="7"/>
  <c r="K26" i="8"/>
  <c r="K26" i="9"/>
  <c r="K26" i="10"/>
  <c r="K26" i="11"/>
  <c r="K26" i="12"/>
  <c r="K26" i="13"/>
  <c r="K26" i="15"/>
  <c r="K26" i="16"/>
  <c r="K26" i="17"/>
  <c r="K26" i="18"/>
  <c r="K26" i="19"/>
  <c r="K26" i="20"/>
  <c r="K26" i="21"/>
  <c r="K26" i="22"/>
  <c r="K26" i="23"/>
  <c r="N15" i="1"/>
  <c r="N15" i="23"/>
  <c r="N15" i="22"/>
  <c r="N15" i="21"/>
  <c r="N15" i="20"/>
  <c r="N15" i="19"/>
  <c r="N15" i="18"/>
  <c r="N15" i="17"/>
  <c r="N15" i="16"/>
  <c r="N15" i="15"/>
  <c r="N15" i="14"/>
  <c r="N15" i="13"/>
  <c r="N15" i="12"/>
  <c r="N15" i="11"/>
  <c r="N15" i="10"/>
  <c r="N15" i="9"/>
  <c r="N15" i="8"/>
  <c r="N15" i="7"/>
  <c r="N15" i="6"/>
  <c r="N15" i="5"/>
  <c r="N15" i="4"/>
  <c r="N15" i="3"/>
  <c r="N15" i="2"/>
  <c r="N17" i="2"/>
  <c r="N17" i="3"/>
  <c r="N17" i="4"/>
  <c r="N17" i="5"/>
  <c r="N17" i="6"/>
  <c r="N17" i="7"/>
  <c r="N17" i="8"/>
  <c r="N17" i="9"/>
  <c r="N17" i="10"/>
  <c r="N17" i="11"/>
  <c r="N17" i="12"/>
  <c r="N17" i="13"/>
  <c r="N17" i="14"/>
  <c r="N17" i="15"/>
  <c r="N17" i="16"/>
  <c r="N17" i="17"/>
  <c r="N17" i="18"/>
  <c r="N17" i="19"/>
  <c r="N17" i="20"/>
  <c r="N17" i="21"/>
  <c r="N17" i="22"/>
  <c r="N17" i="23"/>
  <c r="N17" i="1"/>
  <c r="N16" i="2"/>
  <c r="N16" i="3"/>
  <c r="N16" i="4"/>
  <c r="N16" i="5"/>
  <c r="N16" i="6"/>
  <c r="N16" i="7"/>
  <c r="N16" i="8"/>
  <c r="N16" i="9"/>
  <c r="N16" i="10"/>
  <c r="N16" i="11"/>
  <c r="N16" i="12"/>
  <c r="N16" i="13"/>
  <c r="N16" i="14"/>
  <c r="N16" i="15"/>
  <c r="N16" i="16"/>
  <c r="N16" i="17"/>
  <c r="N16" i="18"/>
  <c r="N16" i="19"/>
  <c r="N16" i="20"/>
  <c r="N16" i="21"/>
  <c r="N16" i="22"/>
  <c r="N16" i="23"/>
  <c r="N16" i="1"/>
  <c r="N14" i="2"/>
  <c r="N14" i="3"/>
  <c r="N14" i="4"/>
  <c r="N14" i="5"/>
  <c r="N14" i="6"/>
  <c r="N14" i="7"/>
  <c r="N14" i="8"/>
  <c r="N14" i="9"/>
  <c r="N14" i="10"/>
  <c r="N14" i="11"/>
  <c r="N14" i="12"/>
  <c r="N14" i="13"/>
  <c r="N14" i="14"/>
  <c r="N14" i="15"/>
  <c r="N14" i="16"/>
  <c r="N14" i="17"/>
  <c r="N14" i="18"/>
  <c r="N14" i="19"/>
  <c r="N14" i="20"/>
  <c r="N14" i="21"/>
  <c r="N14" i="22"/>
  <c r="N14" i="23"/>
  <c r="N14" i="1"/>
  <c r="N13" i="2"/>
  <c r="N13" i="3"/>
  <c r="N13" i="4"/>
  <c r="N13" i="5"/>
  <c r="N13" i="6"/>
  <c r="N13" i="7"/>
  <c r="N13" i="8"/>
  <c r="N13" i="9"/>
  <c r="N13" i="10"/>
  <c r="N13" i="11"/>
  <c r="N13" i="12"/>
  <c r="N13" i="13"/>
  <c r="N13" i="14"/>
  <c r="N13" i="15"/>
  <c r="N13" i="16"/>
  <c r="N13" i="17"/>
  <c r="N13" i="18"/>
  <c r="N13" i="19"/>
  <c r="N13" i="20"/>
  <c r="N13" i="21"/>
  <c r="N13" i="22"/>
  <c r="N13" i="23"/>
  <c r="N13" i="1"/>
  <c r="A61" i="2"/>
  <c r="A61" i="3"/>
  <c r="A61" i="4"/>
  <c r="A61" i="5"/>
  <c r="A61" i="6"/>
  <c r="A61" i="7"/>
  <c r="A61" i="8"/>
  <c r="A61" i="9"/>
  <c r="A61" i="10"/>
  <c r="A61" i="11"/>
  <c r="A61" i="12"/>
  <c r="A61" i="13"/>
  <c r="A61" i="14"/>
  <c r="A61" i="15"/>
  <c r="A61" i="16"/>
  <c r="A61" i="17"/>
  <c r="A61" i="18"/>
  <c r="A61" i="19"/>
  <c r="A61" i="20"/>
  <c r="A61" i="21"/>
  <c r="A61" i="22"/>
  <c r="A61" i="23"/>
  <c r="A61" i="1"/>
  <c r="A60" i="2"/>
  <c r="A60" i="3"/>
  <c r="A60" i="4"/>
  <c r="A60" i="5"/>
  <c r="A60" i="6"/>
  <c r="A60" i="7"/>
  <c r="A60" i="8"/>
  <c r="A60" i="9"/>
  <c r="A60" i="10"/>
  <c r="A60" i="11"/>
  <c r="A60" i="12"/>
  <c r="A60" i="13"/>
  <c r="A60" i="14"/>
  <c r="A60" i="15"/>
  <c r="A60" i="16"/>
  <c r="A60" i="17"/>
  <c r="A60" i="18"/>
  <c r="A60" i="19"/>
  <c r="A60" i="20"/>
  <c r="A60" i="21"/>
  <c r="A60" i="22"/>
  <c r="A60" i="23"/>
  <c r="A60" i="1"/>
  <c r="V27" i="2"/>
  <c r="V26" i="2" s="1"/>
  <c r="V27" i="3"/>
  <c r="V26" i="3" s="1"/>
  <c r="V27" i="4"/>
  <c r="V26" i="4" s="1"/>
  <c r="V27" i="5"/>
  <c r="V26" i="5" s="1"/>
  <c r="V27" i="6"/>
  <c r="V26" i="6" s="1"/>
  <c r="V27" i="7"/>
  <c r="V26" i="7" s="1"/>
  <c r="V27" i="8"/>
  <c r="V26" i="8" s="1"/>
  <c r="V27" i="9"/>
  <c r="V26" i="9" s="1"/>
  <c r="V27" i="10"/>
  <c r="V26" i="10" s="1"/>
  <c r="V27" i="11"/>
  <c r="V26" i="11" s="1"/>
  <c r="V27" i="12"/>
  <c r="V26" i="12" s="1"/>
  <c r="V27" i="13"/>
  <c r="V26" i="13" s="1"/>
  <c r="V27" i="14"/>
  <c r="V26" i="14" s="1"/>
  <c r="V27" i="15"/>
  <c r="V26" i="15" s="1"/>
  <c r="V27" i="16"/>
  <c r="V26" i="16" s="1"/>
  <c r="V27" i="17"/>
  <c r="V26" i="17" s="1"/>
  <c r="V27" i="18"/>
  <c r="V26" i="18" s="1"/>
  <c r="V27" i="19"/>
  <c r="V26" i="19" s="1"/>
  <c r="V27" i="20"/>
  <c r="V26" i="20" s="1"/>
  <c r="V27" i="21"/>
  <c r="V26" i="21" s="1"/>
  <c r="V27" i="22"/>
  <c r="V26" i="22" s="1"/>
  <c r="V27" i="23"/>
  <c r="V26" i="23" s="1"/>
  <c r="V27" i="1"/>
  <c r="V26" i="1" s="1"/>
  <c r="A56" i="1"/>
  <c r="A36" i="1"/>
  <c r="A39" i="1"/>
  <c r="Y13" i="3"/>
  <c r="Y13" i="4"/>
  <c r="Y13" i="5"/>
  <c r="Y13" i="6"/>
  <c r="Y13" i="7"/>
  <c r="Y13" i="8"/>
  <c r="Y13" i="9"/>
  <c r="Y13" i="10"/>
  <c r="Y13" i="11"/>
  <c r="Y13" i="12"/>
  <c r="Y13" i="13"/>
  <c r="Y13" i="14"/>
  <c r="Y13" i="15"/>
  <c r="Y13" i="16"/>
  <c r="Y13" i="17"/>
  <c r="Y13" i="18"/>
  <c r="Y13" i="19"/>
  <c r="Y13" i="20"/>
  <c r="Y13" i="21"/>
  <c r="Y13" i="22"/>
  <c r="Y13" i="23"/>
  <c r="Y13" i="2"/>
  <c r="Y13" i="1"/>
  <c r="A59" i="3" l="1"/>
  <c r="A58" i="3"/>
  <c r="A57" i="3"/>
  <c r="A56" i="3"/>
  <c r="A51" i="3"/>
  <c r="A50" i="3"/>
  <c r="A49" i="3"/>
  <c r="A48" i="3"/>
  <c r="A47" i="3"/>
  <c r="A45" i="3"/>
  <c r="A44" i="3"/>
  <c r="A43" i="3"/>
  <c r="A42" i="3"/>
  <c r="A41" i="3"/>
  <c r="A39" i="3"/>
  <c r="A38" i="3"/>
  <c r="A37" i="3"/>
  <c r="A36" i="3"/>
  <c r="A35" i="3"/>
  <c r="A59" i="4"/>
  <c r="A58" i="4"/>
  <c r="A57" i="4"/>
  <c r="A56" i="4"/>
  <c r="A51" i="4"/>
  <c r="A50" i="4"/>
  <c r="A49" i="4"/>
  <c r="A48" i="4"/>
  <c r="A47" i="4"/>
  <c r="A45" i="4"/>
  <c r="A44" i="4"/>
  <c r="A43" i="4"/>
  <c r="A42" i="4"/>
  <c r="A41" i="4"/>
  <c r="A39" i="4"/>
  <c r="A38" i="4"/>
  <c r="A37" i="4"/>
  <c r="A36" i="4"/>
  <c r="A35" i="4"/>
  <c r="A59" i="5"/>
  <c r="A58" i="5"/>
  <c r="A57" i="5"/>
  <c r="A56" i="5"/>
  <c r="A51" i="5"/>
  <c r="A50" i="5"/>
  <c r="A49" i="5"/>
  <c r="A48" i="5"/>
  <c r="A47" i="5"/>
  <c r="A45" i="5"/>
  <c r="A44" i="5"/>
  <c r="A43" i="5"/>
  <c r="A42" i="5"/>
  <c r="A41" i="5"/>
  <c r="A39" i="5"/>
  <c r="A38" i="5"/>
  <c r="A37" i="5"/>
  <c r="A36" i="5"/>
  <c r="A35" i="5"/>
  <c r="A59" i="6"/>
  <c r="A58" i="6"/>
  <c r="A57" i="6"/>
  <c r="A56" i="6"/>
  <c r="A51" i="6"/>
  <c r="A50" i="6"/>
  <c r="A49" i="6"/>
  <c r="A48" i="6"/>
  <c r="A47" i="6"/>
  <c r="A45" i="6"/>
  <c r="A44" i="6"/>
  <c r="A43" i="6"/>
  <c r="A42" i="6"/>
  <c r="A41" i="6"/>
  <c r="A39" i="6"/>
  <c r="A38" i="6"/>
  <c r="A37" i="6"/>
  <c r="A36" i="6"/>
  <c r="A35" i="6"/>
  <c r="A59" i="7"/>
  <c r="A58" i="7"/>
  <c r="A57" i="7"/>
  <c r="A56" i="7"/>
  <c r="A51" i="7"/>
  <c r="A50" i="7"/>
  <c r="A49" i="7"/>
  <c r="A48" i="7"/>
  <c r="A47" i="7"/>
  <c r="A45" i="7"/>
  <c r="A44" i="7"/>
  <c r="A43" i="7"/>
  <c r="A42" i="7"/>
  <c r="A41" i="7"/>
  <c r="A39" i="7"/>
  <c r="A38" i="7"/>
  <c r="A37" i="7"/>
  <c r="A36" i="7"/>
  <c r="A35" i="7"/>
  <c r="A59" i="8"/>
  <c r="A58" i="8"/>
  <c r="A57" i="8"/>
  <c r="A56" i="8"/>
  <c r="A51" i="8"/>
  <c r="A50" i="8"/>
  <c r="A49" i="8"/>
  <c r="A48" i="8"/>
  <c r="A47" i="8"/>
  <c r="A45" i="8"/>
  <c r="A44" i="8"/>
  <c r="A43" i="8"/>
  <c r="A42" i="8"/>
  <c r="A41" i="8"/>
  <c r="A39" i="8"/>
  <c r="A38" i="8"/>
  <c r="A37" i="8"/>
  <c r="A36" i="8"/>
  <c r="A35" i="8"/>
  <c r="A59" i="9"/>
  <c r="A58" i="9"/>
  <c r="A57" i="9"/>
  <c r="A56" i="9"/>
  <c r="A51" i="9"/>
  <c r="A50" i="9"/>
  <c r="A49" i="9"/>
  <c r="A48" i="9"/>
  <c r="A47" i="9"/>
  <c r="A45" i="9"/>
  <c r="A44" i="9"/>
  <c r="A43" i="9"/>
  <c r="A42" i="9"/>
  <c r="A41" i="9"/>
  <c r="A39" i="9"/>
  <c r="A38" i="9"/>
  <c r="A37" i="9"/>
  <c r="A36" i="9"/>
  <c r="A35" i="9"/>
  <c r="A59" i="10"/>
  <c r="A58" i="10"/>
  <c r="A57" i="10"/>
  <c r="A56" i="10"/>
  <c r="A51" i="10"/>
  <c r="A50" i="10"/>
  <c r="A49" i="10"/>
  <c r="A48" i="10"/>
  <c r="A47" i="10"/>
  <c r="A45" i="10"/>
  <c r="A44" i="10"/>
  <c r="A43" i="10"/>
  <c r="A42" i="10"/>
  <c r="A41" i="10"/>
  <c r="A39" i="10"/>
  <c r="A38" i="10"/>
  <c r="A37" i="10"/>
  <c r="A36" i="10"/>
  <c r="A35" i="10"/>
  <c r="A59" i="11"/>
  <c r="A58" i="11"/>
  <c r="A57" i="11"/>
  <c r="A56" i="11"/>
  <c r="A51" i="11"/>
  <c r="A50" i="11"/>
  <c r="A49" i="11"/>
  <c r="A48" i="11"/>
  <c r="A47" i="11"/>
  <c r="A45" i="11"/>
  <c r="A44" i="11"/>
  <c r="A43" i="11"/>
  <c r="A42" i="11"/>
  <c r="A41" i="11"/>
  <c r="A39" i="11"/>
  <c r="A38" i="11"/>
  <c r="A37" i="11"/>
  <c r="A36" i="11"/>
  <c r="A35" i="11"/>
  <c r="A59" i="12"/>
  <c r="A58" i="12"/>
  <c r="A57" i="12"/>
  <c r="A56" i="12"/>
  <c r="A51" i="12"/>
  <c r="A50" i="12"/>
  <c r="A49" i="12"/>
  <c r="A48" i="12"/>
  <c r="A47" i="12"/>
  <c r="A45" i="12"/>
  <c r="A44" i="12"/>
  <c r="A43" i="12"/>
  <c r="A42" i="12"/>
  <c r="A41" i="12"/>
  <c r="A39" i="12"/>
  <c r="A38" i="12"/>
  <c r="A37" i="12"/>
  <c r="A36" i="12"/>
  <c r="A35" i="12"/>
  <c r="A59" i="13"/>
  <c r="A58" i="13"/>
  <c r="A57" i="13"/>
  <c r="A56" i="13"/>
  <c r="A51" i="13"/>
  <c r="A50" i="13"/>
  <c r="A49" i="13"/>
  <c r="A48" i="13"/>
  <c r="A47" i="13"/>
  <c r="A45" i="13"/>
  <c r="A44" i="13"/>
  <c r="A43" i="13"/>
  <c r="A42" i="13"/>
  <c r="A41" i="13"/>
  <c r="A39" i="13"/>
  <c r="A38" i="13"/>
  <c r="A37" i="13"/>
  <c r="A36" i="13"/>
  <c r="A35" i="13"/>
  <c r="A59" i="14"/>
  <c r="A58" i="14"/>
  <c r="A57" i="14"/>
  <c r="A56" i="14"/>
  <c r="A51" i="14"/>
  <c r="A50" i="14"/>
  <c r="A49" i="14"/>
  <c r="A48" i="14"/>
  <c r="A47" i="14"/>
  <c r="A45" i="14"/>
  <c r="A44" i="14"/>
  <c r="A43" i="14"/>
  <c r="A42" i="14"/>
  <c r="A41" i="14"/>
  <c r="A39" i="14"/>
  <c r="A38" i="14"/>
  <c r="A37" i="14"/>
  <c r="A36" i="14"/>
  <c r="A35" i="14"/>
  <c r="A59" i="15"/>
  <c r="A58" i="15"/>
  <c r="A57" i="15"/>
  <c r="A56" i="15"/>
  <c r="A51" i="15"/>
  <c r="A50" i="15"/>
  <c r="A49" i="15"/>
  <c r="A48" i="15"/>
  <c r="A47" i="15"/>
  <c r="A45" i="15"/>
  <c r="A44" i="15"/>
  <c r="A43" i="15"/>
  <c r="A42" i="15"/>
  <c r="A41" i="15"/>
  <c r="A39" i="15"/>
  <c r="A38" i="15"/>
  <c r="A37" i="15"/>
  <c r="A36" i="15"/>
  <c r="A35" i="15"/>
  <c r="A59" i="16"/>
  <c r="A58" i="16"/>
  <c r="A57" i="16"/>
  <c r="A56" i="16"/>
  <c r="A51" i="16"/>
  <c r="A50" i="16"/>
  <c r="A49" i="16"/>
  <c r="A48" i="16"/>
  <c r="A47" i="16"/>
  <c r="A45" i="16"/>
  <c r="A44" i="16"/>
  <c r="A43" i="16"/>
  <c r="A42" i="16"/>
  <c r="A41" i="16"/>
  <c r="A39" i="16"/>
  <c r="A38" i="16"/>
  <c r="A37" i="16"/>
  <c r="A36" i="16"/>
  <c r="A35" i="16"/>
  <c r="A59" i="17"/>
  <c r="A58" i="17"/>
  <c r="A57" i="17"/>
  <c r="A56" i="17"/>
  <c r="A51" i="17"/>
  <c r="A50" i="17"/>
  <c r="A49" i="17"/>
  <c r="A48" i="17"/>
  <c r="A47" i="17"/>
  <c r="A45" i="17"/>
  <c r="A44" i="17"/>
  <c r="A43" i="17"/>
  <c r="A42" i="17"/>
  <c r="A41" i="17"/>
  <c r="A39" i="17"/>
  <c r="A38" i="17"/>
  <c r="A37" i="17"/>
  <c r="A36" i="17"/>
  <c r="A35" i="17"/>
  <c r="A59" i="18"/>
  <c r="A58" i="18"/>
  <c r="A57" i="18"/>
  <c r="A56" i="18"/>
  <c r="A51" i="18"/>
  <c r="A50" i="18"/>
  <c r="A49" i="18"/>
  <c r="A48" i="18"/>
  <c r="A47" i="18"/>
  <c r="A45" i="18"/>
  <c r="A44" i="18"/>
  <c r="A43" i="18"/>
  <c r="A42" i="18"/>
  <c r="A41" i="18"/>
  <c r="A39" i="18"/>
  <c r="A38" i="18"/>
  <c r="A37" i="18"/>
  <c r="A36" i="18"/>
  <c r="A35" i="18"/>
  <c r="A59" i="19"/>
  <c r="A58" i="19"/>
  <c r="A57" i="19"/>
  <c r="A56" i="19"/>
  <c r="A51" i="19"/>
  <c r="A50" i="19"/>
  <c r="A49" i="19"/>
  <c r="A48" i="19"/>
  <c r="A47" i="19"/>
  <c r="A45" i="19"/>
  <c r="A44" i="19"/>
  <c r="A43" i="19"/>
  <c r="A42" i="19"/>
  <c r="A41" i="19"/>
  <c r="A39" i="19"/>
  <c r="A38" i="19"/>
  <c r="A37" i="19"/>
  <c r="A36" i="19"/>
  <c r="A35" i="19"/>
  <c r="A59" i="20"/>
  <c r="A58" i="20"/>
  <c r="A57" i="20"/>
  <c r="A56" i="20"/>
  <c r="A51" i="20"/>
  <c r="A50" i="20"/>
  <c r="A49" i="20"/>
  <c r="A48" i="20"/>
  <c r="A47" i="20"/>
  <c r="A45" i="20"/>
  <c r="A44" i="20"/>
  <c r="A43" i="20"/>
  <c r="A42" i="20"/>
  <c r="A41" i="20"/>
  <c r="A39" i="20"/>
  <c r="A38" i="20"/>
  <c r="A37" i="20"/>
  <c r="A36" i="20"/>
  <c r="A35" i="20"/>
  <c r="A59" i="21"/>
  <c r="A58" i="21"/>
  <c r="A57" i="21"/>
  <c r="A56" i="21"/>
  <c r="A51" i="21"/>
  <c r="A50" i="21"/>
  <c r="A49" i="21"/>
  <c r="A48" i="21"/>
  <c r="A47" i="21"/>
  <c r="A45" i="21"/>
  <c r="A44" i="21"/>
  <c r="A43" i="21"/>
  <c r="A42" i="21"/>
  <c r="A41" i="21"/>
  <c r="A39" i="21"/>
  <c r="A38" i="21"/>
  <c r="A37" i="21"/>
  <c r="A36" i="21"/>
  <c r="A35" i="21"/>
  <c r="A59" i="22"/>
  <c r="A58" i="22"/>
  <c r="A57" i="22"/>
  <c r="A56" i="22"/>
  <c r="A51" i="22"/>
  <c r="A50" i="22"/>
  <c r="A49" i="22"/>
  <c r="A48" i="22"/>
  <c r="A47" i="22"/>
  <c r="A45" i="22"/>
  <c r="A44" i="22"/>
  <c r="A43" i="22"/>
  <c r="A42" i="22"/>
  <c r="A41" i="22"/>
  <c r="A39" i="22"/>
  <c r="A38" i="22"/>
  <c r="A37" i="22"/>
  <c r="A36" i="22"/>
  <c r="A35" i="22"/>
  <c r="A59" i="23"/>
  <c r="A58" i="23"/>
  <c r="A57" i="23"/>
  <c r="A56" i="23"/>
  <c r="A51" i="23"/>
  <c r="A50" i="23"/>
  <c r="A49" i="23"/>
  <c r="A48" i="23"/>
  <c r="A47" i="23"/>
  <c r="A45" i="23"/>
  <c r="A44" i="23"/>
  <c r="A43" i="23"/>
  <c r="A42" i="23"/>
  <c r="A41" i="23"/>
  <c r="A39" i="23"/>
  <c r="A38" i="23"/>
  <c r="A37" i="23"/>
  <c r="A36" i="23"/>
  <c r="A35" i="23"/>
  <c r="A59" i="2"/>
  <c r="A58" i="2"/>
  <c r="A57" i="2"/>
  <c r="A56" i="2"/>
  <c r="A51" i="2"/>
  <c r="A50" i="2"/>
  <c r="A49" i="2"/>
  <c r="A48" i="2"/>
  <c r="A47" i="2"/>
  <c r="A45" i="2"/>
  <c r="A44" i="2"/>
  <c r="A43" i="2"/>
  <c r="A42" i="2"/>
  <c r="A41" i="2"/>
  <c r="A39" i="2"/>
  <c r="A38" i="2"/>
  <c r="A37" i="2"/>
  <c r="A36" i="2"/>
  <c r="A35" i="2"/>
  <c r="V29" i="3" l="1"/>
  <c r="Q17" i="3" s="1"/>
  <c r="V28" i="3"/>
  <c r="Q16" i="3" s="1"/>
  <c r="T26" i="3"/>
  <c r="T30" i="3" s="1"/>
  <c r="V25" i="3"/>
  <c r="Q14" i="3" s="1"/>
  <c r="V24" i="3"/>
  <c r="Y18" i="3"/>
  <c r="V18" i="3"/>
  <c r="S18" i="3"/>
  <c r="V29" i="4"/>
  <c r="Q17" i="4" s="1"/>
  <c r="V28" i="4"/>
  <c r="Q16" i="4" s="1"/>
  <c r="T26" i="4"/>
  <c r="V25" i="4"/>
  <c r="Q14" i="4" s="1"/>
  <c r="V24" i="4"/>
  <c r="Y18" i="4"/>
  <c r="V18" i="4"/>
  <c r="S18" i="4"/>
  <c r="V29" i="5"/>
  <c r="Q17" i="5" s="1"/>
  <c r="V28" i="5"/>
  <c r="Q16" i="5" s="1"/>
  <c r="T26" i="5"/>
  <c r="V25" i="5"/>
  <c r="Q14" i="5" s="1"/>
  <c r="V24" i="5"/>
  <c r="Y18" i="5"/>
  <c r="V18" i="5"/>
  <c r="S18" i="5"/>
  <c r="V29" i="6"/>
  <c r="Q17" i="6" s="1"/>
  <c r="V28" i="6"/>
  <c r="Q16" i="6" s="1"/>
  <c r="T26" i="6"/>
  <c r="Q15" i="6" s="1"/>
  <c r="V25" i="6"/>
  <c r="Q14" i="6" s="1"/>
  <c r="V24" i="6"/>
  <c r="Y18" i="6"/>
  <c r="V18" i="6"/>
  <c r="S18" i="6"/>
  <c r="V29" i="7"/>
  <c r="Q17" i="7" s="1"/>
  <c r="V28" i="7"/>
  <c r="Q16" i="7" s="1"/>
  <c r="T26" i="7"/>
  <c r="Q15" i="7" s="1"/>
  <c r="V25" i="7"/>
  <c r="Q14" i="7" s="1"/>
  <c r="V24" i="7"/>
  <c r="Y18" i="7"/>
  <c r="V18" i="7"/>
  <c r="S18" i="7"/>
  <c r="V29" i="8"/>
  <c r="Q17" i="8" s="1"/>
  <c r="V28" i="8"/>
  <c r="Q16" i="8" s="1"/>
  <c r="T26" i="8"/>
  <c r="V25" i="8"/>
  <c r="Q14" i="8" s="1"/>
  <c r="V24" i="8"/>
  <c r="Y18" i="8"/>
  <c r="V18" i="8"/>
  <c r="S18" i="8"/>
  <c r="V29" i="9"/>
  <c r="Q17" i="9" s="1"/>
  <c r="V28" i="9"/>
  <c r="Q16" i="9" s="1"/>
  <c r="T26" i="9"/>
  <c r="Q15" i="9" s="1"/>
  <c r="V25" i="9"/>
  <c r="Q14" i="9" s="1"/>
  <c r="V24" i="9"/>
  <c r="Y18" i="9"/>
  <c r="V18" i="9"/>
  <c r="S18" i="9"/>
  <c r="V29" i="10"/>
  <c r="Q17" i="10" s="1"/>
  <c r="V28" i="10"/>
  <c r="Q16" i="10" s="1"/>
  <c r="T26" i="10"/>
  <c r="Q15" i="10" s="1"/>
  <c r="V25" i="10"/>
  <c r="Q14" i="10" s="1"/>
  <c r="V24" i="10"/>
  <c r="Y18" i="10"/>
  <c r="V18" i="10"/>
  <c r="S18" i="10"/>
  <c r="V29" i="11"/>
  <c r="Q17" i="11" s="1"/>
  <c r="V28" i="11"/>
  <c r="Q16" i="11" s="1"/>
  <c r="T26" i="11"/>
  <c r="V25" i="11"/>
  <c r="Q14" i="11" s="1"/>
  <c r="V24" i="11"/>
  <c r="Y18" i="11"/>
  <c r="V18" i="11"/>
  <c r="S18" i="11"/>
  <c r="V29" i="12"/>
  <c r="Q17" i="12" s="1"/>
  <c r="V28" i="12"/>
  <c r="Q16" i="12" s="1"/>
  <c r="T26" i="12"/>
  <c r="V25" i="12"/>
  <c r="Q14" i="12" s="1"/>
  <c r="V24" i="12"/>
  <c r="Y18" i="12"/>
  <c r="V18" i="12"/>
  <c r="S18" i="12"/>
  <c r="V29" i="13"/>
  <c r="Q17" i="13" s="1"/>
  <c r="V28" i="13"/>
  <c r="Q16" i="13" s="1"/>
  <c r="T26" i="13"/>
  <c r="V25" i="13"/>
  <c r="Q14" i="13" s="1"/>
  <c r="V24" i="13"/>
  <c r="Y18" i="13"/>
  <c r="V18" i="13"/>
  <c r="S18" i="13"/>
  <c r="V29" i="14"/>
  <c r="Q17" i="14" s="1"/>
  <c r="V28" i="14"/>
  <c r="Q16" i="14" s="1"/>
  <c r="T26" i="14"/>
  <c r="Q15" i="14" s="1"/>
  <c r="V25" i="14"/>
  <c r="Q14" i="14" s="1"/>
  <c r="V24" i="14"/>
  <c r="Y18" i="14"/>
  <c r="V18" i="14"/>
  <c r="S18" i="14"/>
  <c r="V29" i="15"/>
  <c r="Q17" i="15" s="1"/>
  <c r="V28" i="15"/>
  <c r="Q16" i="15" s="1"/>
  <c r="T26" i="15"/>
  <c r="T30" i="15" s="1"/>
  <c r="V25" i="15"/>
  <c r="Q14" i="15" s="1"/>
  <c r="V24" i="15"/>
  <c r="Y18" i="15"/>
  <c r="V18" i="15"/>
  <c r="S18" i="15"/>
  <c r="V29" i="16"/>
  <c r="Q17" i="16" s="1"/>
  <c r="V28" i="16"/>
  <c r="Q16" i="16" s="1"/>
  <c r="T26" i="16"/>
  <c r="V25" i="16"/>
  <c r="Q14" i="16" s="1"/>
  <c r="V24" i="16"/>
  <c r="Y18" i="16"/>
  <c r="V18" i="16"/>
  <c r="S18" i="16"/>
  <c r="V29" i="17"/>
  <c r="Q17" i="17" s="1"/>
  <c r="V28" i="17"/>
  <c r="Q16" i="17" s="1"/>
  <c r="T26" i="17"/>
  <c r="Q15" i="17" s="1"/>
  <c r="V25" i="17"/>
  <c r="Q14" i="17" s="1"/>
  <c r="V24" i="17"/>
  <c r="Y18" i="17"/>
  <c r="V18" i="17"/>
  <c r="S18" i="17"/>
  <c r="V29" i="18"/>
  <c r="Q17" i="18" s="1"/>
  <c r="V28" i="18"/>
  <c r="Q16" i="18" s="1"/>
  <c r="T26" i="18"/>
  <c r="T30" i="18" s="1"/>
  <c r="V25" i="18"/>
  <c r="Q14" i="18" s="1"/>
  <c r="V24" i="18"/>
  <c r="Y18" i="18"/>
  <c r="V18" i="18"/>
  <c r="S18" i="18"/>
  <c r="V29" i="19"/>
  <c r="Q17" i="19" s="1"/>
  <c r="V28" i="19"/>
  <c r="Q16" i="19" s="1"/>
  <c r="T26" i="19"/>
  <c r="V25" i="19"/>
  <c r="Q14" i="19" s="1"/>
  <c r="V24" i="19"/>
  <c r="Y18" i="19"/>
  <c r="V18" i="19"/>
  <c r="S18" i="19"/>
  <c r="V29" i="20"/>
  <c r="Q17" i="20" s="1"/>
  <c r="V28" i="20"/>
  <c r="Q16" i="20" s="1"/>
  <c r="T26" i="20"/>
  <c r="V25" i="20"/>
  <c r="Q14" i="20" s="1"/>
  <c r="V24" i="20"/>
  <c r="Y18" i="20"/>
  <c r="V18" i="20"/>
  <c r="S18" i="20"/>
  <c r="V29" i="21"/>
  <c r="Q17" i="21" s="1"/>
  <c r="V28" i="21"/>
  <c r="Q16" i="21" s="1"/>
  <c r="T26" i="21"/>
  <c r="V25" i="21"/>
  <c r="Q14" i="21" s="1"/>
  <c r="V24" i="21"/>
  <c r="Y18" i="21"/>
  <c r="V18" i="21"/>
  <c r="S18" i="21"/>
  <c r="V29" i="22"/>
  <c r="Q17" i="22" s="1"/>
  <c r="V28" i="22"/>
  <c r="Q16" i="22" s="1"/>
  <c r="T26" i="22"/>
  <c r="Q15" i="22" s="1"/>
  <c r="V25" i="22"/>
  <c r="Q14" i="22" s="1"/>
  <c r="V24" i="22"/>
  <c r="Y18" i="22"/>
  <c r="V18" i="22"/>
  <c r="S18" i="22"/>
  <c r="V29" i="23"/>
  <c r="Q17" i="23" s="1"/>
  <c r="V28" i="23"/>
  <c r="Q16" i="23" s="1"/>
  <c r="T26" i="23"/>
  <c r="V25" i="23"/>
  <c r="Q14" i="23" s="1"/>
  <c r="V24" i="23"/>
  <c r="Y18" i="23"/>
  <c r="V18" i="23"/>
  <c r="S18" i="23"/>
  <c r="V29" i="2"/>
  <c r="Q17" i="2" s="1"/>
  <c r="V28" i="2"/>
  <c r="Q16" i="2" s="1"/>
  <c r="T26" i="2"/>
  <c r="Q15" i="2" s="1"/>
  <c r="V25" i="2"/>
  <c r="Q14" i="2" s="1"/>
  <c r="V24" i="2"/>
  <c r="Y18" i="2"/>
  <c r="V18" i="2"/>
  <c r="S18" i="2"/>
  <c r="A59" i="1"/>
  <c r="A58" i="1"/>
  <c r="A57" i="1"/>
  <c r="A51" i="1"/>
  <c r="A50" i="1"/>
  <c r="A49" i="1"/>
  <c r="A48" i="1"/>
  <c r="A47" i="1"/>
  <c r="A45" i="1"/>
  <c r="A44" i="1"/>
  <c r="A43" i="1"/>
  <c r="A42" i="1"/>
  <c r="A41" i="1"/>
  <c r="A38" i="1"/>
  <c r="A37" i="1"/>
  <c r="A35" i="1"/>
  <c r="V29" i="1"/>
  <c r="Q17" i="1" s="1"/>
  <c r="V28" i="1"/>
  <c r="Q16" i="1" s="1"/>
  <c r="T26" i="1"/>
  <c r="Q15" i="1" s="1"/>
  <c r="V25" i="1"/>
  <c r="Q14" i="1" s="1"/>
  <c r="V24" i="1"/>
  <c r="Y18" i="1"/>
  <c r="V18" i="1"/>
  <c r="S18" i="1"/>
  <c r="Q13" i="2" l="1"/>
  <c r="V30" i="2"/>
  <c r="Q18" i="2" s="1"/>
  <c r="Q13" i="22"/>
  <c r="V30" i="22"/>
  <c r="Q18" i="22" s="1"/>
  <c r="Q13" i="20"/>
  <c r="Q13" i="19"/>
  <c r="Q13" i="17"/>
  <c r="V30" i="17"/>
  <c r="Q18" i="17" s="1"/>
  <c r="Q13" i="15"/>
  <c r="Q13" i="13"/>
  <c r="Q13" i="11"/>
  <c r="Q13" i="10"/>
  <c r="V30" i="10"/>
  <c r="Q18" i="10" s="1"/>
  <c r="Q13" i="8"/>
  <c r="Q13" i="6"/>
  <c r="V30" i="6"/>
  <c r="Q18" i="6" s="1"/>
  <c r="Q13" i="4"/>
  <c r="Q13" i="23"/>
  <c r="V30" i="23"/>
  <c r="Q13" i="21"/>
  <c r="Q13" i="18"/>
  <c r="Q13" i="16"/>
  <c r="Q13" i="14"/>
  <c r="V30" i="14"/>
  <c r="Q18" i="14" s="1"/>
  <c r="Q13" i="12"/>
  <c r="Q13" i="9"/>
  <c r="V30" i="9"/>
  <c r="Q18" i="9" s="1"/>
  <c r="Q13" i="7"/>
  <c r="V30" i="7"/>
  <c r="Q18" i="7" s="1"/>
  <c r="Q13" i="5"/>
  <c r="Q13" i="3"/>
  <c r="Q13" i="1"/>
  <c r="V30" i="1"/>
  <c r="T30" i="10"/>
  <c r="T30" i="9"/>
  <c r="T30" i="17"/>
  <c r="T30" i="22"/>
  <c r="Q15" i="16"/>
  <c r="Q15" i="15"/>
  <c r="Q15" i="8"/>
  <c r="T30" i="13"/>
  <c r="Q15" i="13"/>
  <c r="T30" i="12"/>
  <c r="Q15" i="12"/>
  <c r="T30" i="11"/>
  <c r="Q15" i="11"/>
  <c r="T30" i="7"/>
  <c r="T30" i="5"/>
  <c r="Q15" i="5"/>
  <c r="T30" i="4"/>
  <c r="Q15" i="4"/>
  <c r="Q15" i="3"/>
  <c r="T30" i="1"/>
  <c r="T30" i="2"/>
  <c r="Q15" i="21"/>
  <c r="T30" i="20"/>
  <c r="Q15" i="20"/>
  <c r="T30" i="19"/>
  <c r="Q15" i="19"/>
  <c r="V30" i="18"/>
  <c r="T30" i="14"/>
  <c r="T30" i="6"/>
  <c r="T30" i="16"/>
  <c r="T30" i="8"/>
  <c r="T30" i="23"/>
  <c r="T30" i="21"/>
  <c r="V30" i="5" l="1"/>
  <c r="Q18" i="5" s="1"/>
  <c r="V30" i="16"/>
  <c r="Q18" i="16" s="1"/>
  <c r="V30" i="4"/>
  <c r="Q18" i="4" s="1"/>
  <c r="V30" i="11"/>
  <c r="Q18" i="11" s="1"/>
  <c r="V30" i="19"/>
  <c r="Q18" i="19" s="1"/>
  <c r="V30" i="13"/>
  <c r="Q18" i="13" s="1"/>
  <c r="V30" i="20"/>
  <c r="Q18" i="20" s="1"/>
  <c r="V30" i="3"/>
  <c r="Q18" i="3" s="1"/>
  <c r="V30" i="12"/>
  <c r="Q18" i="12" s="1"/>
  <c r="V30" i="21"/>
  <c r="Q18" i="21" s="1"/>
  <c r="V30" i="8"/>
  <c r="Q18" i="8" s="1"/>
  <c r="V30" i="15"/>
  <c r="Q18" i="15" s="1"/>
  <c r="Q18" i="23"/>
  <c r="Q15" i="23"/>
  <c r="Q18" i="18"/>
  <c r="Q15" i="18"/>
  <c r="Q18" i="1"/>
</calcChain>
</file>

<file path=xl/sharedStrings.xml><?xml version="1.0" encoding="utf-8"?>
<sst xmlns="http://schemas.openxmlformats.org/spreadsheetml/2006/main" count="1599" uniqueCount="106">
  <si>
    <t>สำนักจัดการทรัพยากรป่าไม้ที่ 1 (เชียงใหม่)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</si>
  <si>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</si>
  <si>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</si>
  <si>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</si>
  <si>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</si>
  <si>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</si>
  <si>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</si>
  <si>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</si>
  <si>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</si>
  <si>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</si>
  <si>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</si>
  <si>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</si>
  <si>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1 สาขาแม่ฮ่องสอน</t>
  </si>
  <si>
    <t>สำนักจัดการทรัพยากรป่าไม้ที่ 2 (เชียงราย)</t>
  </si>
  <si>
    <t>สำนักจัดการทรัพยากรป่าไม้ที่ 3 (ลำปาง)</t>
  </si>
  <si>
    <t>สำนักจัดการทรัพยากรป่าไม้ที่ 3 สาขาแพร่</t>
  </si>
  <si>
    <t>สำนักจัดการทรัพยากรป่าไม้ที่ 4 (ตาก)</t>
  </si>
  <si>
    <t>สำนักจัดการทรัพยากรป่าไม้ที่ 4 สาขานครสวรรค์</t>
  </si>
  <si>
    <t>สำนักจัดการทรัพยากรป่าไม้ที่ 4 สาขาพิษณุโลก</t>
  </si>
  <si>
    <t>สำนักจัดการทรัพยากรป่าไม้ที่ 5 (สระบุรี)</t>
  </si>
  <si>
    <t>สำนักจัดการทรัพยากรป่าไม้ที่ 6 (อุดรธานี)</t>
  </si>
  <si>
    <t>สำนักจัดการทรัพยากรป่าไม้ที่ 6 สาขานครพนม</t>
  </si>
  <si>
    <t>สำนักจัดการทรัพยากรป่าไม้ที่ 7 (ขอนแก่น)</t>
  </si>
  <si>
    <t>สำนักจัดการทรัพยากรป่าไม้ที่ 7 สาขาอุบลราชธานี</t>
  </si>
  <si>
    <t>สำนักจัดการทรัพยากรป่าไม้ที่ 8 (นครราชสีมา)</t>
  </si>
  <si>
    <t>สำนักจัดการทรัพยากรป่าไม้ที่ 9 สาขาปราจีนบุรี</t>
  </si>
  <si>
    <t>สำนักจัดการทรัพยากรป่าไม้ที่ 10 (ราชบุรี)</t>
  </si>
  <si>
    <t>สำนักจัดการทรัพยากรป่าไม้ที่ 10 สาขาเพชรบุรี</t>
  </si>
  <si>
    <t>สำนักจัดการทรัพยากรป่าไม้ที่ 11 (สุราษฎร์ธานี)</t>
  </si>
  <si>
    <t>สำนักจัดการทรัพยากรป่าไม้ที่ 12 (นครศรีธรรมราช)</t>
  </si>
  <si>
    <t>สำนักจัดการทรัพยากรป่าไม้ที่ 12 สาขากระบี่</t>
  </si>
  <si>
    <t>สำนักจัดการทรัพยากรป่าไม้ที่ 13 (สงขลา)</t>
  </si>
  <si>
    <t>สำนักจัดการทรัพยากรป่าไม้ที่ 13 สาขานราธิวาส</t>
  </si>
  <si>
    <t>กิจกรรม/งานที่ปฏิบัติ (หน่วยนับ)</t>
  </si>
  <si>
    <t>แผน/ผลการดำเนินงาน</t>
  </si>
  <si>
    <t>สำนักจัดการทรัพยากรป่าไม้ที่ 9 (ชลบุรี)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</si>
  <si>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</si>
  <si>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</si>
  <si>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</si>
  <si>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</si>
  <si>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แบบติดตามผลการดำเนินงาน ประจำปีงบประมาณ พ.ศ. 2566</t>
  </si>
  <si>
    <t>ขั้นตอนการดำเนินงาน (หน่วยนับ)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</si>
  <si>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</si>
  <si>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</si>
  <si>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</si>
  <si>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</si>
  <si>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</si>
  <si>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</si>
  <si>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</si>
  <si>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</si>
  <si>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</si>
  <si>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</si>
  <si>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</si>
  <si>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</si>
  <si>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</si>
  <si>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</si>
  <si>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</si>
  <si>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</si>
  <si>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</si>
  <si>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</si>
  <si>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</si>
  <si>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</si>
  <si>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</si>
  <si>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</si>
  <si>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</si>
  <si>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</si>
  <si>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</si>
  <si>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</si>
  <si>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</si>
  <si>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</si>
  <si>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</si>
  <si>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</si>
  <si>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</si>
  <si>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</si>
  <si>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</si>
  <si>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</si>
  <si>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</si>
  <si>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</si>
  <si>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</si>
  <si>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</si>
  <si>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</si>
  <si>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</si>
  <si>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</si>
  <si>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</si>
  <si>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</si>
  <si>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</si>
  <si>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</si>
  <si>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</si>
  <si>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</si>
  <si>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</si>
  <si>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</si>
  <si>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</si>
  <si>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</si>
  <si>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</si>
  <si>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</si>
  <si>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</si>
  <si>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</si>
  <si>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</si>
  <si>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</si>
  <si>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</si>
  <si>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</si>
  <si>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</si>
  <si>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t>1.1 หน่วยงานได้รับแผนการปฏิบัติงานและแผนการใช้จ่ายเงิน (ปม. 1 - 2) ประจำปีงบประมาณ พ.ศ. 2566 เมื่อวันที่</t>
  </si>
  <si>
    <t>รวบรวมและสรุปผลการลาดตระเวนประจำเดือนรายงานผลให้ต้นสังกัดทราบ (เดือน)</t>
  </si>
  <si>
    <t>รอบ 6 เดือน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</si>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</sst>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</numFmts>
  <fonts count="10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246">
    <xf numFmtId="0" fontId="0" fillId="0" borderId="0" xfId="0"/>
    <xf numFmtId="0" fontId="5" fillId="0" borderId="0" xfId="0" applyFont="1"/>
    <xf numFmtId="0" fontId="6" fillId="2" borderId="0" xfId="0" applyFont="1" applyFill="1"/>
    <xf numFmtId="0" fontId="6" fillId="0" borderId="0" xfId="0" applyFont="1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3" borderId="11" xfId="0" applyFont="1" applyFill="1" applyBorder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3" fillId="3" borderId="4" xfId="0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center" vertical="top"/>
      <protection hidden="1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 wrapText="1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0" fontId="3" fillId="6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3" xfId="0" applyFont="1" applyFill="1" applyBorder="1" applyAlignment="1">
      <alignment horizontal="left" vertical="top"/>
    </xf>
    <xf numFmtId="0" fontId="2" fillId="3" borderId="4" xfId="0" applyFont="1" applyFill="1" applyBorder="1" applyAlignment="1" applyProtection="1">
      <alignment horizontal="left" vertical="top"/>
      <protection hidden="1"/>
    </xf>
    <xf numFmtId="189" fontId="2" fillId="4" borderId="4" xfId="1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4" borderId="4" xfId="1" applyNumberFormat="1" applyFont="1" applyFill="1" applyBorder="1" applyAlignment="1" applyProtection="1">
      <alignment horizontal="center" vertical="center"/>
      <protection hidden="1"/>
    </xf>
    <xf numFmtId="4" fontId="2" fillId="4" borderId="5" xfId="1" applyNumberFormat="1" applyFont="1" applyFill="1" applyBorder="1" applyAlignment="1" applyProtection="1">
      <alignment horizontal="right" vertical="center"/>
      <protection hidden="1"/>
    </xf>
    <xf numFmtId="4" fontId="2" fillId="4" borderId="6" xfId="1" applyNumberFormat="1" applyFont="1" applyFill="1" applyBorder="1" applyAlignment="1" applyProtection="1">
      <alignment horizontal="right" vertical="center"/>
      <protection hidden="1"/>
    </xf>
    <xf numFmtId="4" fontId="2" fillId="4" borderId="7" xfId="1" applyNumberFormat="1" applyFont="1" applyFill="1" applyBorder="1" applyAlignment="1" applyProtection="1">
      <alignment horizontal="right" vertical="center"/>
      <protection hidden="1"/>
    </xf>
    <xf numFmtId="4" fontId="2" fillId="4" borderId="8" xfId="1" applyNumberFormat="1" applyFont="1" applyFill="1" applyBorder="1" applyAlignment="1" applyProtection="1">
      <alignment horizontal="right" vertical="center"/>
      <protection hidden="1"/>
    </xf>
    <xf numFmtId="4" fontId="2" fillId="4" borderId="0" xfId="1" applyNumberFormat="1" applyFont="1" applyFill="1" applyBorder="1" applyAlignment="1" applyProtection="1">
      <alignment horizontal="right" vertical="center"/>
      <protection hidden="1"/>
    </xf>
    <xf numFmtId="4" fontId="2" fillId="4" borderId="9" xfId="1" applyNumberFormat="1" applyFont="1" applyFill="1" applyBorder="1" applyAlignment="1" applyProtection="1">
      <alignment horizontal="right" vertical="center"/>
      <protection hidden="1"/>
    </xf>
    <xf numFmtId="4" fontId="2" fillId="4" borderId="10" xfId="1" applyNumberFormat="1" applyFont="1" applyFill="1" applyBorder="1" applyAlignment="1" applyProtection="1">
      <alignment horizontal="right" vertical="center"/>
      <protection hidden="1"/>
    </xf>
    <xf numFmtId="4" fontId="2" fillId="4" borderId="11" xfId="1" applyNumberFormat="1" applyFont="1" applyFill="1" applyBorder="1" applyAlignment="1" applyProtection="1">
      <alignment horizontal="right" vertical="center"/>
      <protection hidden="1"/>
    </xf>
    <xf numFmtId="4" fontId="2" fillId="4" borderId="12" xfId="1" applyNumberFormat="1" applyFont="1" applyFill="1" applyBorder="1" applyAlignment="1" applyProtection="1">
      <alignment horizontal="right" vertical="center"/>
      <protection hidden="1"/>
    </xf>
    <xf numFmtId="4" fontId="2" fillId="3" borderId="5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6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8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9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0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1" xfId="1" applyNumberFormat="1" applyFont="1" applyFill="1" applyBorder="1" applyAlignment="1" applyProtection="1">
      <alignment horizontal="right" vertical="center" wrapText="1"/>
      <protection hidden="1"/>
    </xf>
    <xf numFmtId="4" fontId="2" fillId="3" borderId="12" xfId="1" applyNumberFormat="1" applyFont="1" applyFill="1" applyBorder="1" applyAlignment="1" applyProtection="1">
      <alignment horizontal="right" vertical="center" wrapText="1"/>
      <protection hidden="1"/>
    </xf>
    <xf numFmtId="0" fontId="3" fillId="5" borderId="1" xfId="0" applyFont="1" applyFill="1" applyBorder="1" applyAlignment="1" applyProtection="1">
      <alignment horizontal="right" vertical="top"/>
      <protection hidden="1"/>
    </xf>
    <xf numFmtId="0" fontId="3" fillId="5" borderId="2" xfId="0" applyFont="1" applyFill="1" applyBorder="1" applyAlignment="1" applyProtection="1">
      <alignment horizontal="right" vertical="top"/>
      <protection hidden="1"/>
    </xf>
    <xf numFmtId="0" fontId="3" fillId="5" borderId="3" xfId="0" applyFont="1" applyFill="1" applyBorder="1" applyAlignment="1" applyProtection="1">
      <alignment horizontal="right" vertical="top"/>
      <protection hidden="1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4" xfId="1" applyNumberFormat="1" applyFont="1" applyFill="1" applyBorder="1" applyAlignment="1" applyProtection="1">
      <alignment horizontal="right" vertical="top"/>
      <protection hidden="1"/>
    </xf>
    <xf numFmtId="4" fontId="2" fillId="3" borderId="5" xfId="1" applyNumberFormat="1" applyFont="1" applyFill="1" applyBorder="1" applyAlignment="1" applyProtection="1">
      <alignment horizontal="center" vertical="center"/>
      <protection hidden="1"/>
    </xf>
    <xf numFmtId="4" fontId="2" fillId="3" borderId="7" xfId="1" applyNumberFormat="1" applyFont="1" applyFill="1" applyBorder="1" applyAlignment="1" applyProtection="1">
      <alignment horizontal="center" vertical="center"/>
      <protection hidden="1"/>
    </xf>
    <xf numFmtId="4" fontId="2" fillId="3" borderId="8" xfId="1" applyNumberFormat="1" applyFont="1" applyFill="1" applyBorder="1" applyAlignment="1" applyProtection="1">
      <alignment horizontal="center" vertical="center"/>
      <protection hidden="1"/>
    </xf>
    <xf numFmtId="4" fontId="2" fillId="3" borderId="9" xfId="1" applyNumberFormat="1" applyFont="1" applyFill="1" applyBorder="1" applyAlignment="1" applyProtection="1">
      <alignment horizontal="center" vertical="center"/>
      <protection hidden="1"/>
    </xf>
    <xf numFmtId="4" fontId="2" fillId="3" borderId="10" xfId="1" applyNumberFormat="1" applyFont="1" applyFill="1" applyBorder="1" applyAlignment="1" applyProtection="1">
      <alignment horizontal="center" vertical="center"/>
      <protection hidden="1"/>
    </xf>
    <xf numFmtId="4" fontId="2" fillId="3" borderId="12" xfId="1" applyNumberFormat="1" applyFont="1" applyFill="1" applyBorder="1" applyAlignment="1" applyProtection="1">
      <alignment horizontal="center" vertical="center"/>
      <protection hidden="1"/>
    </xf>
    <xf numFmtId="190" fontId="2" fillId="4" borderId="4" xfId="0" applyNumberFormat="1" applyFont="1" applyFill="1" applyBorder="1" applyAlignment="1" applyProtection="1">
      <alignment horizontal="center" vertical="center"/>
      <protection hidden="1"/>
    </xf>
    <xf numFmtId="4" fontId="2" fillId="4" borderId="4" xfId="1" applyNumberFormat="1" applyFont="1" applyFill="1" applyBorder="1" applyAlignment="1" applyProtection="1">
      <alignment horizontal="center" vertical="center"/>
      <protection hidden="1"/>
    </xf>
    <xf numFmtId="189" fontId="2" fillId="4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hidden="1"/>
    </xf>
    <xf numFmtId="189" fontId="2" fillId="4" borderId="4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left" vertical="top"/>
    </xf>
    <xf numFmtId="0" fontId="3" fillId="3" borderId="4" xfId="0" applyFont="1" applyFill="1" applyBorder="1" applyAlignment="1" applyProtection="1">
      <alignment horizontal="left" vertical="top"/>
      <protection hidden="1"/>
    </xf>
    <xf numFmtId="189" fontId="3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1" xfId="1" applyNumberFormat="1" applyFont="1" applyFill="1" applyBorder="1" applyAlignment="1" applyProtection="1">
      <alignment horizontal="center" vertical="center"/>
      <protection hidden="1"/>
    </xf>
    <xf numFmtId="3" fontId="3" fillId="3" borderId="15" xfId="0" applyNumberFormat="1" applyFont="1" applyFill="1" applyBorder="1" applyAlignment="1" applyProtection="1">
      <alignment horizontal="center" vertical="center"/>
      <protection hidden="1"/>
    </xf>
    <xf numFmtId="2" fontId="2" fillId="3" borderId="3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9" xfId="0" applyFont="1" applyFill="1" applyBorder="1" applyAlignment="1" applyProtection="1">
      <alignment horizontal="left" vertical="top" wrapText="1"/>
      <protection locked="0"/>
    </xf>
    <xf numFmtId="0" fontId="2" fillId="3" borderId="10" xfId="0" applyFont="1" applyFill="1" applyBorder="1" applyAlignment="1" applyProtection="1">
      <alignment horizontal="left" vertical="top" wrapText="1"/>
      <protection locked="0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0" fontId="2" fillId="3" borderId="12" xfId="0" applyFont="1" applyFill="1" applyBorder="1" applyAlignment="1" applyProtection="1">
      <alignment horizontal="left" vertical="top" wrapText="1"/>
      <protection locked="0"/>
    </xf>
    <xf numFmtId="190" fontId="3" fillId="3" borderId="4" xfId="0" applyNumberFormat="1" applyFont="1" applyFill="1" applyBorder="1" applyAlignment="1" applyProtection="1">
      <alignment horizontal="center" vertical="center"/>
      <protection hidden="1"/>
    </xf>
    <xf numFmtId="4" fontId="2" fillId="3" borderId="4" xfId="1" applyNumberFormat="1" applyFont="1" applyFill="1" applyBorder="1" applyAlignment="1" applyProtection="1">
      <alignment horizontal="center"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center"/>
      <protection hidden="1"/>
    </xf>
    <xf numFmtId="2" fontId="3" fillId="4" borderId="3" xfId="1" applyNumberFormat="1" applyFont="1" applyFill="1" applyBorder="1" applyAlignment="1" applyProtection="1">
      <alignment horizontal="center" vertical="center"/>
      <protection hidden="1"/>
    </xf>
    <xf numFmtId="2" fontId="3" fillId="4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left" vertical="top" wrapText="1"/>
      <protection hidden="1"/>
    </xf>
    <xf numFmtId="0" fontId="2" fillId="3" borderId="2" xfId="0" applyFont="1" applyFill="1" applyBorder="1" applyAlignment="1" applyProtection="1">
      <alignment horizontal="left" vertical="top" wrapText="1"/>
      <protection hidden="1"/>
    </xf>
    <xf numFmtId="0" fontId="2" fillId="3" borderId="3" xfId="0" applyFont="1" applyFill="1" applyBorder="1" applyAlignment="1" applyProtection="1">
      <alignment horizontal="left" vertical="top" wrapText="1"/>
      <protection hidden="1"/>
    </xf>
    <xf numFmtId="189" fontId="2" fillId="3" borderId="1" xfId="0" applyNumberFormat="1" applyFont="1" applyFill="1" applyBorder="1" applyAlignment="1" applyProtection="1">
      <alignment horizontal="center" vertical="center"/>
      <protection hidden="1"/>
    </xf>
    <xf numFmtId="189" fontId="2" fillId="3" borderId="2" xfId="0" applyNumberFormat="1" applyFont="1" applyFill="1" applyBorder="1" applyAlignment="1" applyProtection="1">
      <alignment horizontal="center" vertical="center"/>
      <protection hidden="1"/>
    </xf>
    <xf numFmtId="189" fontId="2" fillId="3" borderId="3" xfId="0" applyNumberFormat="1" applyFont="1" applyFill="1" applyBorder="1" applyAlignment="1" applyProtection="1">
      <alignment horizontal="center" vertical="center"/>
      <protection hidden="1"/>
    </xf>
    <xf numFmtId="3" fontId="2" fillId="3" borderId="2" xfId="1" applyNumberFormat="1" applyFont="1" applyFill="1" applyBorder="1" applyAlignment="1" applyProtection="1">
      <alignment horizontal="center" vertical="center"/>
      <protection hidden="1"/>
    </xf>
    <xf numFmtId="3" fontId="2" fillId="3" borderId="3" xfId="1" applyNumberFormat="1" applyFont="1" applyFill="1" applyBorder="1" applyAlignment="1" applyProtection="1">
      <alignment horizontal="center" vertical="center"/>
      <protection hidden="1"/>
    </xf>
    <xf numFmtId="3" fontId="2" fillId="3" borderId="15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left" vertical="top"/>
      <protection hidden="1"/>
    </xf>
    <xf numFmtId="189" fontId="3" fillId="4" borderId="4" xfId="0" applyNumberFormat="1" applyFont="1" applyFill="1" applyBorder="1" applyAlignment="1" applyProtection="1">
      <alignment horizontal="center" vertical="center"/>
      <protection hidden="1"/>
    </xf>
    <xf numFmtId="3" fontId="3" fillId="4" borderId="1" xfId="1" applyNumberFormat="1" applyFont="1" applyFill="1" applyBorder="1" applyAlignment="1" applyProtection="1">
      <alignment horizontal="center" vertical="center"/>
      <protection hidden="1"/>
    </xf>
    <xf numFmtId="3" fontId="3" fillId="4" borderId="2" xfId="1" applyNumberFormat="1" applyFont="1" applyFill="1" applyBorder="1" applyAlignment="1" applyProtection="1">
      <alignment horizontal="center" vertical="center"/>
      <protection hidden="1"/>
    </xf>
    <xf numFmtId="3" fontId="3" fillId="4" borderId="3" xfId="1" applyNumberFormat="1" applyFont="1" applyFill="1" applyBorder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horizontal="left" vertical="top" wrapText="1"/>
      <protection hidden="1"/>
    </xf>
    <xf numFmtId="189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189" fontId="3" fillId="3" borderId="4" xfId="0" applyNumberFormat="1" applyFont="1" applyFill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/>
      <protection locked="0"/>
    </xf>
    <xf numFmtId="0" fontId="3" fillId="5" borderId="4" xfId="0" applyFont="1" applyFill="1" applyBorder="1" applyAlignment="1" applyProtection="1">
      <alignment horizontal="right" vertical="top"/>
      <protection hidden="1"/>
    </xf>
    <xf numFmtId="189" fontId="3" fillId="5" borderId="10" xfId="1" applyNumberFormat="1" applyFont="1" applyFill="1" applyBorder="1" applyAlignment="1" applyProtection="1">
      <alignment horizontal="center" vertical="top"/>
      <protection hidden="1"/>
    </xf>
    <xf numFmtId="189" fontId="3" fillId="5" borderId="12" xfId="1" applyNumberFormat="1" applyFont="1" applyFill="1" applyBorder="1" applyAlignment="1" applyProtection="1">
      <alignment horizontal="center" vertical="top"/>
      <protection hidden="1"/>
    </xf>
    <xf numFmtId="187" fontId="3" fillId="5" borderId="4" xfId="1" applyFont="1" applyFill="1" applyBorder="1" applyAlignment="1">
      <alignment horizontal="center" vertical="top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8" xfId="0" applyFont="1" applyFill="1" applyBorder="1" applyAlignment="1" applyProtection="1">
      <alignment horizontal="left" vertical="top" wrapText="1" inden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3" fillId="3" borderId="4" xfId="0" applyFont="1" applyFill="1" applyBorder="1" applyAlignment="1" applyProtection="1">
      <alignment horizontal="left" vertical="center"/>
      <protection hidden="1"/>
    </xf>
    <xf numFmtId="190" fontId="3" fillId="3" borderId="4" xfId="0" applyNumberFormat="1" applyFont="1" applyFill="1" applyBorder="1" applyAlignment="1" applyProtection="1">
      <alignment horizontal="center" vertical="top"/>
      <protection hidden="1"/>
    </xf>
    <xf numFmtId="4" fontId="2" fillId="3" borderId="4" xfId="1" applyNumberFormat="1" applyFont="1" applyFill="1" applyBorder="1" applyAlignment="1" applyProtection="1">
      <alignment horizontal="center" vertical="top"/>
      <protection hidden="1"/>
    </xf>
    <xf numFmtId="4" fontId="2" fillId="3" borderId="1" xfId="1" applyNumberFormat="1" applyFont="1" applyFill="1" applyBorder="1" applyAlignment="1" applyProtection="1">
      <alignment horizontal="center" vertical="top"/>
      <protection hidden="1"/>
    </xf>
    <xf numFmtId="3" fontId="3" fillId="3" borderId="15" xfId="0" applyNumberFormat="1" applyFont="1" applyFill="1" applyBorder="1" applyAlignment="1" applyProtection="1">
      <alignment horizontal="center" vertical="top"/>
      <protection hidden="1"/>
    </xf>
    <xf numFmtId="0" fontId="3" fillId="4" borderId="4" xfId="0" applyFont="1" applyFill="1" applyBorder="1" applyAlignment="1" applyProtection="1">
      <alignment horizontal="left" vertical="center"/>
      <protection hidden="1"/>
    </xf>
    <xf numFmtId="189" fontId="3" fillId="4" borderId="4" xfId="0" applyNumberFormat="1" applyFont="1" applyFill="1" applyBorder="1" applyAlignment="1" applyProtection="1">
      <alignment horizontal="center" vertical="top"/>
      <protection hidden="1"/>
    </xf>
    <xf numFmtId="3" fontId="2" fillId="4" borderId="1" xfId="1" applyNumberFormat="1" applyFont="1" applyFill="1" applyBorder="1" applyAlignment="1" applyProtection="1">
      <alignment vertical="center"/>
      <protection hidden="1"/>
    </xf>
    <xf numFmtId="3" fontId="2" fillId="4" borderId="2" xfId="1" applyNumberFormat="1" applyFont="1" applyFill="1" applyBorder="1" applyAlignment="1" applyProtection="1">
      <alignment vertical="center"/>
      <protection hidden="1"/>
    </xf>
    <xf numFmtId="3" fontId="2" fillId="4" borderId="3" xfId="1" applyNumberFormat="1" applyFont="1" applyFill="1" applyBorder="1" applyAlignment="1" applyProtection="1">
      <alignment vertical="center"/>
      <protection hidden="1"/>
    </xf>
    <xf numFmtId="3" fontId="3" fillId="4" borderId="15" xfId="0" applyNumberFormat="1" applyFont="1" applyFill="1" applyBorder="1" applyAlignment="1" applyProtection="1">
      <alignment horizontal="center" vertical="top"/>
      <protection hidden="1"/>
    </xf>
    <xf numFmtId="2" fontId="2" fillId="4" borderId="3" xfId="1" applyNumberFormat="1" applyFont="1" applyFill="1" applyBorder="1" applyAlignment="1" applyProtection="1">
      <alignment horizontal="center" vertical="center"/>
      <protection hidden="1"/>
    </xf>
    <xf numFmtId="189" fontId="3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4" xfId="1" applyNumberFormat="1" applyFont="1" applyFill="1" applyBorder="1" applyAlignment="1" applyProtection="1">
      <alignment horizontal="center" vertical="top"/>
      <protection hidden="1"/>
    </xf>
    <xf numFmtId="3" fontId="2" fillId="3" borderId="1" xfId="1" applyNumberFormat="1" applyFont="1" applyFill="1" applyBorder="1" applyAlignment="1" applyProtection="1">
      <alignment horizontal="center" vertical="top"/>
      <protection hidden="1"/>
    </xf>
    <xf numFmtId="3" fontId="2" fillId="3" borderId="15" xfId="0" applyNumberFormat="1" applyFont="1" applyFill="1" applyBorder="1" applyAlignment="1" applyProtection="1">
      <alignment horizontal="center" vertical="top"/>
      <protection hidden="1"/>
    </xf>
    <xf numFmtId="0" fontId="3" fillId="3" borderId="4" xfId="0" applyFont="1" applyFill="1" applyBorder="1" applyAlignment="1" applyProtection="1">
      <alignment horizontal="left" vertical="center" wrapText="1"/>
      <protection hidden="1"/>
    </xf>
    <xf numFmtId="189" fontId="3" fillId="3" borderId="4" xfId="0" applyNumberFormat="1" applyFont="1" applyFill="1" applyBorder="1" applyAlignment="1" applyProtection="1">
      <alignment horizontal="center" vertical="top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3" borderId="2" xfId="0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189" fontId="2" fillId="3" borderId="1" xfId="0" applyNumberFormat="1" applyFont="1" applyFill="1" applyBorder="1" applyAlignment="1" applyProtection="1">
      <alignment horizontal="center" vertical="top"/>
      <protection hidden="1"/>
    </xf>
    <xf numFmtId="189" fontId="2" fillId="3" borderId="2" xfId="0" applyNumberFormat="1" applyFont="1" applyFill="1" applyBorder="1" applyAlignment="1" applyProtection="1">
      <alignment horizontal="center" vertical="top"/>
      <protection hidden="1"/>
    </xf>
    <xf numFmtId="189" fontId="2" fillId="3" borderId="3" xfId="0" applyNumberFormat="1" applyFont="1" applyFill="1" applyBorder="1" applyAlignment="1" applyProtection="1">
      <alignment horizontal="center" vertical="top"/>
      <protection hidden="1"/>
    </xf>
    <xf numFmtId="3" fontId="2" fillId="3" borderId="2" xfId="1" applyNumberFormat="1" applyFont="1" applyFill="1" applyBorder="1" applyAlignment="1" applyProtection="1">
      <alignment horizontal="center" vertical="top"/>
      <protection hidden="1"/>
    </xf>
    <xf numFmtId="3" fontId="2" fillId="3" borderId="3" xfId="1" applyNumberFormat="1" applyFont="1" applyFill="1" applyBorder="1" applyAlignment="1" applyProtection="1">
      <alignment horizontal="center" vertical="top"/>
      <protection hidden="1"/>
    </xf>
    <xf numFmtId="189" fontId="3" fillId="3" borderId="4" xfId="0" applyNumberFormat="1" applyFont="1" applyFill="1" applyBorder="1" applyAlignment="1" applyProtection="1">
      <alignment horizontal="center" vertical="top" wrapText="1"/>
      <protection hidden="1"/>
    </xf>
    <xf numFmtId="4" fontId="2" fillId="3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1" xfId="1" applyNumberFormat="1" applyFont="1" applyFill="1" applyBorder="1" applyAlignment="1" applyProtection="1">
      <alignment horizontal="center" vertical="center"/>
      <protection hidden="1"/>
    </xf>
    <xf numFmtId="3" fontId="2" fillId="4" borderId="2" xfId="1" applyNumberFormat="1" applyFont="1" applyFill="1" applyBorder="1" applyAlignment="1" applyProtection="1">
      <alignment horizontal="center" vertical="center"/>
      <protection hidden="1"/>
    </xf>
    <xf numFmtId="3" fontId="2" fillId="4" borderId="3" xfId="1" applyNumberFormat="1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top"/>
      <protection locked="0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3" fillId="3" borderId="0" xfId="0" applyFont="1" applyFill="1" applyAlignment="1" applyProtection="1">
      <alignment horizontal="center" vertical="center"/>
      <protection hidden="1"/>
    </xf>
    <xf numFmtId="188" fontId="2" fillId="3" borderId="1" xfId="0" applyNumberFormat="1" applyFont="1" applyFill="1" applyBorder="1" applyAlignment="1">
      <alignment horizontal="center" vertical="top" wrapText="1"/>
    </xf>
    <xf numFmtId="188" fontId="2" fillId="3" borderId="2" xfId="0" applyNumberFormat="1" applyFont="1" applyFill="1" applyBorder="1" applyAlignment="1">
      <alignment horizontal="center" vertical="top" wrapText="1"/>
    </xf>
    <xf numFmtId="188" fontId="2" fillId="3" borderId="3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3" borderId="6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horizontal="left" vertical="top" wrapText="1"/>
    </xf>
    <xf numFmtId="0" fontId="2" fillId="3" borderId="17" xfId="0" applyFont="1" applyFill="1" applyBorder="1" applyAlignment="1">
      <alignment horizontal="left" vertical="top" wrapText="1"/>
    </xf>
    <xf numFmtId="0" fontId="2" fillId="3" borderId="18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 applyProtection="1">
      <alignment horizontal="center" vertical="top"/>
      <protection locked="0"/>
    </xf>
    <xf numFmtId="188" fontId="2" fillId="3" borderId="14" xfId="0" applyNumberFormat="1" applyFont="1" applyFill="1" applyBorder="1" applyAlignment="1" applyProtection="1">
      <alignment horizontal="center" vertical="top"/>
      <protection locked="0"/>
    </xf>
    <xf numFmtId="191" fontId="2" fillId="3" borderId="14" xfId="0" applyNumberFormat="1" applyFont="1" applyFill="1" applyBorder="1" applyAlignment="1" applyProtection="1">
      <alignment horizontal="center" vertical="top"/>
      <protection locked="0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OneDrive\&#3648;&#3604;&#3626;&#3585;&#3660;&#3607;&#3655;&#3629;&#3611;\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topLeftCell="D1" workbookViewId="0">
      <selection activeCell="N13" sqref="N13:P17"/>
    </sheetView>
  </sheetViews>
  <sheetFormatPr defaultColWidth="8.875" defaultRowHeight="20.25" x14ac:dyDescent="0.3"/>
  <cols>
    <col min="1" max="1" width="92.375" style="3" bestFit="1" customWidth="1"/>
    <col min="2" max="2" width="6.625" style="2" customWidth="1"/>
    <col min="3" max="3" width="115.875" style="3" bestFit="1" customWidth="1"/>
    <col min="4" max="4" width="6.625" style="2" customWidth="1"/>
    <col min="5" max="5" width="72.375" style="3" bestFit="1" customWidth="1"/>
    <col min="6" max="6" width="6.625" style="2" customWidth="1"/>
    <col min="7" max="7" width="135.125" style="3" bestFit="1" customWidth="1"/>
    <col min="8" max="16384" width="8.875" style="3"/>
  </cols>
  <sheetData>
    <row r="1" spans="1:7" x14ac:dyDescent="0.3">
      <c r="A1" s="1" t="s">
        <v>67</v>
      </c>
      <c r="C1" s="1" t="s">
        <v>68</v>
      </c>
      <c r="E1" s="1" t="s">
        <v>69</v>
      </c>
      <c r="G1" s="1" t="s">
        <v>58</v>
      </c>
    </row>
    <row r="2" spans="1:7" x14ac:dyDescent="0.3">
      <c r="A2" s="3" t="s">
        <v>70</v>
      </c>
      <c r="C2" s="3" t="s">
        <v>71</v>
      </c>
      <c r="E2" s="3" t="s">
        <v>72</v>
      </c>
      <c r="G2" s="3" t="s">
        <v>73</v>
      </c>
    </row>
    <row r="3" spans="1:7" x14ac:dyDescent="0.3">
      <c r="A3" s="3" t="s">
        <v>74</v>
      </c>
      <c r="C3" s="3" t="s">
        <v>75</v>
      </c>
      <c r="E3" s="3" t="s">
        <v>76</v>
      </c>
      <c r="G3" s="3" t="s">
        <v>77</v>
      </c>
    </row>
    <row r="4" spans="1:7" x14ac:dyDescent="0.3">
      <c r="A4" s="3" t="s">
        <v>78</v>
      </c>
      <c r="C4" s="3" t="s">
        <v>79</v>
      </c>
      <c r="E4" s="3" t="s">
        <v>80</v>
      </c>
      <c r="G4" s="3" t="s">
        <v>81</v>
      </c>
    </row>
    <row r="5" spans="1:7" x14ac:dyDescent="0.3">
      <c r="A5" s="3" t="s">
        <v>82</v>
      </c>
      <c r="C5" s="3" t="s">
        <v>83</v>
      </c>
      <c r="E5" s="3" t="s">
        <v>84</v>
      </c>
      <c r="G5" s="3" t="s">
        <v>85</v>
      </c>
    </row>
    <row r="6" spans="1:7" x14ac:dyDescent="0.3">
      <c r="A6" s="3" t="s">
        <v>86</v>
      </c>
      <c r="C6" s="3" t="s">
        <v>87</v>
      </c>
      <c r="E6" s="3" t="s">
        <v>88</v>
      </c>
      <c r="G6" s="3" t="s">
        <v>89</v>
      </c>
    </row>
    <row r="7" spans="1:7" x14ac:dyDescent="0.3">
      <c r="C7" s="3" t="s">
        <v>90</v>
      </c>
      <c r="E7" s="3" t="s">
        <v>91</v>
      </c>
      <c r="G7" s="3" t="s">
        <v>92</v>
      </c>
    </row>
    <row r="8" spans="1:7" x14ac:dyDescent="0.3">
      <c r="C8" s="3" t="s">
        <v>93</v>
      </c>
      <c r="E8" s="3" t="s">
        <v>94</v>
      </c>
      <c r="G8" s="3" t="s">
        <v>95</v>
      </c>
    </row>
    <row r="9" spans="1:7" x14ac:dyDescent="0.3">
      <c r="C9" s="3" t="s">
        <v>96</v>
      </c>
      <c r="E9" s="3" t="s">
        <v>86</v>
      </c>
      <c r="G9" s="3" t="s">
        <v>97</v>
      </c>
    </row>
    <row r="10" spans="1:7" x14ac:dyDescent="0.3">
      <c r="C10" s="3" t="s">
        <v>86</v>
      </c>
      <c r="G10" s="3" t="s">
        <v>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00B0F0"/>
  </sheetPr>
  <dimension ref="A1:Z118"/>
  <sheetViews>
    <sheetView view="pageBreakPreview" topLeftCell="A19" zoomScaleNormal="100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9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14223760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7936048.29</v>
      </c>
      <c r="L14" s="76"/>
      <c r="M14" s="76"/>
      <c r="N14" s="77">
        <f>Q25</f>
        <v>0</v>
      </c>
      <c r="O14" s="77"/>
      <c r="P14" s="77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14223760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2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2">
        <v>2</v>
      </c>
      <c r="B25" s="85" t="s">
        <v>37</v>
      </c>
      <c r="C25" s="85"/>
      <c r="D25" s="85"/>
      <c r="E25" s="85"/>
      <c r="F25" s="85"/>
      <c r="G25" s="85"/>
      <c r="H25" s="100">
        <v>7936048.29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3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16">
        <f>K27</f>
        <v>0</v>
      </c>
      <c r="L26" s="117"/>
      <c r="M26" s="118"/>
      <c r="N26" s="116">
        <f t="shared" ref="N26" si="0">N27</f>
        <v>0</v>
      </c>
      <c r="O26" s="117"/>
      <c r="P26" s="118"/>
      <c r="Q26" s="116">
        <f t="shared" ref="Q26" si="1">Q27</f>
        <v>0</v>
      </c>
      <c r="R26" s="117"/>
      <c r="S26" s="118"/>
      <c r="T26" s="102">
        <f>SUM(T27)</f>
        <v>20</v>
      </c>
      <c r="U26" s="102"/>
      <c r="V26" s="103">
        <f>SUM(V27)</f>
        <v>0</v>
      </c>
      <c r="W26" s="104"/>
      <c r="X26" s="94"/>
      <c r="Y26" s="95"/>
      <c r="Z26" s="96"/>
    </row>
    <row r="27" spans="1:26" ht="48" customHeight="1" x14ac:dyDescent="0.2">
      <c r="A27" s="24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2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2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13.5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M36:X36"/>
    <mergeCell ref="Y36:Z36"/>
    <mergeCell ref="B37:L37"/>
    <mergeCell ref="M37:X37"/>
    <mergeCell ref="Y37:Z37"/>
    <mergeCell ref="B36:L36"/>
    <mergeCell ref="M39:X39"/>
    <mergeCell ref="M33:X33"/>
    <mergeCell ref="Y33:Z33"/>
    <mergeCell ref="A34:Z34"/>
    <mergeCell ref="B35:L35"/>
    <mergeCell ref="M35:X35"/>
    <mergeCell ref="Y35:Z35"/>
    <mergeCell ref="A30:S30"/>
    <mergeCell ref="T30:U30"/>
    <mergeCell ref="V30:W30"/>
    <mergeCell ref="X30:Z30"/>
    <mergeCell ref="A31:Z31"/>
    <mergeCell ref="B33:L33"/>
    <mergeCell ref="V27:W27"/>
    <mergeCell ref="B26:G26"/>
    <mergeCell ref="H26:J26"/>
    <mergeCell ref="K26:M26"/>
    <mergeCell ref="N26:P26"/>
    <mergeCell ref="Q26:S26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B28:G28"/>
    <mergeCell ref="H28:J28"/>
    <mergeCell ref="K28:M28"/>
    <mergeCell ref="N28:P28"/>
    <mergeCell ref="Q28:S28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T26:U26"/>
    <mergeCell ref="V26:W26"/>
    <mergeCell ref="B27:G27"/>
    <mergeCell ref="H27:J27"/>
    <mergeCell ref="K27:M27"/>
    <mergeCell ref="N27:P27"/>
    <mergeCell ref="Q27:S27"/>
    <mergeCell ref="T27:U27"/>
    <mergeCell ref="Y18:Z1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S11:U11"/>
    <mergeCell ref="V11:X11"/>
    <mergeCell ref="Y11:Z11"/>
    <mergeCell ref="Q17:R17"/>
    <mergeCell ref="A18:P18"/>
    <mergeCell ref="Q18:R18"/>
    <mergeCell ref="S18:U18"/>
    <mergeCell ref="V18:X18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16:J16"/>
    <mergeCell ref="K16:M16"/>
    <mergeCell ref="N16:P16"/>
    <mergeCell ref="Q16:R16"/>
    <mergeCell ref="B17:J17"/>
    <mergeCell ref="K17:M17"/>
    <mergeCell ref="N17:P17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12:Z12"/>
    <mergeCell ref="B13:J13"/>
    <mergeCell ref="K13:M13"/>
    <mergeCell ref="N13:P13"/>
    <mergeCell ref="Q13:R13"/>
    <mergeCell ref="S13:U17"/>
    <mergeCell ref="V13:X17"/>
    <mergeCell ref="H8:J8"/>
    <mergeCell ref="B10:J11"/>
    <mergeCell ref="K10:R10"/>
    <mergeCell ref="S10:Z10"/>
    <mergeCell ref="K11:M11"/>
    <mergeCell ref="N11:P11"/>
    <mergeCell ref="Q11:R11"/>
  </mergeCells>
  <dataValidations count="4">
    <dataValidation type="decimal" operator="greaterThanOrEqual" allowBlank="1" showInputMessage="1" showErrorMessage="1" error="กรุณากรอกข้อมูลเป็นตัวเลข" sqref="K25:S25" xr:uid="{3D029484-110A-46A0-B859-A2010C511F49}">
      <formula1>0</formula1>
    </dataValidation>
    <dataValidation type="whole" operator="greaterThanOrEqual" allowBlank="1" showInputMessage="1" showErrorMessage="1" error="กรุณากรอกข้อมูลเป็นตัวเลข" sqref="K24:S24 Q26:Q29 L28:M29 K26:K29 R28:S29 O28:P29 N26:N29" xr:uid="{F2412638-B7E9-4686-A900-D556023B8A38}">
      <formula1>0</formula1>
    </dataValidation>
    <dataValidation type="decimal" allowBlank="1" showInputMessage="1" showErrorMessage="1" error="กรุณากรอกข้อมูลเป็นตัวเลข" sqref="V13" xr:uid="{42B1F2DA-14E3-4DF5-AC9A-FCA4E1E97D27}">
      <formula1>0</formula1>
      <formula2>S13</formula2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168FA3D2-EFAA-44F2-ABDF-5695BA8CFC89}">
      <formula1>1</formula1>
      <formula2>3</formula2>
    </dataValidation>
  </dataValidation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  <rowBreaks count="4" manualBreakCount="4">
    <brk id="31" max="16383" man="1"/>
    <brk id="52" max="25" man="1"/>
    <brk id="70" max="25" man="1"/>
    <brk id="9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C071405-3E97-4E87-9ED4-90B2FC2F8C8B}">
          <x14:formula1>
            <xm:f>LIST!$E$2:$E$9</xm:f>
          </x14:formula1>
          <xm:sqref>B47:L51</xm:sqref>
        </x14:dataValidation>
        <x14:dataValidation type="list" allowBlank="1" showInputMessage="1" showErrorMessage="1" error="กรุณาเลือกข้อมูลตามที่กำหนดให้" xr:uid="{077AFABC-9F21-43ED-914F-7EC236BEF85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A337DD-E406-415A-BAF6-73CE9054749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C2F9AF6-87EB-4745-AA3C-BC54742F5B2B}">
          <x14:formula1>
            <xm:f>LIST!$G$2:$G$10</xm:f>
          </x14:formula1>
          <xm:sqref>B56:B61 C56:G59 C61:G61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F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10310560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3718933.14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10310560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178" t="s">
        <v>36</v>
      </c>
      <c r="C24" s="178"/>
      <c r="D24" s="178"/>
      <c r="E24" s="178"/>
      <c r="F24" s="178"/>
      <c r="G24" s="178"/>
      <c r="H24" s="190">
        <v>12</v>
      </c>
      <c r="I24" s="190"/>
      <c r="J24" s="190"/>
      <c r="K24" s="191"/>
      <c r="L24" s="191"/>
      <c r="M24" s="191"/>
      <c r="N24" s="191"/>
      <c r="O24" s="191"/>
      <c r="P24" s="191"/>
      <c r="Q24" s="191"/>
      <c r="R24" s="191"/>
      <c r="S24" s="192"/>
      <c r="T24" s="182">
        <v>10</v>
      </c>
      <c r="U24" s="182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178" t="s">
        <v>37</v>
      </c>
      <c r="C25" s="178"/>
      <c r="D25" s="178"/>
      <c r="E25" s="178"/>
      <c r="F25" s="178"/>
      <c r="G25" s="178"/>
      <c r="H25" s="179">
        <v>3718933.14</v>
      </c>
      <c r="I25" s="179"/>
      <c r="J25" s="179"/>
      <c r="K25" s="180"/>
      <c r="L25" s="180"/>
      <c r="M25" s="180"/>
      <c r="N25" s="180"/>
      <c r="O25" s="180"/>
      <c r="P25" s="180"/>
      <c r="Q25" s="180"/>
      <c r="R25" s="180"/>
      <c r="S25" s="181"/>
      <c r="T25" s="182">
        <v>40</v>
      </c>
      <c r="U25" s="182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83" t="s">
        <v>38</v>
      </c>
      <c r="C26" s="183"/>
      <c r="D26" s="183"/>
      <c r="E26" s="183"/>
      <c r="F26" s="183"/>
      <c r="G26" s="183"/>
      <c r="H26" s="184">
        <v>12</v>
      </c>
      <c r="I26" s="184"/>
      <c r="J26" s="184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88">
        <f>SUM(T27)</f>
        <v>20</v>
      </c>
      <c r="U26" s="188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96" t="s">
        <v>103</v>
      </c>
      <c r="C27" s="197"/>
      <c r="D27" s="197"/>
      <c r="E27" s="197"/>
      <c r="F27" s="197"/>
      <c r="G27" s="198"/>
      <c r="H27" s="199">
        <v>12</v>
      </c>
      <c r="I27" s="200"/>
      <c r="J27" s="201"/>
      <c r="K27" s="192"/>
      <c r="L27" s="202"/>
      <c r="M27" s="203"/>
      <c r="N27" s="192"/>
      <c r="O27" s="202"/>
      <c r="P27" s="203"/>
      <c r="Q27" s="192"/>
      <c r="R27" s="202"/>
      <c r="S27" s="202"/>
      <c r="T27" s="193">
        <v>20</v>
      </c>
      <c r="U27" s="19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94" t="s">
        <v>39</v>
      </c>
      <c r="C28" s="194"/>
      <c r="D28" s="194"/>
      <c r="E28" s="194"/>
      <c r="F28" s="194"/>
      <c r="G28" s="194"/>
      <c r="H28" s="195">
        <v>12</v>
      </c>
      <c r="I28" s="195"/>
      <c r="J28" s="195"/>
      <c r="K28" s="191"/>
      <c r="L28" s="191"/>
      <c r="M28" s="191"/>
      <c r="N28" s="191"/>
      <c r="O28" s="191"/>
      <c r="P28" s="191"/>
      <c r="Q28" s="191"/>
      <c r="R28" s="191"/>
      <c r="S28" s="192"/>
      <c r="T28" s="182">
        <v>15</v>
      </c>
      <c r="U28" s="182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94" t="s">
        <v>51</v>
      </c>
      <c r="C29" s="194"/>
      <c r="D29" s="194"/>
      <c r="E29" s="194"/>
      <c r="F29" s="194"/>
      <c r="G29" s="194"/>
      <c r="H29" s="204">
        <v>12</v>
      </c>
      <c r="I29" s="204"/>
      <c r="J29" s="204"/>
      <c r="K29" s="191"/>
      <c r="L29" s="191"/>
      <c r="M29" s="191"/>
      <c r="N29" s="191"/>
      <c r="O29" s="191"/>
      <c r="P29" s="191"/>
      <c r="Q29" s="191"/>
      <c r="R29" s="191"/>
      <c r="S29" s="192"/>
      <c r="T29" s="182">
        <v>15</v>
      </c>
      <c r="U29" s="182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7CC82D82-C607-43E2-B3CA-2C474EEA7982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8D7AA229-C843-4397-9FEE-2AE8834E1E63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1592391-F748-4C93-9010-F5BC1FF9949D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C42304B-A1BE-47A3-BEE9-3E79D0443B5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CD9F00F-3F0A-47D2-A87F-60DDD28FC98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CB69051-3795-447F-AF0F-77DB2ADF960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2C056588-B08E-4BFC-8B8B-C57DA45BB1A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63C5AE7-8372-4757-94BA-597161565335}">
          <x14:formula1>
            <xm:f>LIST!$E$2:$E$9</xm:f>
          </x14:formula1>
          <xm:sqref>B47:L51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F0"/>
  </sheetPr>
  <dimension ref="A1:Z118"/>
  <sheetViews>
    <sheetView view="pageBreakPreview" topLeftCell="A67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9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16882000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4262692.63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16882000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2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2">
        <v>2</v>
      </c>
      <c r="B25" s="85" t="s">
        <v>37</v>
      </c>
      <c r="C25" s="85"/>
      <c r="D25" s="85"/>
      <c r="E25" s="85"/>
      <c r="F25" s="85"/>
      <c r="G25" s="85"/>
      <c r="H25" s="100">
        <v>4262692.63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3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4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2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2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N29:P29"/>
    <mergeCell ref="Q29:S29"/>
    <mergeCell ref="T29:U29"/>
    <mergeCell ref="V29:W29"/>
    <mergeCell ref="A30:S30"/>
    <mergeCell ref="T30:U30"/>
    <mergeCell ref="V30:W30"/>
    <mergeCell ref="N27:P27"/>
    <mergeCell ref="Q27:S27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:Z1"/>
    <mergeCell ref="J2:Q2"/>
    <mergeCell ref="A3:Z3"/>
    <mergeCell ref="A4:Z4"/>
    <mergeCell ref="M7:P7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A10:A11"/>
    <mergeCell ref="B25:G25"/>
    <mergeCell ref="H25:J25"/>
    <mergeCell ref="K25:M25"/>
    <mergeCell ref="B27:G27"/>
    <mergeCell ref="H27:J27"/>
    <mergeCell ref="K27:M27"/>
    <mergeCell ref="B29:G29"/>
    <mergeCell ref="H29:J29"/>
    <mergeCell ref="K29:M29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27EE329-8F67-41F0-B791-DE3ADBF3C0D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F4A6D45-B6A5-4098-86E4-2ACF9371864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6D07937F-99EC-48D5-94CD-21229262409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CF74DE3-494F-4B98-8EB1-B9CE1B5D4BD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2FA9208-0406-4F64-9CE8-1546E5D3322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EB012E1-BEE0-4B6A-8F1F-4824C07F2A2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A0E4136-0DD8-478E-AF3A-9335B5F098D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C0DDDC19-D3FE-4F47-9A95-065DF98C9CCC}">
          <x14:formula1>
            <xm:f>LIST!$E$2:$E$9</xm:f>
          </x14:formula1>
          <xm:sqref>B47:L51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F0"/>
  </sheetPr>
  <dimension ref="A1:Z118"/>
  <sheetViews>
    <sheetView view="pageBreakPreview" topLeftCell="A7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15108320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5257097.05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15108320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5257097.05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Y35:Z35"/>
    <mergeCell ref="B36:L36"/>
    <mergeCell ref="M36:X36"/>
    <mergeCell ref="Y36:Z36"/>
    <mergeCell ref="B37:L37"/>
    <mergeCell ref="M37:X37"/>
    <mergeCell ref="Y37:Z37"/>
    <mergeCell ref="M39:X39"/>
    <mergeCell ref="T30:U30"/>
    <mergeCell ref="V30:W30"/>
    <mergeCell ref="X30:Z30"/>
    <mergeCell ref="A31:Z31"/>
    <mergeCell ref="B33:L33"/>
    <mergeCell ref="M33:X33"/>
    <mergeCell ref="Y33:Z33"/>
    <mergeCell ref="N28:P28"/>
    <mergeCell ref="Q28:S28"/>
    <mergeCell ref="T28:U28"/>
    <mergeCell ref="V28:W28"/>
    <mergeCell ref="B29:G29"/>
    <mergeCell ref="H29:J29"/>
    <mergeCell ref="K29:M29"/>
    <mergeCell ref="N29:P29"/>
    <mergeCell ref="Q29:S29"/>
    <mergeCell ref="T29:U29"/>
    <mergeCell ref="V29:W29"/>
    <mergeCell ref="A30:S30"/>
    <mergeCell ref="B28:G28"/>
    <mergeCell ref="H28:J28"/>
    <mergeCell ref="K28:M28"/>
    <mergeCell ref="T26:U26"/>
    <mergeCell ref="V26:W26"/>
    <mergeCell ref="B27:G27"/>
    <mergeCell ref="H27:J27"/>
    <mergeCell ref="K27:M27"/>
    <mergeCell ref="N27:P27"/>
    <mergeCell ref="Q27:S27"/>
    <mergeCell ref="T27:U27"/>
    <mergeCell ref="V27:W27"/>
    <mergeCell ref="B26:G26"/>
    <mergeCell ref="H26:J26"/>
    <mergeCell ref="K26:M26"/>
    <mergeCell ref="N26:P26"/>
    <mergeCell ref="Q26:S26"/>
    <mergeCell ref="K25:M25"/>
    <mergeCell ref="N25:P25"/>
    <mergeCell ref="Q25:S25"/>
    <mergeCell ref="T25:U25"/>
    <mergeCell ref="V25:W25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34:Z34"/>
    <mergeCell ref="B35:L35"/>
    <mergeCell ref="M35:X35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X24:Z29"/>
    <mergeCell ref="B25:G25"/>
    <mergeCell ref="H25:J25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44893F1-6360-4EFE-80B1-E88473694CB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17EDB09-3ECD-4085-BB8C-ED0A9F0072A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27DB265-B612-444B-8FD0-255DA289205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2834B7EF-C58D-4015-B556-BA89B9FA8391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328EB1E0-07E8-4E31-9AA4-D96B71DCA7C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E94EDE9-E275-45A3-AEC5-661786EE6B98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808447B-D614-4FF0-B385-FF42450ED02F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95043E99-225F-4C42-AFFF-27ADB51D4093}">
          <x14:formula1>
            <xm:f>LIST!$E$2:$E$9</xm:f>
          </x14:formula1>
          <xm:sqref>B47:L51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4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17765440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4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5838225.6799999997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4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4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7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17765440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5838225.6799999997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38FFF5-BC7C-4121-AEF9-0C71A8A0B96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24EA2E5-657F-43AB-B83A-5165584F4E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EC931E-7254-4393-B939-C001F398CA4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3AC04C3-2380-488D-B8D1-142A8A30C3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CE3BD4C-DDF4-4CC3-97A2-5F623686E3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2B34C995-23E2-42C5-BC00-956D3F86607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D255711-19EF-4B4F-B9B7-09C39C71A0F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B561003B-BB1B-476D-8BC4-57403D870364}">
          <x14:formula1>
            <xm:f>LIST!$E$2:$E$9</xm:f>
          </x14:formula1>
          <xm:sqref>B47:L51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4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19095200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4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5983680.4299999997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4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4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7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19095200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2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2">
        <v>2</v>
      </c>
      <c r="B25" s="85" t="s">
        <v>37</v>
      </c>
      <c r="C25" s="85"/>
      <c r="D25" s="85"/>
      <c r="E25" s="85"/>
      <c r="F25" s="85"/>
      <c r="G25" s="85"/>
      <c r="H25" s="100">
        <v>5983680.4299999997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3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4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2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2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F6F24444-7B46-4687-803B-299D111E42D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FA56D1E-2D57-4A85-A871-F46597C0485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D0CDEA-D7D5-4700-94B9-28946B67EF2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79C9CF-59D3-457B-B952-75101223C475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152855FF-FB82-43E1-9A1A-DA22C404424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A4C7E942-A7D0-4F1B-A3C1-1910F25CFA3C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F175F93-D313-4E5A-8C5C-D0D46B97CFB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05A8D57-098C-416B-8CCA-A7A7519731F0}">
          <x14:formula1>
            <xm:f>LIST!$E$2:$E$9</xm:f>
          </x14:formula1>
          <xm:sqref>B47:L51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5582560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906813.23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5582560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906813.23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D183A4C2-0871-452C-9D18-F1E353B28B28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CA6CFEE-CF92-4EDD-8A5D-A81171B8AB97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A1B9951C-853D-44B4-BDEE-5DFA24DE19A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451B54C-5E0D-4BD8-83C4-3671F63EECFF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F03DF99-F9E3-41EF-B6FB-714FEF428FB4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ADA1FE8-2D7F-488B-9142-D151FD4FE94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5043BD38-EE64-45D3-ADA5-89C49CE6BDC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6868DA7-18BB-43DD-AE03-2721F69FF70B}">
          <x14:formula1>
            <xm:f>LIST!$E$2:$E$9</xm:f>
          </x14:formula1>
          <xm:sqref>B47:L51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rgb="FF00B0F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11114560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3202292.37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11114560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3202292.37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863FC962-EA34-4F17-B65D-FF0AD6C7F55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C9BD0-C5C5-4438-A594-123D18C4433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BE0EFD0F-5909-4515-9E33-A8B523D119D5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3E332C0-C911-4FE9-8134-B2EF4D4761E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F3D7999-9DD7-4271-9F78-19CFA5E84036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A4F3686-C80F-47B1-8779-9EC0A7FDE79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2B1934-F10A-4BE4-9227-1C17CA60BA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EA80601-FFA1-4781-8470-055BB826C2FC}">
          <x14:formula1>
            <xm:f>LIST!$E$2:$E$9</xm:f>
          </x14:formula1>
          <xm:sqref>B47:L51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8"/>
  <sheetViews>
    <sheetView view="pageBreakPreview" topLeftCell="A19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19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2907600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1037761.11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2907600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1037761.11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B47:L51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11527440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4490930.75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11527440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4490930.75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4776EFD-3C09-4891-92F5-8D8EE4AE174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412A38A4-CBC9-447E-8026-D1DF51D2DDC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0CB017F8-8C1F-40FA-B969-910FBFEB79A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82C6A14C-54F3-4B6D-9EA6-DB06970908A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11B884B-44D1-405C-B14F-D839A108379D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F8C2200F-ED4B-40B1-A1CB-83E03FC2864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C10FFA-299A-407F-82C0-6EAA41F36059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857DEE6B-A0B9-4DCB-B13B-5305CF90A254}">
          <x14:formula1>
            <xm:f>LIST!$E$2:$E$9</xm:f>
          </x14:formula1>
          <xm:sqref>B47:L51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2192800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732895.87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2192800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732895.87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60:G60"/>
    <mergeCell ref="H60:P60"/>
    <mergeCell ref="Q60:X60"/>
    <mergeCell ref="Y60:Z60"/>
    <mergeCell ref="B65:Y69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58:G58"/>
    <mergeCell ref="H58:P58"/>
    <mergeCell ref="Q58:X58"/>
    <mergeCell ref="Y58:Z58"/>
    <mergeCell ref="B59:G59"/>
    <mergeCell ref="H59:P59"/>
    <mergeCell ref="Q59:X59"/>
    <mergeCell ref="Y59:Z59"/>
    <mergeCell ref="B56:G56"/>
    <mergeCell ref="H56:P56"/>
    <mergeCell ref="Q56:X56"/>
    <mergeCell ref="Y56:Z56"/>
    <mergeCell ref="B57:G57"/>
    <mergeCell ref="H57:P57"/>
    <mergeCell ref="Q57:X57"/>
    <mergeCell ref="Y57:Z57"/>
    <mergeCell ref="B51:L51"/>
    <mergeCell ref="M51:X51"/>
    <mergeCell ref="Y51:Z51"/>
    <mergeCell ref="B55:G55"/>
    <mergeCell ref="H55:P55"/>
    <mergeCell ref="Q55:X55"/>
    <mergeCell ref="Y55:Z55"/>
    <mergeCell ref="B49:L49"/>
    <mergeCell ref="M49:X49"/>
    <mergeCell ref="Y49:Z49"/>
    <mergeCell ref="B50:L50"/>
    <mergeCell ref="M50:X50"/>
    <mergeCell ref="Y50:Z50"/>
    <mergeCell ref="A46:Z46"/>
    <mergeCell ref="B47:L47"/>
    <mergeCell ref="M47:X47"/>
    <mergeCell ref="Y47:Z47"/>
    <mergeCell ref="B48:L48"/>
    <mergeCell ref="M48:X48"/>
    <mergeCell ref="Y48:Z48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Y39:Z39"/>
    <mergeCell ref="A40:Z40"/>
    <mergeCell ref="B41:L41"/>
    <mergeCell ref="M41:X41"/>
    <mergeCell ref="Y41:Z41"/>
    <mergeCell ref="M39:X39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X30:Z30"/>
    <mergeCell ref="A31:Z31"/>
    <mergeCell ref="B33:L33"/>
    <mergeCell ref="M33:X33"/>
    <mergeCell ref="Y33:Z33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H28:J28"/>
    <mergeCell ref="K28:M28"/>
    <mergeCell ref="N28:P28"/>
    <mergeCell ref="Q28:S28"/>
    <mergeCell ref="T28:U28"/>
    <mergeCell ref="V28:W28"/>
    <mergeCell ref="B27:G27"/>
    <mergeCell ref="H27:J27"/>
    <mergeCell ref="K27:M27"/>
    <mergeCell ref="N27:P27"/>
    <mergeCell ref="Q27:S27"/>
    <mergeCell ref="V24:W24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H24:J24"/>
    <mergeCell ref="K24:M24"/>
    <mergeCell ref="N24:P24"/>
    <mergeCell ref="Q24:S24"/>
    <mergeCell ref="T24:U24"/>
    <mergeCell ref="T27:U27"/>
    <mergeCell ref="V27:W27"/>
    <mergeCell ref="B28:G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A1:Z1"/>
    <mergeCell ref="J2:Q2"/>
    <mergeCell ref="A3:Z3"/>
    <mergeCell ref="A4:Z4"/>
    <mergeCell ref="M7:P7"/>
    <mergeCell ref="A10:A11"/>
    <mergeCell ref="A23:Z23"/>
    <mergeCell ref="B24:G24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926E073-1CE9-49FE-807F-DB04F850278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E3594D9-C736-4D9B-8C7E-B36DE967E7D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4865A2C1-DDC5-4BF5-B15C-BE4248BDE68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0750410B-2C69-48E5-AFA0-DEBDF09B14C7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DE0E4B5-EB80-4BA3-AB29-12FDD2C7787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63B7D32-F71A-4069-803D-10A22DA581C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F64CAA88-38BB-4758-91E0-55FC55EA2AC0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30032275-8BDE-4D3B-86AB-D8CE357002EB}">
          <x14:formula1>
            <xm:f>LIST!$E$2:$E$9</xm:f>
          </x14:formula1>
          <xm:sqref>B47:L51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4526320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1664736.89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4526320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1664736.89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E1FE2F95-22B8-48EB-AC77-E653D1B1783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7A0B92A-F4B1-4885-A505-08FA0CA7563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6D41702B-91F0-4E1B-9FFB-158DE365E394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CAF08B6-5766-4B19-B6B3-DC5F5C9C8C1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EE4E094-DDC0-46E9-B9A4-83733D910DA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945EF85-DD28-415D-9567-7E649B457D1F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3AA39A0-23FB-49FA-B91D-E7BEF68BDB35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093DD19-3B1E-4B28-9F72-3BB836A3B9E0}">
          <x14:formula1>
            <xm:f>LIST!$E$2:$E$9</xm:f>
          </x14:formula1>
          <xm:sqref>B47:L51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B05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8553920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1679200.4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8553920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1679200.4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341E2B02-6519-46F4-86FA-4DC5BC15012A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177B3CC3-61E4-4E52-850C-A79E724AFDB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27A3B00-4DE7-4699-8AD7-95415C1D0AF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7E7FF3B7-910F-492D-894F-357CA01DF43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055FCBD8-5E6A-4EAB-B429-266036124168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9206F04D-EF6B-40E3-BCBE-AE4F5EB7C87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447C310C-5B59-4300-8FF0-55527D8750EC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BD61533-9C6D-42C9-9A07-D47B093E5EA6}">
          <x14:formula1>
            <xm:f>LIST!$E$2:$E$9</xm:f>
          </x14:formula1>
          <xm:sqref>B47:L51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B050"/>
  </sheetPr>
  <dimension ref="A1:Z118"/>
  <sheetViews>
    <sheetView view="pageBreakPreview" topLeftCell="A55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24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8815200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2328741.0099999998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8815200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2328741.0099999998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206">
        <f>K27</f>
        <v>0</v>
      </c>
      <c r="L26" s="207"/>
      <c r="M26" s="208"/>
      <c r="N26" s="206">
        <f t="shared" ref="N26" si="0">N27</f>
        <v>0</v>
      </c>
      <c r="O26" s="207"/>
      <c r="P26" s="208"/>
      <c r="Q26" s="206">
        <f t="shared" ref="Q26" si="1">Q27</f>
        <v>0</v>
      </c>
      <c r="R26" s="207"/>
      <c r="S26" s="208"/>
      <c r="T26" s="102">
        <f>SUM(T27)</f>
        <v>20</v>
      </c>
      <c r="U26" s="102"/>
      <c r="V26" s="189">
        <f>V27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209"/>
      <c r="C41" s="209"/>
      <c r="D41" s="209"/>
      <c r="E41" s="209"/>
      <c r="F41" s="209"/>
      <c r="G41" s="209"/>
      <c r="H41" s="209"/>
      <c r="I41" s="209"/>
      <c r="J41" s="209"/>
      <c r="K41" s="209"/>
      <c r="L41" s="209"/>
      <c r="M41" s="210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2"/>
      <c r="Y41" s="213"/>
      <c r="Z41" s="213"/>
    </row>
    <row r="42" spans="1:26" ht="48" customHeight="1" x14ac:dyDescent="0.2">
      <c r="A42" s="19" t="str">
        <f>IF(B42&lt;&gt;"","2.2.2","")</f>
        <v/>
      </c>
      <c r="B42" s="209"/>
      <c r="C42" s="209"/>
      <c r="D42" s="209"/>
      <c r="E42" s="209"/>
      <c r="F42" s="209"/>
      <c r="G42" s="209"/>
      <c r="H42" s="209"/>
      <c r="I42" s="209"/>
      <c r="J42" s="209"/>
      <c r="K42" s="209"/>
      <c r="L42" s="209"/>
      <c r="M42" s="210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2"/>
      <c r="Y42" s="213"/>
      <c r="Z42" s="213"/>
    </row>
    <row r="43" spans="1:26" ht="48" customHeight="1" x14ac:dyDescent="0.2">
      <c r="A43" s="19" t="str">
        <f>IF(B43&lt;&gt;"","2.2.3","")</f>
        <v/>
      </c>
      <c r="B43" s="209"/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10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2"/>
      <c r="Y43" s="213"/>
      <c r="Z43" s="213"/>
    </row>
    <row r="44" spans="1:26" ht="48" customHeight="1" x14ac:dyDescent="0.2">
      <c r="A44" s="19" t="str">
        <f>IF(B44&lt;&gt;"","2.2.4","")</f>
        <v/>
      </c>
      <c r="B44" s="209"/>
      <c r="C44" s="209"/>
      <c r="D44" s="209"/>
      <c r="E44" s="209"/>
      <c r="F44" s="209"/>
      <c r="G44" s="209"/>
      <c r="H44" s="209"/>
      <c r="I44" s="209"/>
      <c r="J44" s="209"/>
      <c r="K44" s="209"/>
      <c r="L44" s="209"/>
      <c r="M44" s="210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2"/>
      <c r="Y44" s="213"/>
      <c r="Z44" s="213"/>
    </row>
    <row r="45" spans="1:26" ht="48" customHeight="1" x14ac:dyDescent="0.2">
      <c r="A45" s="19" t="str">
        <f>IF(B45&lt;&gt;"","2.2.5","")</f>
        <v/>
      </c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09"/>
      <c r="M45" s="210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2"/>
      <c r="Y45" s="213"/>
      <c r="Z45" s="213"/>
    </row>
    <row r="46" spans="1:26" ht="24" customHeight="1" x14ac:dyDescent="0.2">
      <c r="A46" s="214" t="s">
        <v>57</v>
      </c>
      <c r="B46" s="215"/>
      <c r="C46" s="215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5"/>
      <c r="P46" s="215"/>
      <c r="Q46" s="215"/>
      <c r="R46" s="215"/>
      <c r="S46" s="215"/>
      <c r="T46" s="215"/>
      <c r="U46" s="215"/>
      <c r="V46" s="215"/>
      <c r="W46" s="215"/>
      <c r="X46" s="215"/>
      <c r="Y46" s="215"/>
      <c r="Z46" s="216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FCE9FD8-DB82-41BB-B09F-A725856714A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233E869-B8F9-4BC8-9688-C06FFAFB04B6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N26:N29 L28:M29 R28:S29 K26:K29 O28:P29 Q26:Q29" xr:uid="{1A4E217C-A3DD-446C-A270-8787959C60F1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DF45E24-52B4-48A5-AEE0-511D7AB5F35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ignoredErrors>
    <ignoredError sqref="V26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F29021E0-D157-4060-9C97-587A5EAD59D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D86FEC33-43B0-4612-9A2D-8932615B0F39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1EA13DF3-8545-4499-8E0D-8C2D1CCA73D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1D8EC801-DA1C-4FFA-98AC-E1089C59294E}">
          <x14:formula1>
            <xm:f>LIST!$E$2:$E$9</xm:f>
          </x14:formula1>
          <xm:sqref>B47:L51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FFC000"/>
    <pageSetUpPr fitToPage="1"/>
  </sheetPr>
  <dimension ref="A1:Z118"/>
  <sheetViews>
    <sheetView tabSelected="1" view="pageBreakPreview" zoomScale="60" zoomScaleNormal="70" zoomScalePageLayoutView="40" workbookViewId="0">
      <selection activeCell="AA96" sqref="AA96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220" t="s">
        <v>40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</row>
    <row r="2" spans="1:26" ht="21" customHeight="1" x14ac:dyDescent="0.2">
      <c r="A2" s="28"/>
      <c r="B2" s="28"/>
      <c r="C2" s="28"/>
      <c r="D2" s="28"/>
      <c r="E2" s="28"/>
      <c r="F2" s="28"/>
      <c r="G2" s="28"/>
      <c r="H2" s="28"/>
      <c r="I2" s="28"/>
      <c r="J2" s="220" t="s">
        <v>105</v>
      </c>
      <c r="K2" s="220"/>
      <c r="L2" s="220"/>
      <c r="M2" s="220"/>
      <c r="N2" s="220"/>
      <c r="O2" s="220"/>
      <c r="P2" s="220"/>
      <c r="Q2" s="220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">
      <c r="A3" s="220" t="s">
        <v>35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</row>
    <row r="4" spans="1:26" ht="21" customHeight="1" x14ac:dyDescent="0.2">
      <c r="A4" s="220" t="s">
        <v>1</v>
      </c>
      <c r="B4" s="220"/>
      <c r="C4" s="220"/>
      <c r="D4" s="220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221"/>
      <c r="N7" s="222"/>
      <c r="O7" s="222"/>
      <c r="P7" s="223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225" t="s">
        <v>36</v>
      </c>
      <c r="C13" s="225"/>
      <c r="D13" s="225"/>
      <c r="E13" s="225"/>
      <c r="F13" s="225"/>
      <c r="G13" s="225"/>
      <c r="H13" s="225"/>
      <c r="I13" s="225"/>
      <c r="J13" s="225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6605920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225" t="s">
        <v>37</v>
      </c>
      <c r="C14" s="225"/>
      <c r="D14" s="225"/>
      <c r="E14" s="225"/>
      <c r="F14" s="225"/>
      <c r="G14" s="225"/>
      <c r="H14" s="225"/>
      <c r="I14" s="225"/>
      <c r="J14" s="225"/>
      <c r="K14" s="76">
        <v>1375697.02</v>
      </c>
      <c r="L14" s="76"/>
      <c r="M14" s="76"/>
      <c r="N14" s="77">
        <f>Q25</f>
        <v>0</v>
      </c>
      <c r="O14" s="77"/>
      <c r="P14" s="77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225" t="s">
        <v>38</v>
      </c>
      <c r="C15" s="225"/>
      <c r="D15" s="225"/>
      <c r="E15" s="225"/>
      <c r="F15" s="225"/>
      <c r="G15" s="225"/>
      <c r="H15" s="225"/>
      <c r="I15" s="225"/>
      <c r="J15" s="225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225" t="s">
        <v>39</v>
      </c>
      <c r="C16" s="225"/>
      <c r="D16" s="225"/>
      <c r="E16" s="225"/>
      <c r="F16" s="225"/>
      <c r="G16" s="225"/>
      <c r="H16" s="225"/>
      <c r="I16" s="225"/>
      <c r="J16" s="225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225" t="s">
        <v>45</v>
      </c>
      <c r="C17" s="225"/>
      <c r="D17" s="225"/>
      <c r="E17" s="225"/>
      <c r="F17" s="225"/>
      <c r="G17" s="225"/>
      <c r="H17" s="225"/>
      <c r="I17" s="225"/>
      <c r="J17" s="225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6605920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224" t="s">
        <v>36</v>
      </c>
      <c r="C24" s="224"/>
      <c r="D24" s="224"/>
      <c r="E24" s="224"/>
      <c r="F24" s="224"/>
      <c r="G24" s="224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224" t="s">
        <v>37</v>
      </c>
      <c r="C25" s="224"/>
      <c r="D25" s="224"/>
      <c r="E25" s="224"/>
      <c r="F25" s="224"/>
      <c r="G25" s="224"/>
      <c r="H25" s="100">
        <v>1375697.02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226" t="s">
        <v>38</v>
      </c>
      <c r="C26" s="226"/>
      <c r="D26" s="226"/>
      <c r="E26" s="226"/>
      <c r="F26" s="226"/>
      <c r="G26" s="226"/>
      <c r="H26" s="115">
        <v>12</v>
      </c>
      <c r="I26" s="115"/>
      <c r="J26" s="115"/>
      <c r="K26" s="116">
        <f>K27</f>
        <v>0</v>
      </c>
      <c r="L26" s="117"/>
      <c r="M26" s="118"/>
      <c r="N26" s="116">
        <f t="shared" ref="N26" si="0">N27</f>
        <v>0</v>
      </c>
      <c r="O26" s="117"/>
      <c r="P26" s="118"/>
      <c r="Q26" s="116">
        <f t="shared" ref="Q26" si="1">Q27</f>
        <v>0</v>
      </c>
      <c r="R26" s="117"/>
      <c r="S26" s="118"/>
      <c r="T26" s="102">
        <f>SUM(T27)</f>
        <v>20</v>
      </c>
      <c r="U26" s="102"/>
      <c r="V26" s="103">
        <f>SUM(V27)</f>
        <v>0</v>
      </c>
      <c r="W26" s="104"/>
      <c r="X26" s="94"/>
      <c r="Y26" s="95"/>
      <c r="Z26" s="96"/>
    </row>
    <row r="27" spans="1:26" ht="48" customHeight="1" x14ac:dyDescent="0.2">
      <c r="A27" s="20">
        <v>3.1</v>
      </c>
      <c r="B27" s="217" t="s">
        <v>103</v>
      </c>
      <c r="C27" s="218"/>
      <c r="D27" s="218"/>
      <c r="E27" s="218"/>
      <c r="F27" s="218"/>
      <c r="G27" s="219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224" t="s">
        <v>39</v>
      </c>
      <c r="C28" s="224"/>
      <c r="D28" s="224"/>
      <c r="E28" s="224"/>
      <c r="F28" s="224"/>
      <c r="G28" s="224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224" t="s">
        <v>51</v>
      </c>
      <c r="C29" s="224"/>
      <c r="D29" s="224"/>
      <c r="E29" s="224"/>
      <c r="F29" s="224"/>
      <c r="G29" s="224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17"/>
      <c r="N35" s="218"/>
      <c r="O35" s="218"/>
      <c r="P35" s="218"/>
      <c r="Q35" s="218"/>
      <c r="R35" s="218"/>
      <c r="S35" s="218"/>
      <c r="T35" s="218"/>
      <c r="U35" s="218"/>
      <c r="V35" s="218"/>
      <c r="W35" s="218"/>
      <c r="X35" s="219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17"/>
      <c r="N36" s="218"/>
      <c r="O36" s="218"/>
      <c r="P36" s="218"/>
      <c r="Q36" s="218"/>
      <c r="R36" s="218"/>
      <c r="S36" s="218"/>
      <c r="T36" s="218"/>
      <c r="U36" s="218"/>
      <c r="V36" s="218"/>
      <c r="W36" s="218"/>
      <c r="X36" s="219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17"/>
      <c r="N37" s="218"/>
      <c r="O37" s="218"/>
      <c r="P37" s="218"/>
      <c r="Q37" s="218"/>
      <c r="R37" s="218"/>
      <c r="S37" s="218"/>
      <c r="T37" s="218"/>
      <c r="U37" s="218"/>
      <c r="V37" s="218"/>
      <c r="W37" s="218"/>
      <c r="X37" s="219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17"/>
      <c r="N38" s="218"/>
      <c r="O38" s="218"/>
      <c r="P38" s="218"/>
      <c r="Q38" s="218"/>
      <c r="R38" s="218"/>
      <c r="S38" s="218"/>
      <c r="T38" s="218"/>
      <c r="U38" s="218"/>
      <c r="V38" s="218"/>
      <c r="W38" s="218"/>
      <c r="X38" s="219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17"/>
      <c r="N39" s="218"/>
      <c r="O39" s="218"/>
      <c r="P39" s="218"/>
      <c r="Q39" s="218"/>
      <c r="R39" s="218"/>
      <c r="S39" s="218"/>
      <c r="T39" s="218"/>
      <c r="U39" s="218"/>
      <c r="V39" s="218"/>
      <c r="W39" s="218"/>
      <c r="X39" s="219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17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9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17"/>
      <c r="N42" s="218"/>
      <c r="O42" s="218"/>
      <c r="P42" s="218"/>
      <c r="Q42" s="218"/>
      <c r="R42" s="218"/>
      <c r="S42" s="218"/>
      <c r="T42" s="218"/>
      <c r="U42" s="218"/>
      <c r="V42" s="218"/>
      <c r="W42" s="218"/>
      <c r="X42" s="219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17"/>
      <c r="N43" s="218"/>
      <c r="O43" s="218"/>
      <c r="P43" s="218"/>
      <c r="Q43" s="218"/>
      <c r="R43" s="218"/>
      <c r="S43" s="218"/>
      <c r="T43" s="218"/>
      <c r="U43" s="218"/>
      <c r="V43" s="218"/>
      <c r="W43" s="218"/>
      <c r="X43" s="219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17"/>
      <c r="N44" s="218"/>
      <c r="O44" s="218"/>
      <c r="P44" s="218"/>
      <c r="Q44" s="218"/>
      <c r="R44" s="218"/>
      <c r="S44" s="218"/>
      <c r="T44" s="218"/>
      <c r="U44" s="218"/>
      <c r="V44" s="218"/>
      <c r="W44" s="218"/>
      <c r="X44" s="219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17"/>
      <c r="N45" s="218"/>
      <c r="O45" s="218"/>
      <c r="P45" s="218"/>
      <c r="Q45" s="218"/>
      <c r="R45" s="218"/>
      <c r="S45" s="218"/>
      <c r="T45" s="218"/>
      <c r="U45" s="218"/>
      <c r="V45" s="218"/>
      <c r="W45" s="218"/>
      <c r="X45" s="219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17"/>
      <c r="N47" s="218"/>
      <c r="O47" s="218"/>
      <c r="P47" s="218"/>
      <c r="Q47" s="218"/>
      <c r="R47" s="218"/>
      <c r="S47" s="218"/>
      <c r="T47" s="218"/>
      <c r="U47" s="218"/>
      <c r="V47" s="218"/>
      <c r="W47" s="218"/>
      <c r="X47" s="219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17"/>
      <c r="N48" s="218"/>
      <c r="O48" s="218"/>
      <c r="P48" s="218"/>
      <c r="Q48" s="218"/>
      <c r="R48" s="218"/>
      <c r="S48" s="218"/>
      <c r="T48" s="218"/>
      <c r="U48" s="218"/>
      <c r="V48" s="218"/>
      <c r="W48" s="218"/>
      <c r="X48" s="219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17"/>
      <c r="N49" s="218"/>
      <c r="O49" s="218"/>
      <c r="P49" s="218"/>
      <c r="Q49" s="218"/>
      <c r="R49" s="218"/>
      <c r="S49" s="218"/>
      <c r="T49" s="218"/>
      <c r="U49" s="218"/>
      <c r="V49" s="218"/>
      <c r="W49" s="218"/>
      <c r="X49" s="219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17"/>
      <c r="N50" s="218"/>
      <c r="O50" s="218"/>
      <c r="P50" s="218"/>
      <c r="Q50" s="218"/>
      <c r="R50" s="218"/>
      <c r="S50" s="218"/>
      <c r="T50" s="218"/>
      <c r="U50" s="218"/>
      <c r="V50" s="218"/>
      <c r="W50" s="218"/>
      <c r="X50" s="219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17"/>
      <c r="N51" s="218"/>
      <c r="O51" s="218"/>
      <c r="P51" s="218"/>
      <c r="Q51" s="218"/>
      <c r="R51" s="218"/>
      <c r="S51" s="218"/>
      <c r="T51" s="218"/>
      <c r="U51" s="218"/>
      <c r="V51" s="218"/>
      <c r="W51" s="218"/>
      <c r="X51" s="219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225"/>
      <c r="I56" s="225"/>
      <c r="J56" s="225"/>
      <c r="K56" s="225"/>
      <c r="L56" s="225"/>
      <c r="M56" s="225"/>
      <c r="N56" s="225"/>
      <c r="O56" s="225"/>
      <c r="P56" s="225"/>
      <c r="Q56" s="217"/>
      <c r="R56" s="218"/>
      <c r="S56" s="218"/>
      <c r="T56" s="218"/>
      <c r="U56" s="218"/>
      <c r="V56" s="218"/>
      <c r="W56" s="218"/>
      <c r="X56" s="219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225"/>
      <c r="I57" s="225"/>
      <c r="J57" s="225"/>
      <c r="K57" s="225"/>
      <c r="L57" s="225"/>
      <c r="M57" s="225"/>
      <c r="N57" s="225"/>
      <c r="O57" s="225"/>
      <c r="P57" s="225"/>
      <c r="Q57" s="217"/>
      <c r="R57" s="218"/>
      <c r="S57" s="218"/>
      <c r="T57" s="218"/>
      <c r="U57" s="218"/>
      <c r="V57" s="218"/>
      <c r="W57" s="218"/>
      <c r="X57" s="219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225"/>
      <c r="I58" s="225"/>
      <c r="J58" s="225"/>
      <c r="K58" s="225"/>
      <c r="L58" s="225"/>
      <c r="M58" s="225"/>
      <c r="N58" s="225"/>
      <c r="O58" s="225"/>
      <c r="P58" s="225"/>
      <c r="Q58" s="217"/>
      <c r="R58" s="218"/>
      <c r="S58" s="218"/>
      <c r="T58" s="218"/>
      <c r="U58" s="218"/>
      <c r="V58" s="218"/>
      <c r="W58" s="218"/>
      <c r="X58" s="219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225"/>
      <c r="I59" s="225"/>
      <c r="J59" s="225"/>
      <c r="K59" s="225"/>
      <c r="L59" s="225"/>
      <c r="M59" s="225"/>
      <c r="N59" s="225"/>
      <c r="O59" s="225"/>
      <c r="P59" s="225"/>
      <c r="Q59" s="217"/>
      <c r="R59" s="218"/>
      <c r="S59" s="218"/>
      <c r="T59" s="218"/>
      <c r="U59" s="218"/>
      <c r="V59" s="218"/>
      <c r="W59" s="218"/>
      <c r="X59" s="219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17"/>
      <c r="I60" s="218"/>
      <c r="J60" s="218"/>
      <c r="K60" s="218"/>
      <c r="L60" s="218"/>
      <c r="M60" s="218"/>
      <c r="N60" s="218"/>
      <c r="O60" s="218"/>
      <c r="P60" s="219"/>
      <c r="Q60" s="217"/>
      <c r="R60" s="218"/>
      <c r="S60" s="218"/>
      <c r="T60" s="218"/>
      <c r="U60" s="218"/>
      <c r="V60" s="218"/>
      <c r="W60" s="218"/>
      <c r="X60" s="219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225"/>
      <c r="I61" s="225"/>
      <c r="J61" s="225"/>
      <c r="K61" s="225"/>
      <c r="L61" s="225"/>
      <c r="M61" s="225"/>
      <c r="N61" s="225"/>
      <c r="O61" s="225"/>
      <c r="P61" s="225"/>
      <c r="Q61" s="217"/>
      <c r="R61" s="218"/>
      <c r="S61" s="218"/>
      <c r="T61" s="218"/>
      <c r="U61" s="218"/>
      <c r="V61" s="218"/>
      <c r="W61" s="218"/>
      <c r="X61" s="219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233"/>
      <c r="C65" s="234"/>
      <c r="D65" s="234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4"/>
      <c r="S65" s="234"/>
      <c r="T65" s="234"/>
      <c r="U65" s="234"/>
      <c r="V65" s="234"/>
      <c r="W65" s="234"/>
      <c r="X65" s="234"/>
      <c r="Y65" s="235"/>
    </row>
    <row r="66" spans="1:25" ht="48" customHeight="1" x14ac:dyDescent="0.2">
      <c r="B66" s="236"/>
      <c r="C66" s="237"/>
      <c r="D66" s="237"/>
      <c r="E66" s="237"/>
      <c r="F66" s="237"/>
      <c r="G66" s="237"/>
      <c r="H66" s="237"/>
      <c r="I66" s="237"/>
      <c r="J66" s="237"/>
      <c r="K66" s="237"/>
      <c r="L66" s="237"/>
      <c r="M66" s="237"/>
      <c r="N66" s="237"/>
      <c r="O66" s="237"/>
      <c r="P66" s="237"/>
      <c r="Q66" s="237"/>
      <c r="R66" s="237"/>
      <c r="S66" s="237"/>
      <c r="T66" s="237"/>
      <c r="U66" s="237"/>
      <c r="V66" s="237"/>
      <c r="W66" s="237"/>
      <c r="X66" s="237"/>
      <c r="Y66" s="238"/>
    </row>
    <row r="67" spans="1:25" ht="48" customHeight="1" x14ac:dyDescent="0.2">
      <c r="B67" s="236"/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7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8"/>
    </row>
    <row r="68" spans="1:25" ht="48" customHeight="1" x14ac:dyDescent="0.2">
      <c r="B68" s="236"/>
      <c r="C68" s="237"/>
      <c r="D68" s="237"/>
      <c r="E68" s="237"/>
      <c r="F68" s="237"/>
      <c r="G68" s="237"/>
      <c r="H68" s="237"/>
      <c r="I68" s="237"/>
      <c r="J68" s="237"/>
      <c r="K68" s="237"/>
      <c r="L68" s="237"/>
      <c r="M68" s="237"/>
      <c r="N68" s="237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8"/>
    </row>
    <row r="69" spans="1:25" ht="48" customHeight="1" x14ac:dyDescent="0.2">
      <c r="B69" s="239"/>
      <c r="C69" s="240"/>
      <c r="D69" s="240"/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  <c r="Y69" s="241"/>
    </row>
    <row r="70" spans="1:25" ht="9.9499999999999993" customHeight="1" x14ac:dyDescent="0.2">
      <c r="A70" s="5"/>
    </row>
    <row r="71" spans="1:25" ht="21" customHeight="1" x14ac:dyDescent="0.2">
      <c r="A71" s="5" t="s">
        <v>101</v>
      </c>
    </row>
    <row r="72" spans="1:25" ht="9.9499999999999993" customHeight="1" x14ac:dyDescent="0.2"/>
    <row r="73" spans="1:25" ht="24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24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24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4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24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4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4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4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4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4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242"/>
      <c r="C83" s="242"/>
      <c r="D83" s="242"/>
      <c r="E83" s="242"/>
      <c r="F83" s="242"/>
      <c r="G83" s="242"/>
      <c r="H83" s="242"/>
      <c r="J83" s="227"/>
      <c r="K83" s="228"/>
      <c r="L83" s="228"/>
      <c r="M83" s="228"/>
      <c r="N83" s="228"/>
      <c r="O83" s="228"/>
      <c r="P83" s="228"/>
      <c r="Q83" s="229"/>
      <c r="S83" s="227"/>
      <c r="T83" s="228"/>
      <c r="U83" s="228"/>
      <c r="V83" s="228"/>
      <c r="W83" s="228"/>
      <c r="X83" s="228"/>
      <c r="Y83" s="229"/>
    </row>
    <row r="84" spans="2:25" ht="48" customHeight="1" x14ac:dyDescent="0.2">
      <c r="B84" s="242"/>
      <c r="C84" s="242"/>
      <c r="D84" s="242"/>
      <c r="E84" s="242"/>
      <c r="F84" s="242"/>
      <c r="G84" s="242"/>
      <c r="H84" s="242"/>
      <c r="J84" s="230"/>
      <c r="K84" s="231"/>
      <c r="L84" s="231"/>
      <c r="M84" s="231"/>
      <c r="N84" s="231"/>
      <c r="O84" s="231"/>
      <c r="P84" s="231"/>
      <c r="Q84" s="232"/>
      <c r="S84" s="230"/>
      <c r="T84" s="231"/>
      <c r="U84" s="231"/>
      <c r="V84" s="231"/>
      <c r="W84" s="231"/>
      <c r="X84" s="231"/>
      <c r="Y84" s="232"/>
    </row>
    <row r="85" spans="2:25" ht="14.25" customHeight="1" x14ac:dyDescent="0.2"/>
    <row r="86" spans="2:25" ht="24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4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4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4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4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4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4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4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4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4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242"/>
      <c r="C96" s="242"/>
      <c r="D96" s="242"/>
      <c r="E96" s="242"/>
      <c r="F96" s="242"/>
      <c r="G96" s="242"/>
      <c r="H96" s="242"/>
      <c r="J96" s="227"/>
      <c r="K96" s="228"/>
      <c r="L96" s="228"/>
      <c r="M96" s="228"/>
      <c r="N96" s="228"/>
      <c r="O96" s="228"/>
      <c r="P96" s="228"/>
      <c r="Q96" s="229"/>
      <c r="S96" s="227"/>
      <c r="T96" s="228"/>
      <c r="U96" s="228"/>
      <c r="V96" s="228"/>
      <c r="W96" s="228"/>
      <c r="X96" s="228"/>
      <c r="Y96" s="229"/>
    </row>
    <row r="97" spans="2:25" ht="48" customHeight="1" x14ac:dyDescent="0.2">
      <c r="B97" s="242"/>
      <c r="C97" s="242"/>
      <c r="D97" s="242"/>
      <c r="E97" s="242"/>
      <c r="F97" s="242"/>
      <c r="G97" s="242"/>
      <c r="H97" s="242"/>
      <c r="J97" s="230"/>
      <c r="K97" s="231"/>
      <c r="L97" s="231"/>
      <c r="M97" s="231"/>
      <c r="N97" s="231"/>
      <c r="O97" s="231"/>
      <c r="P97" s="231"/>
      <c r="Q97" s="232"/>
      <c r="S97" s="230"/>
      <c r="T97" s="231"/>
      <c r="U97" s="231"/>
      <c r="V97" s="231"/>
      <c r="W97" s="231"/>
      <c r="X97" s="231"/>
      <c r="Y97" s="232"/>
    </row>
    <row r="98" spans="2:25" ht="14.25" customHeight="1" x14ac:dyDescent="0.2"/>
    <row r="99" spans="2:25" ht="24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4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4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4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4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4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4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4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4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4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227"/>
      <c r="C109" s="228"/>
      <c r="D109" s="228"/>
      <c r="E109" s="228"/>
      <c r="F109" s="228"/>
      <c r="G109" s="228"/>
      <c r="H109" s="229"/>
      <c r="J109" s="227"/>
      <c r="K109" s="228"/>
      <c r="L109" s="228"/>
      <c r="M109" s="228"/>
      <c r="N109" s="228"/>
      <c r="O109" s="228"/>
      <c r="P109" s="228"/>
      <c r="Q109" s="229"/>
      <c r="S109" s="227"/>
      <c r="T109" s="228"/>
      <c r="U109" s="228"/>
      <c r="V109" s="228"/>
      <c r="W109" s="228"/>
      <c r="X109" s="228"/>
      <c r="Y109" s="229"/>
    </row>
    <row r="110" spans="2:25" ht="48" customHeight="1" x14ac:dyDescent="0.2">
      <c r="B110" s="230"/>
      <c r="C110" s="231"/>
      <c r="D110" s="231"/>
      <c r="E110" s="231"/>
      <c r="F110" s="231"/>
      <c r="G110" s="231"/>
      <c r="H110" s="232"/>
      <c r="J110" s="230"/>
      <c r="K110" s="231"/>
      <c r="L110" s="231"/>
      <c r="M110" s="231"/>
      <c r="N110" s="231"/>
      <c r="O110" s="231"/>
      <c r="P110" s="231"/>
      <c r="Q110" s="232"/>
      <c r="S110" s="230"/>
      <c r="T110" s="231"/>
      <c r="U110" s="231"/>
      <c r="V110" s="231"/>
      <c r="W110" s="231"/>
      <c r="X110" s="231"/>
      <c r="Y110" s="232"/>
    </row>
    <row r="111" spans="2:25" ht="14.25" customHeight="1" x14ac:dyDescent="0.2"/>
    <row r="112" spans="2:25" ht="14.25" customHeight="1" x14ac:dyDescent="0.2"/>
    <row r="113" spans="5:24" ht="24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4" customHeight="1" x14ac:dyDescent="0.2">
      <c r="E114" s="17" t="s">
        <v>62</v>
      </c>
      <c r="F114" s="243"/>
      <c r="G114" s="243"/>
      <c r="H114" s="243"/>
      <c r="I114" s="243"/>
      <c r="J114" s="243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4" customHeight="1" x14ac:dyDescent="0.2">
      <c r="E115" s="17" t="s">
        <v>64</v>
      </c>
      <c r="F115" s="243"/>
      <c r="G115" s="243"/>
      <c r="H115" s="243"/>
      <c r="I115" s="243"/>
      <c r="J115" s="243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244"/>
      <c r="G116" s="244"/>
      <c r="H116" s="244"/>
      <c r="I116" s="244"/>
      <c r="J116" s="244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245"/>
      <c r="G117" s="245"/>
      <c r="H117" s="245"/>
      <c r="I117" s="245"/>
      <c r="J117" s="245"/>
    </row>
    <row r="118" spans="5:24" ht="24" customHeight="1" x14ac:dyDescent="0.2"/>
  </sheetData>
  <sheetProtection algorithmName="SHA-512" hashValue="tn/pEXT749L41xXebweY0P81dPtv5gzyM0GSWq9G1ULV7QZU6dCLQyuRa0JzNC8p8KIh3cPqO851OBcGJdGOCw==" saltValue="m9NGU655wuQpPl+iDaBFLg==" spinCount="100000" sheet="1" formatCells="0"/>
  <protectedRanges>
    <protectedRange sqref="M7 V13 X24 K24:S25 K27:S29 B35:Z39 B41:Z45 B47:Z51 B56:Z61 B65 B73 J73 S73 S83 J83 B83 B86 J86 S86 S96 J96 B96 B99 J99 S99 S109 J109 B109 F113:J117 Q113:X116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53524020-F482-4665-8DAC-4EF835A8C4C5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59A9733F-4BA9-48BE-9537-8A60D95A063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533D6665-56AD-47B5-9015-A9961575FF0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ED104B7E-9DAA-48B7-9856-F7E3501432B1}">
      <formula1>0</formula1>
    </dataValidation>
  </dataValidations>
  <pageMargins left="0.70866141732283505" right="0.70866141732283505" top="0.74803149606299202" bottom="0.49803149600000002" header="0.31496062992126" footer="0.31496062992126"/>
  <pageSetup paperSize="9" scale="58" fitToHeight="0" orientation="landscape" r:id="rId1"/>
  <rowBreaks count="5" manualBreakCount="5">
    <brk id="31" max="16383" man="1"/>
    <brk id="45" max="25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98953C3-AAFA-4D65-8C33-EB31C465EFE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590D2617-A32D-43E9-A00F-F4A1CA2F8DA7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8F13DFE-FE32-4D55-AF9B-24F382AE2153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71764C70-EB7D-4C83-86F9-21F29A5EAD40}">
          <x14:formula1>
            <xm:f>LIST!$E$2:$E$9</xm:f>
          </x14:formula1>
          <xm:sqref>B47:L51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25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11717600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946527.74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11717600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946527.74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74876D5-1DBB-4F1D-921D-7025CF20BBB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02C5974E-1112-4366-BA6D-443E9D025E05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F6E41B3C-5C5B-4D68-B817-E15F43128328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6C7561A7-8681-4FDA-9D6A-FE6349342023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BC7BFA5E-0713-46AE-82F6-EE285EFEC60C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88F3D94A-6EB9-4A64-B184-4E3CA6CA9B52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01869EB-7C59-49DB-9153-0F4F2CFE7611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99B0EFF-FC1F-42CE-B9B8-DAD00FE039F3}">
          <x14:formula1>
            <xm:f>LIST!$E$2:$E$9</xm:f>
          </x14:formula1>
          <xm:sqref>B47:L51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26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7199680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1879041.92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7199680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1879041.92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4CF84741-C108-4026-A3A1-0B53AD614D57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B25D3F90-0DDB-47A8-BBAB-5B03FFCDF569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9E0EEAB-A053-48D7-ABBF-9C3B0586D0A3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4D33646-CD0F-41F4-98A1-4198CDAB7B7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5BB53945-19E1-4B46-A73D-B64C449EAB71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06FCCA11-B62D-438D-9B7A-EFC7306F86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3B7C8AC7-A1C2-4DA5-B2F1-26B4F1CAD4F7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558730D7-30D5-44BA-84BE-F097BF0DF0EB}">
          <x14:formula1>
            <xm:f>LIST!$E$2:$E$9</xm:f>
          </x14:formula1>
          <xm:sqref>B47:L51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FFC00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4178080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1289427.8400000001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4178080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1289427.8400000001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F91F23D-D842-45CC-9AEB-FD028EF4EF43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28E4444A-5158-4A53-8CF0-9BD4D37003B2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9AC9186D-CC52-4DD2-A47F-F718CE46D2A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54E3BF7F-756E-4918-93DE-BF106A2213F8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98DDCD0D-2888-427B-973B-BE454F6D3B8F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A4F9DE4-8DDA-4552-97E8-92356B77074E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D78ABDA3-1786-46A3-B380-3DAB817899AE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0781636C-E970-4801-8A57-65092C62283A}">
          <x14:formula1>
            <xm:f>LIST!$E$2:$E$9</xm:f>
          </x14:formula1>
          <xm:sqref>B47:L51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28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11460480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2237331.66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11460480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2237331.66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24BBF1F4-9806-4E70-96D2-0C2D6A62672C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68C5F447-4973-48E6-A845-8F2DA73D893E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1CF9D496-C43B-4F98-B408-0F188DC699C9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AF3BFA7A-CCFE-42C9-8CF7-C018E1D5B92B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E6FEDFB1-0B0E-4994-8A0F-8614421A2369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4DEC2D81-D0E9-4AD5-9AA7-CBA984173EE6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0ACF8A6-6E93-4780-AD9B-0848FACEA3E6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AFEABD43-81D2-4E19-A00A-069ACC839FEC}">
          <x14:formula1>
            <xm:f>LIST!$E$2:$E$9</xm:f>
          </x14:formula1>
          <xm:sqref>B47:L51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5992240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1103969.0900000001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5992240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1103969.0900000001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BFB8CF89-0A68-4167-8294-F8DDF94609FF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FDEC1F5C-5565-4EB0-8FBD-FD074388EC1F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A10183A-BA0F-4A11-98B8-5EAD489EC39E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326518FA-C5AD-45E7-8BCD-76EB4F21F2CD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DAE02B1F-5DCF-4F69-8D3A-49230A2D2592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B555C96B-350B-475B-8D02-64CA826A9DC5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0CDC76C2-0D52-4852-AC06-B6DF3E5AE1FD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FCDCF1C-49A3-4418-BC28-CD7F7BC5D815}">
          <x14:formula1>
            <xm:f>LIST!$E$2:$E$9</xm:f>
          </x14:formula1>
          <xm:sqref>B47:L51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30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5803520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1281888.1200000001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5803520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1281888.1200000001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9139A494-5483-493C-A839-1EDFD4C20784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97DA7E96-0ACF-4866-9D91-A668EE90329C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84162780-8B1E-4BCB-9800-1225F61B265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4BDD7116-58D0-42C2-B2D0-B84958DE18B4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0E0CA01-5C65-4EF5-83FE-54BC4777E06A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14197F2C-F964-421D-A259-E7511AB741AB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B4A4F72E-37D5-48D1-89A2-021DF49CC642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27A0E62E-F493-45B5-8ACE-C655C6A741DB}">
          <x14:formula1>
            <xm:f>LIST!$E$2:$E$9</xm:f>
          </x14:formula1>
          <xm:sqref>B47:L51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31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5227840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830926.29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5227840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830926.29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A625E943-F21E-44AE-9EC2-0E3ECFADE2DE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AF190081-96D5-401E-924C-C565438DDA78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E14A65D0-291A-4766-9A37-7B7C82CBFF8A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B0AA6E65-612A-4BFF-8808-48773EF697F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89E541E-68F9-4BA4-ADF5-23D60AC41E60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35CA8DDA-1867-4802-B777-D7D2CEDDED54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71F8E8CA-52F4-42B4-8345-43166D3DBACB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F47AFAA4-9C94-4B42-A912-4AF7115782BC}">
          <x14:formula1>
            <xm:f>LIST!$E$2:$E$9</xm:f>
          </x14:formula1>
          <xm:sqref>B47:L51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>
    <tabColor rgb="FF7030A0"/>
  </sheetPr>
  <dimension ref="A1:Z118"/>
  <sheetViews>
    <sheetView view="pageBreakPreview" zoomScaleNormal="85" zoomScaleSheetLayoutView="100" workbookViewId="0">
      <selection activeCell="AA51" sqref="AA51"/>
    </sheetView>
  </sheetViews>
  <sheetFormatPr defaultColWidth="8.75" defaultRowHeight="24" x14ac:dyDescent="0.2"/>
  <cols>
    <col min="1" max="1" width="8.75" style="7"/>
    <col min="2" max="8" width="8.75" style="5"/>
    <col min="9" max="9" width="4.75" style="5" customWidth="1"/>
    <col min="10" max="12" width="8.75" style="5"/>
    <col min="13" max="14" width="4.75" style="5" customWidth="1"/>
    <col min="15" max="17" width="8.75" style="5"/>
    <col min="18" max="18" width="4.75" style="5" customWidth="1"/>
    <col min="19" max="16384" width="8.75" style="5"/>
  </cols>
  <sheetData>
    <row r="1" spans="1:26" ht="21" customHeight="1" x14ac:dyDescent="0.2">
      <c r="A1" s="34" t="s">
        <v>40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ht="21" customHeight="1" x14ac:dyDescent="0.2">
      <c r="A2" s="6"/>
      <c r="B2" s="6"/>
      <c r="C2" s="6"/>
      <c r="D2" s="6"/>
      <c r="E2" s="6"/>
      <c r="F2" s="6"/>
      <c r="G2" s="6"/>
      <c r="H2" s="6"/>
      <c r="I2" s="6"/>
      <c r="J2" s="35" t="s">
        <v>104</v>
      </c>
      <c r="K2" s="35"/>
      <c r="L2" s="35"/>
      <c r="M2" s="35"/>
      <c r="N2" s="35"/>
      <c r="O2" s="35"/>
      <c r="P2" s="35"/>
      <c r="Q2" s="35"/>
      <c r="R2" s="6"/>
      <c r="S2" s="6"/>
      <c r="T2" s="6"/>
      <c r="U2" s="6"/>
      <c r="V2" s="6"/>
      <c r="W2" s="6"/>
      <c r="X2" s="6"/>
      <c r="Y2" s="6"/>
      <c r="Z2" s="6"/>
    </row>
    <row r="3" spans="1:26" ht="21" customHeight="1" x14ac:dyDescent="0.2">
      <c r="A3" s="34" t="s">
        <v>32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ht="21" customHeight="1" x14ac:dyDescent="0.2">
      <c r="A4" s="34" t="s">
        <v>1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ht="10.35" customHeight="1" x14ac:dyDescent="0.2"/>
    <row r="6" spans="1:26" ht="21" customHeight="1" x14ac:dyDescent="0.2">
      <c r="A6" s="8" t="s">
        <v>2</v>
      </c>
    </row>
    <row r="7" spans="1:26" ht="21" customHeight="1" x14ac:dyDescent="0.2">
      <c r="A7" s="9" t="s">
        <v>102</v>
      </c>
      <c r="L7" s="10"/>
      <c r="M7" s="36"/>
      <c r="N7" s="37"/>
      <c r="O7" s="37"/>
      <c r="P7" s="38"/>
    </row>
    <row r="8" spans="1:26" ht="21" customHeight="1" x14ac:dyDescent="0.2">
      <c r="A8" s="9" t="s">
        <v>43</v>
      </c>
      <c r="G8" s="10"/>
      <c r="H8" s="36"/>
      <c r="I8" s="37"/>
      <c r="J8" s="38"/>
    </row>
    <row r="9" spans="1:26" ht="10.35" customHeight="1" x14ac:dyDescent="0.2"/>
    <row r="10" spans="1:26" s="8" customFormat="1" ht="30" customHeight="1" x14ac:dyDescent="0.2">
      <c r="A10" s="39" t="s">
        <v>7</v>
      </c>
      <c r="B10" s="39" t="s">
        <v>33</v>
      </c>
      <c r="C10" s="39"/>
      <c r="D10" s="39"/>
      <c r="E10" s="39"/>
      <c r="F10" s="39"/>
      <c r="G10" s="39"/>
      <c r="H10" s="39"/>
      <c r="I10" s="39"/>
      <c r="J10" s="39"/>
      <c r="K10" s="39" t="s">
        <v>34</v>
      </c>
      <c r="L10" s="39"/>
      <c r="M10" s="39"/>
      <c r="N10" s="39"/>
      <c r="O10" s="39"/>
      <c r="P10" s="39"/>
      <c r="Q10" s="39"/>
      <c r="R10" s="39"/>
      <c r="S10" s="39" t="s">
        <v>6</v>
      </c>
      <c r="T10" s="39"/>
      <c r="U10" s="39"/>
      <c r="V10" s="39"/>
      <c r="W10" s="39"/>
      <c r="X10" s="39"/>
      <c r="Y10" s="39"/>
      <c r="Z10" s="39"/>
    </row>
    <row r="11" spans="1:26" s="8" customFormat="1" ht="30" customHeight="1" x14ac:dyDescent="0.2">
      <c r="A11" s="39"/>
      <c r="B11" s="39"/>
      <c r="C11" s="39"/>
      <c r="D11" s="39"/>
      <c r="E11" s="39"/>
      <c r="F11" s="39"/>
      <c r="G11" s="39"/>
      <c r="H11" s="39"/>
      <c r="I11" s="39"/>
      <c r="J11" s="39"/>
      <c r="K11" s="39" t="s">
        <v>3</v>
      </c>
      <c r="L11" s="39"/>
      <c r="M11" s="39"/>
      <c r="N11" s="39" t="s">
        <v>4</v>
      </c>
      <c r="O11" s="39"/>
      <c r="P11" s="39"/>
      <c r="Q11" s="39" t="s">
        <v>5</v>
      </c>
      <c r="R11" s="39"/>
      <c r="S11" s="39" t="s">
        <v>3</v>
      </c>
      <c r="T11" s="39"/>
      <c r="U11" s="39"/>
      <c r="V11" s="39" t="s">
        <v>4</v>
      </c>
      <c r="W11" s="39"/>
      <c r="X11" s="39"/>
      <c r="Y11" s="39" t="s">
        <v>5</v>
      </c>
      <c r="Z11" s="39"/>
    </row>
    <row r="12" spans="1:26" ht="24" customHeight="1" x14ac:dyDescent="0.2">
      <c r="A12" s="40" t="s">
        <v>44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2"/>
    </row>
    <row r="13" spans="1:26" ht="24" customHeight="1" x14ac:dyDescent="0.2">
      <c r="A13" s="20">
        <v>1</v>
      </c>
      <c r="B13" s="43" t="s">
        <v>36</v>
      </c>
      <c r="C13" s="43"/>
      <c r="D13" s="43"/>
      <c r="E13" s="43"/>
      <c r="F13" s="43"/>
      <c r="G13" s="43"/>
      <c r="H13" s="43"/>
      <c r="I13" s="43"/>
      <c r="J13" s="43"/>
      <c r="K13" s="44">
        <v>12</v>
      </c>
      <c r="L13" s="44"/>
      <c r="M13" s="44"/>
      <c r="N13" s="45">
        <f>Q24</f>
        <v>0</v>
      </c>
      <c r="O13" s="45"/>
      <c r="P13" s="45"/>
      <c r="Q13" s="46">
        <f>V24/T24*100</f>
        <v>0</v>
      </c>
      <c r="R13" s="46"/>
      <c r="S13" s="47">
        <v>13447520</v>
      </c>
      <c r="T13" s="48"/>
      <c r="U13" s="49"/>
      <c r="V13" s="56"/>
      <c r="W13" s="57"/>
      <c r="X13" s="58"/>
      <c r="Y13" s="70">
        <f>V13/S13*100</f>
        <v>0</v>
      </c>
      <c r="Z13" s="71"/>
    </row>
    <row r="14" spans="1:26" ht="24" customHeight="1" x14ac:dyDescent="0.2">
      <c r="A14" s="20">
        <v>2</v>
      </c>
      <c r="B14" s="43" t="s">
        <v>37</v>
      </c>
      <c r="C14" s="43"/>
      <c r="D14" s="43"/>
      <c r="E14" s="43"/>
      <c r="F14" s="43"/>
      <c r="G14" s="43"/>
      <c r="H14" s="43"/>
      <c r="I14" s="43"/>
      <c r="J14" s="43"/>
      <c r="K14" s="76">
        <v>784480.25</v>
      </c>
      <c r="L14" s="76"/>
      <c r="M14" s="76"/>
      <c r="N14" s="46">
        <f>Q25</f>
        <v>0</v>
      </c>
      <c r="O14" s="46"/>
      <c r="P14" s="46"/>
      <c r="Q14" s="46">
        <f>V25/T25*100</f>
        <v>0</v>
      </c>
      <c r="R14" s="46"/>
      <c r="S14" s="50"/>
      <c r="T14" s="51"/>
      <c r="U14" s="52"/>
      <c r="V14" s="59"/>
      <c r="W14" s="60"/>
      <c r="X14" s="61"/>
      <c r="Y14" s="72"/>
      <c r="Z14" s="73"/>
    </row>
    <row r="15" spans="1:26" ht="24" customHeight="1" x14ac:dyDescent="0.2">
      <c r="A15" s="20">
        <v>3</v>
      </c>
      <c r="B15" s="43" t="s">
        <v>38</v>
      </c>
      <c r="C15" s="43"/>
      <c r="D15" s="43"/>
      <c r="E15" s="43"/>
      <c r="F15" s="43"/>
      <c r="G15" s="43"/>
      <c r="H15" s="43"/>
      <c r="I15" s="43"/>
      <c r="J15" s="43"/>
      <c r="K15" s="78">
        <v>12</v>
      </c>
      <c r="L15" s="78"/>
      <c r="M15" s="78"/>
      <c r="N15" s="45">
        <f>Q27</f>
        <v>0</v>
      </c>
      <c r="O15" s="45"/>
      <c r="P15" s="45"/>
      <c r="Q15" s="46">
        <f>V26/T26*100</f>
        <v>0</v>
      </c>
      <c r="R15" s="46"/>
      <c r="S15" s="50"/>
      <c r="T15" s="51"/>
      <c r="U15" s="52"/>
      <c r="V15" s="59"/>
      <c r="W15" s="60"/>
      <c r="X15" s="61"/>
      <c r="Y15" s="72"/>
      <c r="Z15" s="73"/>
    </row>
    <row r="16" spans="1:26" ht="24" customHeight="1" x14ac:dyDescent="0.2">
      <c r="A16" s="20">
        <v>4</v>
      </c>
      <c r="B16" s="43" t="s">
        <v>39</v>
      </c>
      <c r="C16" s="43"/>
      <c r="D16" s="43"/>
      <c r="E16" s="43"/>
      <c r="F16" s="43"/>
      <c r="G16" s="43"/>
      <c r="H16" s="43"/>
      <c r="I16" s="43"/>
      <c r="J16" s="43"/>
      <c r="K16" s="78">
        <v>12</v>
      </c>
      <c r="L16" s="78"/>
      <c r="M16" s="78"/>
      <c r="N16" s="45">
        <f>Q28</f>
        <v>0</v>
      </c>
      <c r="O16" s="45"/>
      <c r="P16" s="45"/>
      <c r="Q16" s="46">
        <f>V28/T28*100</f>
        <v>0</v>
      </c>
      <c r="R16" s="46"/>
      <c r="S16" s="50"/>
      <c r="T16" s="51"/>
      <c r="U16" s="52"/>
      <c r="V16" s="59"/>
      <c r="W16" s="60"/>
      <c r="X16" s="61"/>
      <c r="Y16" s="72"/>
      <c r="Z16" s="73"/>
    </row>
    <row r="17" spans="1:26" s="11" customFormat="1" ht="48" customHeight="1" x14ac:dyDescent="0.2">
      <c r="A17" s="21">
        <v>5</v>
      </c>
      <c r="B17" s="79" t="s">
        <v>45</v>
      </c>
      <c r="C17" s="79"/>
      <c r="D17" s="79"/>
      <c r="E17" s="79"/>
      <c r="F17" s="79"/>
      <c r="G17" s="79"/>
      <c r="H17" s="79"/>
      <c r="I17" s="79"/>
      <c r="J17" s="79"/>
      <c r="K17" s="80">
        <v>12</v>
      </c>
      <c r="L17" s="80"/>
      <c r="M17" s="80"/>
      <c r="N17" s="45">
        <f>Q29</f>
        <v>0</v>
      </c>
      <c r="O17" s="45"/>
      <c r="P17" s="45"/>
      <c r="Q17" s="46">
        <f>V29/T29*100</f>
        <v>0</v>
      </c>
      <c r="R17" s="46"/>
      <c r="S17" s="53"/>
      <c r="T17" s="54"/>
      <c r="U17" s="55"/>
      <c r="V17" s="62"/>
      <c r="W17" s="63"/>
      <c r="X17" s="64"/>
      <c r="Y17" s="74"/>
      <c r="Z17" s="75"/>
    </row>
    <row r="18" spans="1:26" s="8" customFormat="1" ht="24" customHeight="1" x14ac:dyDescent="0.2">
      <c r="A18" s="65" t="s">
        <v>46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8">
        <f>V30</f>
        <v>0</v>
      </c>
      <c r="R18" s="68"/>
      <c r="S18" s="69">
        <f>SUM(S13)</f>
        <v>13447520</v>
      </c>
      <c r="T18" s="69"/>
      <c r="U18" s="69"/>
      <c r="V18" s="69">
        <f>SUM(V13)</f>
        <v>0</v>
      </c>
      <c r="W18" s="69"/>
      <c r="X18" s="69"/>
      <c r="Y18" s="81">
        <f>SUM(Y13)</f>
        <v>0</v>
      </c>
      <c r="Z18" s="81"/>
    </row>
    <row r="19" spans="1:26" ht="9.9499999999999993" customHeight="1" x14ac:dyDescent="0.2">
      <c r="A19" s="82"/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</row>
    <row r="20" spans="1:26" ht="24" customHeight="1" x14ac:dyDescent="0.2">
      <c r="A20" s="12" t="s">
        <v>8</v>
      </c>
      <c r="H20" s="13"/>
      <c r="I20" s="14"/>
      <c r="J20" s="14"/>
      <c r="K20" s="14"/>
      <c r="L20" s="14"/>
      <c r="M20" s="14"/>
    </row>
    <row r="21" spans="1:26" ht="9.9499999999999993" customHeight="1" x14ac:dyDescent="0.2">
      <c r="A21" s="5"/>
      <c r="H21" s="15"/>
      <c r="I21" s="15"/>
      <c r="J21" s="15"/>
      <c r="K21" s="15"/>
      <c r="L21" s="15"/>
      <c r="M21" s="15"/>
    </row>
    <row r="22" spans="1:26" ht="72" customHeight="1" x14ac:dyDescent="0.2">
      <c r="A22" s="18" t="s">
        <v>7</v>
      </c>
      <c r="B22" s="39" t="s">
        <v>41</v>
      </c>
      <c r="C22" s="39"/>
      <c r="D22" s="39"/>
      <c r="E22" s="39"/>
      <c r="F22" s="39"/>
      <c r="G22" s="39"/>
      <c r="H22" s="39" t="s">
        <v>47</v>
      </c>
      <c r="I22" s="39"/>
      <c r="J22" s="39"/>
      <c r="K22" s="39" t="s">
        <v>42</v>
      </c>
      <c r="L22" s="39"/>
      <c r="M22" s="39"/>
      <c r="N22" s="39" t="s">
        <v>48</v>
      </c>
      <c r="O22" s="39"/>
      <c r="P22" s="39"/>
      <c r="Q22" s="39" t="s">
        <v>49</v>
      </c>
      <c r="R22" s="39"/>
      <c r="S22" s="39"/>
      <c r="T22" s="39" t="s">
        <v>50</v>
      </c>
      <c r="U22" s="39"/>
      <c r="V22" s="83" t="s">
        <v>9</v>
      </c>
      <c r="W22" s="83"/>
      <c r="X22" s="39" t="s">
        <v>10</v>
      </c>
      <c r="Y22" s="39"/>
      <c r="Z22" s="39"/>
    </row>
    <row r="23" spans="1:26" ht="24" customHeight="1" x14ac:dyDescent="0.2">
      <c r="A23" s="40" t="s">
        <v>44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84"/>
      <c r="U23" s="84"/>
      <c r="V23" s="41"/>
      <c r="W23" s="41"/>
      <c r="X23" s="41"/>
      <c r="Y23" s="41"/>
      <c r="Z23" s="42"/>
    </row>
    <row r="24" spans="1:26" ht="24" customHeight="1" x14ac:dyDescent="0.2">
      <c r="A24" s="25">
        <v>1</v>
      </c>
      <c r="B24" s="85" t="s">
        <v>36</v>
      </c>
      <c r="C24" s="85"/>
      <c r="D24" s="85"/>
      <c r="E24" s="85"/>
      <c r="F24" s="85"/>
      <c r="G24" s="85"/>
      <c r="H24" s="86">
        <v>12</v>
      </c>
      <c r="I24" s="86"/>
      <c r="J24" s="86"/>
      <c r="K24" s="87"/>
      <c r="L24" s="87"/>
      <c r="M24" s="87"/>
      <c r="N24" s="87"/>
      <c r="O24" s="87"/>
      <c r="P24" s="87"/>
      <c r="Q24" s="87"/>
      <c r="R24" s="87"/>
      <c r="S24" s="88"/>
      <c r="T24" s="89">
        <v>10</v>
      </c>
      <c r="U24" s="89"/>
      <c r="V24" s="90">
        <f>(T24*((K24*0)+(N24*50)+(Q24*100)))/(H24*100)</f>
        <v>0</v>
      </c>
      <c r="W24" s="91"/>
      <c r="X24" s="92"/>
      <c r="Y24" s="82"/>
      <c r="Z24" s="93"/>
    </row>
    <row r="25" spans="1:26" ht="24" customHeight="1" x14ac:dyDescent="0.2">
      <c r="A25" s="25">
        <v>2</v>
      </c>
      <c r="B25" s="85" t="s">
        <v>37</v>
      </c>
      <c r="C25" s="85"/>
      <c r="D25" s="85"/>
      <c r="E25" s="85"/>
      <c r="F25" s="85"/>
      <c r="G25" s="85"/>
      <c r="H25" s="100">
        <v>784480.25</v>
      </c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205"/>
      <c r="T25" s="89">
        <v>40</v>
      </c>
      <c r="U25" s="89"/>
      <c r="V25" s="90">
        <f>(T25*((K25*0)+(N25*50)+(Q25*100)))/(H25*100)</f>
        <v>0</v>
      </c>
      <c r="W25" s="91"/>
      <c r="X25" s="94"/>
      <c r="Y25" s="95"/>
      <c r="Z25" s="96"/>
    </row>
    <row r="26" spans="1:26" ht="24" customHeight="1" x14ac:dyDescent="0.2">
      <c r="A26" s="26">
        <v>3</v>
      </c>
      <c r="B26" s="114" t="s">
        <v>38</v>
      </c>
      <c r="C26" s="114"/>
      <c r="D26" s="114"/>
      <c r="E26" s="114"/>
      <c r="F26" s="114"/>
      <c r="G26" s="114"/>
      <c r="H26" s="115">
        <v>12</v>
      </c>
      <c r="I26" s="115"/>
      <c r="J26" s="115"/>
      <c r="K26" s="185">
        <f>K27</f>
        <v>0</v>
      </c>
      <c r="L26" s="186"/>
      <c r="M26" s="187"/>
      <c r="N26" s="185">
        <f t="shared" ref="N26" si="0">N27</f>
        <v>0</v>
      </c>
      <c r="O26" s="186"/>
      <c r="P26" s="187"/>
      <c r="Q26" s="185">
        <f t="shared" ref="Q26" si="1">Q27</f>
        <v>0</v>
      </c>
      <c r="R26" s="186"/>
      <c r="S26" s="187"/>
      <c r="T26" s="102">
        <f>SUM(T27)</f>
        <v>20</v>
      </c>
      <c r="U26" s="102"/>
      <c r="V26" s="189">
        <f>SUM(V27)</f>
        <v>0</v>
      </c>
      <c r="W26" s="46"/>
      <c r="X26" s="94"/>
      <c r="Y26" s="95"/>
      <c r="Z26" s="96"/>
    </row>
    <row r="27" spans="1:26" ht="48" customHeight="1" x14ac:dyDescent="0.2">
      <c r="A27" s="20">
        <v>3.1</v>
      </c>
      <c r="B27" s="105" t="s">
        <v>103</v>
      </c>
      <c r="C27" s="106"/>
      <c r="D27" s="106"/>
      <c r="E27" s="106"/>
      <c r="F27" s="106"/>
      <c r="G27" s="107"/>
      <c r="H27" s="108">
        <v>12</v>
      </c>
      <c r="I27" s="109"/>
      <c r="J27" s="110"/>
      <c r="K27" s="88"/>
      <c r="L27" s="111"/>
      <c r="M27" s="112"/>
      <c r="N27" s="88"/>
      <c r="O27" s="111"/>
      <c r="P27" s="112"/>
      <c r="Q27" s="88"/>
      <c r="R27" s="111"/>
      <c r="S27" s="111"/>
      <c r="T27" s="113">
        <v>20</v>
      </c>
      <c r="U27" s="113"/>
      <c r="V27" s="90">
        <f>(T27*((K27*0)+(N27*50)+(Q27*100)))/(H27*100)</f>
        <v>0</v>
      </c>
      <c r="W27" s="91"/>
      <c r="X27" s="94"/>
      <c r="Y27" s="95"/>
      <c r="Z27" s="96"/>
    </row>
    <row r="28" spans="1:26" ht="48" customHeight="1" x14ac:dyDescent="0.2">
      <c r="A28" s="25">
        <v>4</v>
      </c>
      <c r="B28" s="119" t="s">
        <v>39</v>
      </c>
      <c r="C28" s="119"/>
      <c r="D28" s="119"/>
      <c r="E28" s="119"/>
      <c r="F28" s="119"/>
      <c r="G28" s="119"/>
      <c r="H28" s="121">
        <v>12</v>
      </c>
      <c r="I28" s="121"/>
      <c r="J28" s="121"/>
      <c r="K28" s="87"/>
      <c r="L28" s="87"/>
      <c r="M28" s="87"/>
      <c r="N28" s="87"/>
      <c r="O28" s="87"/>
      <c r="P28" s="87"/>
      <c r="Q28" s="87"/>
      <c r="R28" s="87"/>
      <c r="S28" s="88"/>
      <c r="T28" s="89">
        <v>15</v>
      </c>
      <c r="U28" s="89"/>
      <c r="V28" s="90">
        <f t="shared" ref="V28:V29" si="2">(T28*((K28*0)+(N28*50)+(Q28*100)))/(H28*100)</f>
        <v>0</v>
      </c>
      <c r="W28" s="91"/>
      <c r="X28" s="94"/>
      <c r="Y28" s="95"/>
      <c r="Z28" s="96"/>
    </row>
    <row r="29" spans="1:26" ht="48" customHeight="1" x14ac:dyDescent="0.2">
      <c r="A29" s="25">
        <v>5</v>
      </c>
      <c r="B29" s="119" t="s">
        <v>51</v>
      </c>
      <c r="C29" s="119"/>
      <c r="D29" s="119"/>
      <c r="E29" s="119"/>
      <c r="F29" s="119"/>
      <c r="G29" s="119"/>
      <c r="H29" s="120">
        <v>12</v>
      </c>
      <c r="I29" s="120"/>
      <c r="J29" s="120"/>
      <c r="K29" s="87"/>
      <c r="L29" s="87"/>
      <c r="M29" s="87"/>
      <c r="N29" s="87"/>
      <c r="O29" s="87"/>
      <c r="P29" s="87"/>
      <c r="Q29" s="87"/>
      <c r="R29" s="87"/>
      <c r="S29" s="88"/>
      <c r="T29" s="89">
        <v>15</v>
      </c>
      <c r="U29" s="89"/>
      <c r="V29" s="90">
        <f t="shared" si="2"/>
        <v>0</v>
      </c>
      <c r="W29" s="91"/>
      <c r="X29" s="97"/>
      <c r="Y29" s="98"/>
      <c r="Z29" s="99"/>
    </row>
    <row r="30" spans="1:26" ht="24" customHeight="1" x14ac:dyDescent="0.2">
      <c r="A30" s="130" t="s">
        <v>11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1">
        <f>SUM(T24,T25,T26,T28,T29)</f>
        <v>100</v>
      </c>
      <c r="U30" s="132"/>
      <c r="V30" s="68">
        <f>SUM(V24:W26,V28:W29)</f>
        <v>0</v>
      </c>
      <c r="W30" s="68"/>
      <c r="X30" s="133"/>
      <c r="Y30" s="133"/>
      <c r="Z30" s="133"/>
    </row>
    <row r="31" spans="1:26" ht="9.9499999999999993" customHeight="1" x14ac:dyDescent="0.2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</row>
    <row r="32" spans="1:26" ht="24" customHeight="1" x14ac:dyDescent="0.2">
      <c r="A32" s="4" t="s">
        <v>98</v>
      </c>
    </row>
    <row r="33" spans="1:26" ht="60" customHeight="1" x14ac:dyDescent="0.2">
      <c r="A33" s="18" t="s">
        <v>7</v>
      </c>
      <c r="B33" s="39" t="s">
        <v>52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22" t="s">
        <v>53</v>
      </c>
      <c r="N33" s="123"/>
      <c r="O33" s="123"/>
      <c r="P33" s="123"/>
      <c r="Q33" s="123"/>
      <c r="R33" s="123"/>
      <c r="S33" s="123"/>
      <c r="T33" s="123"/>
      <c r="U33" s="123"/>
      <c r="V33" s="123"/>
      <c r="W33" s="123"/>
      <c r="X33" s="124"/>
      <c r="Y33" s="83" t="s">
        <v>54</v>
      </c>
      <c r="Z33" s="83"/>
    </row>
    <row r="34" spans="1:26" ht="24" customHeight="1" x14ac:dyDescent="0.2">
      <c r="A34" s="125" t="s">
        <v>55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7"/>
    </row>
    <row r="35" spans="1:26" ht="48" customHeight="1" x14ac:dyDescent="0.2">
      <c r="A35" s="19" t="str">
        <f>IF(B35&lt;&gt;"","2.1.1","")</f>
        <v/>
      </c>
      <c r="B35" s="128"/>
      <c r="C35" s="128"/>
      <c r="D35" s="128"/>
      <c r="E35" s="128"/>
      <c r="F35" s="128"/>
      <c r="G35" s="128"/>
      <c r="H35" s="128"/>
      <c r="I35" s="128"/>
      <c r="J35" s="128"/>
      <c r="K35" s="128"/>
      <c r="L35" s="128"/>
      <c r="M35" s="29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1"/>
      <c r="Y35" s="129"/>
      <c r="Z35" s="129"/>
    </row>
    <row r="36" spans="1:26" ht="48" customHeight="1" x14ac:dyDescent="0.2">
      <c r="A36" s="19" t="str">
        <f>IF(B36&lt;&gt;"","2.1.2","")</f>
        <v/>
      </c>
      <c r="B36" s="128"/>
      <c r="C36" s="128"/>
      <c r="D36" s="128"/>
      <c r="E36" s="128"/>
      <c r="F36" s="128"/>
      <c r="G36" s="128"/>
      <c r="H36" s="128"/>
      <c r="I36" s="128"/>
      <c r="J36" s="128"/>
      <c r="K36" s="128"/>
      <c r="L36" s="128"/>
      <c r="M36" s="29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1"/>
      <c r="Y36" s="129"/>
      <c r="Z36" s="129"/>
    </row>
    <row r="37" spans="1:26" ht="48" customHeight="1" x14ac:dyDescent="0.2">
      <c r="A37" s="19" t="str">
        <f>IF(B37&lt;&gt;"","2.1.3","")</f>
        <v/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29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1"/>
      <c r="Y37" s="129"/>
      <c r="Z37" s="129"/>
    </row>
    <row r="38" spans="1:26" ht="48" customHeight="1" x14ac:dyDescent="0.2">
      <c r="A38" s="19" t="str">
        <f>IF(B38&lt;&gt;"","2.1.4","")</f>
        <v/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29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1"/>
      <c r="Y38" s="129"/>
      <c r="Z38" s="129"/>
    </row>
    <row r="39" spans="1:26" ht="48" customHeight="1" x14ac:dyDescent="0.2">
      <c r="A39" s="19" t="str">
        <f>IF(B39&lt;&gt;"","2.1.5","")</f>
        <v/>
      </c>
      <c r="B39" s="29"/>
      <c r="C39" s="30"/>
      <c r="D39" s="30"/>
      <c r="E39" s="30"/>
      <c r="F39" s="30"/>
      <c r="G39" s="30"/>
      <c r="H39" s="30"/>
      <c r="I39" s="30"/>
      <c r="J39" s="30"/>
      <c r="K39" s="30"/>
      <c r="L39" s="31"/>
      <c r="M39" s="29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1"/>
      <c r="Y39" s="32"/>
      <c r="Z39" s="33"/>
    </row>
    <row r="40" spans="1:26" ht="24" customHeight="1" x14ac:dyDescent="0.2">
      <c r="A40" s="125" t="s">
        <v>56</v>
      </c>
      <c r="B40" s="126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7"/>
    </row>
    <row r="41" spans="1:26" ht="48" customHeight="1" x14ac:dyDescent="0.2">
      <c r="A41" s="19" t="str">
        <f>IF(B41&lt;&gt;"","2.2.1","")</f>
        <v/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29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1"/>
      <c r="Y41" s="129"/>
      <c r="Z41" s="129"/>
    </row>
    <row r="42" spans="1:26" ht="48" customHeight="1" x14ac:dyDescent="0.2">
      <c r="A42" s="19" t="str">
        <f>IF(B42&lt;&gt;"","2.2.2","")</f>
        <v/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29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1"/>
      <c r="Y42" s="129"/>
      <c r="Z42" s="129"/>
    </row>
    <row r="43" spans="1:26" ht="48" customHeight="1" x14ac:dyDescent="0.2">
      <c r="A43" s="19" t="str">
        <f>IF(B43&lt;&gt;"","2.2.3","")</f>
        <v/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29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1"/>
      <c r="Y43" s="129"/>
      <c r="Z43" s="129"/>
    </row>
    <row r="44" spans="1:26" ht="48" customHeight="1" x14ac:dyDescent="0.2">
      <c r="A44" s="19" t="str">
        <f>IF(B44&lt;&gt;"","2.2.4","")</f>
        <v/>
      </c>
      <c r="B44" s="128"/>
      <c r="C44" s="128"/>
      <c r="D44" s="128"/>
      <c r="E44" s="128"/>
      <c r="F44" s="128"/>
      <c r="G44" s="128"/>
      <c r="H44" s="128"/>
      <c r="I44" s="128"/>
      <c r="J44" s="128"/>
      <c r="K44" s="128"/>
      <c r="L44" s="128"/>
      <c r="M44" s="29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1"/>
      <c r="Y44" s="129"/>
      <c r="Z44" s="129"/>
    </row>
    <row r="45" spans="1:26" ht="48" customHeight="1" x14ac:dyDescent="0.2">
      <c r="A45" s="19" t="str">
        <f>IF(B45&lt;&gt;"","2.2.5","")</f>
        <v/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29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1"/>
      <c r="Y45" s="129"/>
      <c r="Z45" s="129"/>
    </row>
    <row r="46" spans="1:26" ht="24" customHeight="1" x14ac:dyDescent="0.2">
      <c r="A46" s="125" t="s">
        <v>57</v>
      </c>
      <c r="B46" s="126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7"/>
    </row>
    <row r="47" spans="1:26" ht="48" customHeight="1" x14ac:dyDescent="0.2">
      <c r="A47" s="19" t="str">
        <f>IF(B47&lt;&gt;"","2.3.1","")</f>
        <v/>
      </c>
      <c r="B47" s="128"/>
      <c r="C47" s="128"/>
      <c r="D47" s="128"/>
      <c r="E47" s="128"/>
      <c r="F47" s="128"/>
      <c r="G47" s="128"/>
      <c r="H47" s="128"/>
      <c r="I47" s="128"/>
      <c r="J47" s="128"/>
      <c r="K47" s="128"/>
      <c r="L47" s="128"/>
      <c r="M47" s="29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1"/>
      <c r="Y47" s="129"/>
      <c r="Z47" s="129"/>
    </row>
    <row r="48" spans="1:26" ht="48" customHeight="1" x14ac:dyDescent="0.2">
      <c r="A48" s="19" t="str">
        <f>IF(B48&lt;&gt;"","2.3.2","")</f>
        <v/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29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1"/>
      <c r="Y48" s="129"/>
      <c r="Z48" s="129"/>
    </row>
    <row r="49" spans="1:26" ht="48" customHeight="1" x14ac:dyDescent="0.2">
      <c r="A49" s="19" t="str">
        <f>IF(B49&lt;&gt;"","2.3.3","")</f>
        <v/>
      </c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29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1"/>
      <c r="Y49" s="129"/>
      <c r="Z49" s="129"/>
    </row>
    <row r="50" spans="1:26" ht="48" customHeight="1" x14ac:dyDescent="0.2">
      <c r="A50" s="19" t="str">
        <f>IF(B50&lt;&gt;"","2.3.4","")</f>
        <v/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  <c r="L50" s="128"/>
      <c r="M50" s="29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1"/>
      <c r="Y50" s="129"/>
      <c r="Z50" s="129"/>
    </row>
    <row r="51" spans="1:26" ht="48" customHeight="1" x14ac:dyDescent="0.2">
      <c r="A51" s="19" t="str">
        <f>IF(B51&lt;&gt;"","2.3.5","")</f>
        <v/>
      </c>
      <c r="B51" s="128"/>
      <c r="C51" s="128"/>
      <c r="D51" s="128"/>
      <c r="E51" s="128"/>
      <c r="F51" s="128"/>
      <c r="G51" s="128"/>
      <c r="H51" s="128"/>
      <c r="I51" s="128"/>
      <c r="J51" s="128"/>
      <c r="K51" s="128"/>
      <c r="L51" s="128"/>
      <c r="M51" s="29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1"/>
      <c r="Y51" s="129"/>
      <c r="Z51" s="129"/>
    </row>
    <row r="52" spans="1:26" ht="15.75" customHeight="1" x14ac:dyDescent="0.2"/>
    <row r="53" spans="1:26" ht="24" customHeight="1" x14ac:dyDescent="0.2">
      <c r="A53" s="5" t="s">
        <v>99</v>
      </c>
    </row>
    <row r="54" spans="1:26" ht="9.9499999999999993" customHeight="1" x14ac:dyDescent="0.2"/>
    <row r="55" spans="1:26" ht="60" customHeight="1" x14ac:dyDescent="0.2">
      <c r="A55" s="18" t="s">
        <v>7</v>
      </c>
      <c r="B55" s="39" t="s">
        <v>58</v>
      </c>
      <c r="C55" s="39"/>
      <c r="D55" s="39"/>
      <c r="E55" s="39"/>
      <c r="F55" s="39"/>
      <c r="G55" s="39"/>
      <c r="H55" s="39" t="s">
        <v>53</v>
      </c>
      <c r="I55" s="39"/>
      <c r="J55" s="39"/>
      <c r="K55" s="39"/>
      <c r="L55" s="39"/>
      <c r="M55" s="39"/>
      <c r="N55" s="39"/>
      <c r="O55" s="39"/>
      <c r="P55" s="39"/>
      <c r="Q55" s="122" t="s">
        <v>59</v>
      </c>
      <c r="R55" s="123"/>
      <c r="S55" s="123"/>
      <c r="T55" s="123"/>
      <c r="U55" s="123"/>
      <c r="V55" s="123"/>
      <c r="W55" s="123"/>
      <c r="X55" s="124"/>
      <c r="Y55" s="83" t="s">
        <v>54</v>
      </c>
      <c r="Z55" s="83"/>
    </row>
    <row r="56" spans="1:26" ht="72" customHeight="1" x14ac:dyDescent="0.2">
      <c r="A56" s="19" t="str">
        <f>IF(B56&lt;&gt;"","3.1","")</f>
        <v/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  <c r="L56" s="128"/>
      <c r="M56" s="128"/>
      <c r="N56" s="128"/>
      <c r="O56" s="128"/>
      <c r="P56" s="128"/>
      <c r="Q56" s="29"/>
      <c r="R56" s="30"/>
      <c r="S56" s="30"/>
      <c r="T56" s="30"/>
      <c r="U56" s="30"/>
      <c r="V56" s="30"/>
      <c r="W56" s="30"/>
      <c r="X56" s="31"/>
      <c r="Y56" s="129"/>
      <c r="Z56" s="129"/>
    </row>
    <row r="57" spans="1:26" ht="72" customHeight="1" x14ac:dyDescent="0.2">
      <c r="A57" s="19" t="str">
        <f>IF(B57&lt;&gt;"","3.2","")</f>
        <v/>
      </c>
      <c r="B57" s="128"/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8"/>
      <c r="N57" s="128"/>
      <c r="O57" s="128"/>
      <c r="P57" s="128"/>
      <c r="Q57" s="29"/>
      <c r="R57" s="30"/>
      <c r="S57" s="30"/>
      <c r="T57" s="30"/>
      <c r="U57" s="30"/>
      <c r="V57" s="30"/>
      <c r="W57" s="30"/>
      <c r="X57" s="31"/>
      <c r="Y57" s="129"/>
      <c r="Z57" s="129"/>
    </row>
    <row r="58" spans="1:26" ht="72" customHeight="1" x14ac:dyDescent="0.2">
      <c r="A58" s="19" t="str">
        <f>IF(B58&lt;&gt;"","3.3","")</f>
        <v/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  <c r="L58" s="128"/>
      <c r="M58" s="128"/>
      <c r="N58" s="128"/>
      <c r="O58" s="128"/>
      <c r="P58" s="128"/>
      <c r="Q58" s="29"/>
      <c r="R58" s="30"/>
      <c r="S58" s="30"/>
      <c r="T58" s="30"/>
      <c r="U58" s="30"/>
      <c r="V58" s="30"/>
      <c r="W58" s="30"/>
      <c r="X58" s="31"/>
      <c r="Y58" s="129"/>
      <c r="Z58" s="129"/>
    </row>
    <row r="59" spans="1:26" ht="72" customHeight="1" x14ac:dyDescent="0.2">
      <c r="A59" s="19" t="str">
        <f>IF(B59&lt;&gt;"","3.4","")</f>
        <v/>
      </c>
      <c r="B59" s="128"/>
      <c r="C59" s="128"/>
      <c r="D59" s="128"/>
      <c r="E59" s="128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29"/>
      <c r="R59" s="30"/>
      <c r="S59" s="30"/>
      <c r="T59" s="30"/>
      <c r="U59" s="30"/>
      <c r="V59" s="30"/>
      <c r="W59" s="30"/>
      <c r="X59" s="31"/>
      <c r="Y59" s="129"/>
      <c r="Z59" s="129"/>
    </row>
    <row r="60" spans="1:26" ht="72" customHeight="1" x14ac:dyDescent="0.2">
      <c r="A60" s="19" t="str">
        <f>IF(B60&lt;&gt;"","3.5","")</f>
        <v/>
      </c>
      <c r="B60" s="29"/>
      <c r="C60" s="30"/>
      <c r="D60" s="30"/>
      <c r="E60" s="30"/>
      <c r="F60" s="30"/>
      <c r="G60" s="31"/>
      <c r="H60" s="29"/>
      <c r="I60" s="30"/>
      <c r="J60" s="30"/>
      <c r="K60" s="30"/>
      <c r="L60" s="30"/>
      <c r="M60" s="30"/>
      <c r="N60" s="30"/>
      <c r="O60" s="30"/>
      <c r="P60" s="31"/>
      <c r="Q60" s="29"/>
      <c r="R60" s="30"/>
      <c r="S60" s="30"/>
      <c r="T60" s="30"/>
      <c r="U60" s="30"/>
      <c r="V60" s="30"/>
      <c r="W60" s="30"/>
      <c r="X60" s="31"/>
      <c r="Y60" s="32"/>
      <c r="Z60" s="33"/>
    </row>
    <row r="61" spans="1:26" ht="72" customHeight="1" x14ac:dyDescent="0.2">
      <c r="A61" s="19" t="str">
        <f>IF(B61&lt;&gt;"","3.6","")</f>
        <v/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  <c r="L61" s="128"/>
      <c r="M61" s="128"/>
      <c r="N61" s="128"/>
      <c r="O61" s="128"/>
      <c r="P61" s="128"/>
      <c r="Q61" s="29"/>
      <c r="R61" s="30"/>
      <c r="S61" s="30"/>
      <c r="T61" s="30"/>
      <c r="U61" s="30"/>
      <c r="V61" s="30"/>
      <c r="W61" s="30"/>
      <c r="X61" s="31"/>
      <c r="Y61" s="129"/>
      <c r="Z61" s="129"/>
    </row>
    <row r="62" spans="1:26" s="16" customFormat="1" ht="9.9499999999999993" customHeight="1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24.75" customHeight="1" x14ac:dyDescent="0.2">
      <c r="A63" s="5" t="s">
        <v>100</v>
      </c>
    </row>
    <row r="64" spans="1:26" ht="9.9499999999999993" customHeight="1" x14ac:dyDescent="0.2">
      <c r="A64" s="5"/>
    </row>
    <row r="65" spans="1:25" ht="48" customHeight="1" x14ac:dyDescent="0.2">
      <c r="B65" s="151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3"/>
    </row>
    <row r="66" spans="1:25" ht="48" customHeight="1" x14ac:dyDescent="0.2">
      <c r="B66" s="154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55"/>
      <c r="X66" s="155"/>
      <c r="Y66" s="156"/>
    </row>
    <row r="67" spans="1:25" ht="48" customHeight="1" x14ac:dyDescent="0.2">
      <c r="B67" s="154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  <c r="P67" s="155"/>
      <c r="Q67" s="155"/>
      <c r="R67" s="155"/>
      <c r="S67" s="155"/>
      <c r="T67" s="155"/>
      <c r="U67" s="155"/>
      <c r="V67" s="155"/>
      <c r="W67" s="155"/>
      <c r="X67" s="155"/>
      <c r="Y67" s="156"/>
    </row>
    <row r="68" spans="1:25" ht="48" customHeight="1" x14ac:dyDescent="0.2">
      <c r="B68" s="154"/>
      <c r="C68" s="155"/>
      <c r="D68" s="155"/>
      <c r="E68" s="155"/>
      <c r="F68" s="155"/>
      <c r="G68" s="155"/>
      <c r="H68" s="155"/>
      <c r="I68" s="155"/>
      <c r="J68" s="155"/>
      <c r="K68" s="155"/>
      <c r="L68" s="155"/>
      <c r="M68" s="155"/>
      <c r="N68" s="155"/>
      <c r="O68" s="155"/>
      <c r="P68" s="155"/>
      <c r="Q68" s="155"/>
      <c r="R68" s="155"/>
      <c r="S68" s="155"/>
      <c r="T68" s="155"/>
      <c r="U68" s="155"/>
      <c r="V68" s="155"/>
      <c r="W68" s="155"/>
      <c r="X68" s="155"/>
      <c r="Y68" s="156"/>
    </row>
    <row r="69" spans="1:25" ht="48" customHeight="1" x14ac:dyDescent="0.2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  <c r="Y69" s="159"/>
    </row>
    <row r="70" spans="1:25" ht="21" customHeight="1" x14ac:dyDescent="0.2">
      <c r="A70" s="5"/>
    </row>
    <row r="71" spans="1:25" ht="21" customHeight="1" x14ac:dyDescent="0.2">
      <c r="A71" s="5" t="s">
        <v>101</v>
      </c>
    </row>
    <row r="72" spans="1:25" ht="14.25" customHeight="1" x14ac:dyDescent="0.2"/>
    <row r="73" spans="1:25" ht="21" customHeight="1" x14ac:dyDescent="0.2">
      <c r="B73" s="134"/>
      <c r="C73" s="134"/>
      <c r="D73" s="134"/>
      <c r="E73" s="134"/>
      <c r="F73" s="134"/>
      <c r="G73" s="134"/>
      <c r="H73" s="134"/>
      <c r="J73" s="134"/>
      <c r="K73" s="134"/>
      <c r="L73" s="134"/>
      <c r="M73" s="134"/>
      <c r="N73" s="134"/>
      <c r="O73" s="134"/>
      <c r="P73" s="134"/>
      <c r="Q73" s="134"/>
      <c r="S73" s="135"/>
      <c r="T73" s="136"/>
      <c r="U73" s="136"/>
      <c r="V73" s="136"/>
      <c r="W73" s="136"/>
      <c r="X73" s="136"/>
      <c r="Y73" s="137"/>
    </row>
    <row r="74" spans="1:25" ht="10.35" customHeight="1" x14ac:dyDescent="0.2">
      <c r="B74" s="134"/>
      <c r="C74" s="134"/>
      <c r="D74" s="134"/>
      <c r="E74" s="134"/>
      <c r="F74" s="134"/>
      <c r="G74" s="134"/>
      <c r="H74" s="134"/>
      <c r="J74" s="134"/>
      <c r="K74" s="134"/>
      <c r="L74" s="134"/>
      <c r="M74" s="134"/>
      <c r="N74" s="134"/>
      <c r="O74" s="134"/>
      <c r="P74" s="134"/>
      <c r="Q74" s="134"/>
      <c r="S74" s="138"/>
      <c r="T74" s="139"/>
      <c r="U74" s="139"/>
      <c r="V74" s="139"/>
      <c r="W74" s="139"/>
      <c r="X74" s="139"/>
      <c r="Y74" s="140"/>
    </row>
    <row r="75" spans="1:25" ht="10.35" customHeight="1" x14ac:dyDescent="0.2">
      <c r="B75" s="134"/>
      <c r="C75" s="134"/>
      <c r="D75" s="134"/>
      <c r="E75" s="134"/>
      <c r="F75" s="134"/>
      <c r="G75" s="134"/>
      <c r="H75" s="134"/>
      <c r="J75" s="134"/>
      <c r="K75" s="134"/>
      <c r="L75" s="134"/>
      <c r="M75" s="134"/>
      <c r="N75" s="134"/>
      <c r="O75" s="134"/>
      <c r="P75" s="134"/>
      <c r="Q75" s="134"/>
      <c r="S75" s="138"/>
      <c r="T75" s="139"/>
      <c r="U75" s="139"/>
      <c r="V75" s="139"/>
      <c r="W75" s="139"/>
      <c r="X75" s="139"/>
      <c r="Y75" s="140"/>
    </row>
    <row r="76" spans="1:25" ht="21" customHeight="1" x14ac:dyDescent="0.2">
      <c r="B76" s="134"/>
      <c r="C76" s="134"/>
      <c r="D76" s="134"/>
      <c r="E76" s="134"/>
      <c r="F76" s="134"/>
      <c r="G76" s="134"/>
      <c r="H76" s="134"/>
      <c r="J76" s="134"/>
      <c r="K76" s="134"/>
      <c r="L76" s="134"/>
      <c r="M76" s="134"/>
      <c r="N76" s="134"/>
      <c r="O76" s="134"/>
      <c r="P76" s="134"/>
      <c r="Q76" s="134"/>
      <c r="S76" s="138"/>
      <c r="T76" s="139"/>
      <c r="U76" s="139"/>
      <c r="V76" s="139"/>
      <c r="W76" s="139"/>
      <c r="X76" s="139"/>
      <c r="Y76" s="140"/>
    </row>
    <row r="77" spans="1:25" ht="35.25" customHeight="1" x14ac:dyDescent="0.2">
      <c r="B77" s="134"/>
      <c r="C77" s="134"/>
      <c r="D77" s="134"/>
      <c r="E77" s="134"/>
      <c r="F77" s="134"/>
      <c r="G77" s="134"/>
      <c r="H77" s="134"/>
      <c r="J77" s="134"/>
      <c r="K77" s="134"/>
      <c r="L77" s="134"/>
      <c r="M77" s="134"/>
      <c r="N77" s="134"/>
      <c r="O77" s="134"/>
      <c r="P77" s="134"/>
      <c r="Q77" s="134"/>
      <c r="S77" s="138"/>
      <c r="T77" s="139"/>
      <c r="U77" s="139"/>
      <c r="V77" s="139"/>
      <c r="W77" s="139"/>
      <c r="X77" s="139"/>
      <c r="Y77" s="140"/>
    </row>
    <row r="78" spans="1:25" ht="21" customHeight="1" x14ac:dyDescent="0.2">
      <c r="B78" s="134"/>
      <c r="C78" s="134"/>
      <c r="D78" s="134"/>
      <c r="E78" s="134"/>
      <c r="F78" s="134"/>
      <c r="G78" s="134"/>
      <c r="H78" s="134"/>
      <c r="J78" s="134"/>
      <c r="K78" s="134"/>
      <c r="L78" s="134"/>
      <c r="M78" s="134"/>
      <c r="N78" s="134"/>
      <c r="O78" s="134"/>
      <c r="P78" s="134"/>
      <c r="Q78" s="134"/>
      <c r="S78" s="138"/>
      <c r="T78" s="139"/>
      <c r="U78" s="139"/>
      <c r="V78" s="139"/>
      <c r="W78" s="139"/>
      <c r="X78" s="139"/>
      <c r="Y78" s="140"/>
    </row>
    <row r="79" spans="1:25" ht="21" customHeight="1" x14ac:dyDescent="0.2">
      <c r="B79" s="134"/>
      <c r="C79" s="134"/>
      <c r="D79" s="134"/>
      <c r="E79" s="134"/>
      <c r="F79" s="134"/>
      <c r="G79" s="134"/>
      <c r="H79" s="134"/>
      <c r="J79" s="134"/>
      <c r="K79" s="134"/>
      <c r="L79" s="134"/>
      <c r="M79" s="134"/>
      <c r="N79" s="134"/>
      <c r="O79" s="134"/>
      <c r="P79" s="134"/>
      <c r="Q79" s="134"/>
      <c r="S79" s="138"/>
      <c r="T79" s="139"/>
      <c r="U79" s="139"/>
      <c r="V79" s="139"/>
      <c r="W79" s="139"/>
      <c r="X79" s="139"/>
      <c r="Y79" s="140"/>
    </row>
    <row r="80" spans="1:25" ht="21" customHeight="1" x14ac:dyDescent="0.2">
      <c r="B80" s="134"/>
      <c r="C80" s="134"/>
      <c r="D80" s="134"/>
      <c r="E80" s="134"/>
      <c r="F80" s="134"/>
      <c r="G80" s="134"/>
      <c r="H80" s="134"/>
      <c r="J80" s="134"/>
      <c r="K80" s="134"/>
      <c r="L80" s="134"/>
      <c r="M80" s="134"/>
      <c r="N80" s="134"/>
      <c r="O80" s="134"/>
      <c r="P80" s="134"/>
      <c r="Q80" s="134"/>
      <c r="S80" s="138"/>
      <c r="T80" s="139"/>
      <c r="U80" s="139"/>
      <c r="V80" s="139"/>
      <c r="W80" s="139"/>
      <c r="X80" s="139"/>
      <c r="Y80" s="140"/>
    </row>
    <row r="81" spans="2:25" ht="21" customHeight="1" x14ac:dyDescent="0.2">
      <c r="B81" s="134"/>
      <c r="C81" s="134"/>
      <c r="D81" s="134"/>
      <c r="E81" s="134"/>
      <c r="F81" s="134"/>
      <c r="G81" s="134"/>
      <c r="H81" s="134"/>
      <c r="J81" s="134"/>
      <c r="K81" s="134"/>
      <c r="L81" s="134"/>
      <c r="M81" s="134"/>
      <c r="N81" s="134"/>
      <c r="O81" s="134"/>
      <c r="P81" s="134"/>
      <c r="Q81" s="134"/>
      <c r="S81" s="138"/>
      <c r="T81" s="139"/>
      <c r="U81" s="139"/>
      <c r="V81" s="139"/>
      <c r="W81" s="139"/>
      <c r="X81" s="139"/>
      <c r="Y81" s="140"/>
    </row>
    <row r="82" spans="2:25" ht="21" customHeight="1" x14ac:dyDescent="0.2">
      <c r="B82" s="134"/>
      <c r="C82" s="134"/>
      <c r="D82" s="134"/>
      <c r="E82" s="134"/>
      <c r="F82" s="134"/>
      <c r="G82" s="134"/>
      <c r="H82" s="134"/>
      <c r="J82" s="134"/>
      <c r="K82" s="134"/>
      <c r="L82" s="134"/>
      <c r="M82" s="134"/>
      <c r="N82" s="134"/>
      <c r="O82" s="134"/>
      <c r="P82" s="134"/>
      <c r="Q82" s="134"/>
      <c r="S82" s="141"/>
      <c r="T82" s="142"/>
      <c r="U82" s="142"/>
      <c r="V82" s="142"/>
      <c r="W82" s="142"/>
      <c r="X82" s="142"/>
      <c r="Y82" s="143"/>
    </row>
    <row r="83" spans="2:25" ht="48" customHeight="1" x14ac:dyDescent="0.2">
      <c r="B83" s="144"/>
      <c r="C83" s="144"/>
      <c r="D83" s="144"/>
      <c r="E83" s="144"/>
      <c r="F83" s="144"/>
      <c r="G83" s="144"/>
      <c r="H83" s="144"/>
      <c r="J83" s="145"/>
      <c r="K83" s="146"/>
      <c r="L83" s="146"/>
      <c r="M83" s="146"/>
      <c r="N83" s="146"/>
      <c r="O83" s="146"/>
      <c r="P83" s="146"/>
      <c r="Q83" s="147"/>
      <c r="S83" s="145"/>
      <c r="T83" s="146"/>
      <c r="U83" s="146"/>
      <c r="V83" s="146"/>
      <c r="W83" s="146"/>
      <c r="X83" s="146"/>
      <c r="Y83" s="147"/>
    </row>
    <row r="84" spans="2:25" ht="48" customHeight="1" x14ac:dyDescent="0.2">
      <c r="B84" s="144"/>
      <c r="C84" s="144"/>
      <c r="D84" s="144"/>
      <c r="E84" s="144"/>
      <c r="F84" s="144"/>
      <c r="G84" s="144"/>
      <c r="H84" s="144"/>
      <c r="J84" s="148"/>
      <c r="K84" s="149"/>
      <c r="L84" s="149"/>
      <c r="M84" s="149"/>
      <c r="N84" s="149"/>
      <c r="O84" s="149"/>
      <c r="P84" s="149"/>
      <c r="Q84" s="150"/>
      <c r="S84" s="148"/>
      <c r="T84" s="149"/>
      <c r="U84" s="149"/>
      <c r="V84" s="149"/>
      <c r="W84" s="149"/>
      <c r="X84" s="149"/>
      <c r="Y84" s="150"/>
    </row>
    <row r="85" spans="2:25" ht="14.25" customHeight="1" x14ac:dyDescent="0.2"/>
    <row r="86" spans="2:25" ht="21" customHeight="1" x14ac:dyDescent="0.2">
      <c r="B86" s="134"/>
      <c r="C86" s="134"/>
      <c r="D86" s="134"/>
      <c r="E86" s="134"/>
      <c r="F86" s="134"/>
      <c r="G86" s="134"/>
      <c r="H86" s="134"/>
      <c r="J86" s="134"/>
      <c r="K86" s="134"/>
      <c r="L86" s="134"/>
      <c r="M86" s="134"/>
      <c r="N86" s="134"/>
      <c r="O86" s="134"/>
      <c r="P86" s="134"/>
      <c r="Q86" s="134"/>
      <c r="S86" s="135"/>
      <c r="T86" s="136"/>
      <c r="U86" s="136"/>
      <c r="V86" s="136"/>
      <c r="W86" s="136"/>
      <c r="X86" s="136"/>
      <c r="Y86" s="137"/>
    </row>
    <row r="87" spans="2:25" ht="21" customHeight="1" x14ac:dyDescent="0.2">
      <c r="B87" s="134"/>
      <c r="C87" s="134"/>
      <c r="D87" s="134"/>
      <c r="E87" s="134"/>
      <c r="F87" s="134"/>
      <c r="G87" s="134"/>
      <c r="H87" s="134"/>
      <c r="J87" s="134"/>
      <c r="K87" s="134"/>
      <c r="L87" s="134"/>
      <c r="M87" s="134"/>
      <c r="N87" s="134"/>
      <c r="O87" s="134"/>
      <c r="P87" s="134"/>
      <c r="Q87" s="134"/>
      <c r="S87" s="138"/>
      <c r="T87" s="139"/>
      <c r="U87" s="139"/>
      <c r="V87" s="139"/>
      <c r="W87" s="139"/>
      <c r="X87" s="139"/>
      <c r="Y87" s="140"/>
    </row>
    <row r="88" spans="2:25" ht="21" customHeight="1" x14ac:dyDescent="0.2">
      <c r="B88" s="134"/>
      <c r="C88" s="134"/>
      <c r="D88" s="134"/>
      <c r="E88" s="134"/>
      <c r="F88" s="134"/>
      <c r="G88" s="134"/>
      <c r="H88" s="134"/>
      <c r="J88" s="134"/>
      <c r="K88" s="134"/>
      <c r="L88" s="134"/>
      <c r="M88" s="134"/>
      <c r="N88" s="134"/>
      <c r="O88" s="134"/>
      <c r="P88" s="134"/>
      <c r="Q88" s="134"/>
      <c r="S88" s="138"/>
      <c r="T88" s="139"/>
      <c r="U88" s="139"/>
      <c r="V88" s="139"/>
      <c r="W88" s="139"/>
      <c r="X88" s="139"/>
      <c r="Y88" s="140"/>
    </row>
    <row r="89" spans="2:25" ht="21" customHeight="1" x14ac:dyDescent="0.2">
      <c r="B89" s="134"/>
      <c r="C89" s="134"/>
      <c r="D89" s="134"/>
      <c r="E89" s="134"/>
      <c r="F89" s="134"/>
      <c r="G89" s="134"/>
      <c r="H89" s="134"/>
      <c r="J89" s="134"/>
      <c r="K89" s="134"/>
      <c r="L89" s="134"/>
      <c r="M89" s="134"/>
      <c r="N89" s="134"/>
      <c r="O89" s="134"/>
      <c r="P89" s="134"/>
      <c r="Q89" s="134"/>
      <c r="S89" s="138"/>
      <c r="T89" s="139"/>
      <c r="U89" s="139"/>
      <c r="V89" s="139"/>
      <c r="W89" s="139"/>
      <c r="X89" s="139"/>
      <c r="Y89" s="140"/>
    </row>
    <row r="90" spans="2:25" ht="21" customHeight="1" x14ac:dyDescent="0.2">
      <c r="B90" s="134"/>
      <c r="C90" s="134"/>
      <c r="D90" s="134"/>
      <c r="E90" s="134"/>
      <c r="F90" s="134"/>
      <c r="G90" s="134"/>
      <c r="H90" s="134"/>
      <c r="J90" s="134"/>
      <c r="K90" s="134"/>
      <c r="L90" s="134"/>
      <c r="M90" s="134"/>
      <c r="N90" s="134"/>
      <c r="O90" s="134"/>
      <c r="P90" s="134"/>
      <c r="Q90" s="134"/>
      <c r="S90" s="138"/>
      <c r="T90" s="139"/>
      <c r="U90" s="139"/>
      <c r="V90" s="139"/>
      <c r="W90" s="139"/>
      <c r="X90" s="139"/>
      <c r="Y90" s="140"/>
    </row>
    <row r="91" spans="2:25" ht="21" customHeight="1" x14ac:dyDescent="0.2">
      <c r="B91" s="134"/>
      <c r="C91" s="134"/>
      <c r="D91" s="134"/>
      <c r="E91" s="134"/>
      <c r="F91" s="134"/>
      <c r="G91" s="134"/>
      <c r="H91" s="134"/>
      <c r="J91" s="134"/>
      <c r="K91" s="134"/>
      <c r="L91" s="134"/>
      <c r="M91" s="134"/>
      <c r="N91" s="134"/>
      <c r="O91" s="134"/>
      <c r="P91" s="134"/>
      <c r="Q91" s="134"/>
      <c r="S91" s="138"/>
      <c r="T91" s="139"/>
      <c r="U91" s="139"/>
      <c r="V91" s="139"/>
      <c r="W91" s="139"/>
      <c r="X91" s="139"/>
      <c r="Y91" s="140"/>
    </row>
    <row r="92" spans="2:25" ht="21" customHeight="1" x14ac:dyDescent="0.2">
      <c r="B92" s="134"/>
      <c r="C92" s="134"/>
      <c r="D92" s="134"/>
      <c r="E92" s="134"/>
      <c r="F92" s="134"/>
      <c r="G92" s="134"/>
      <c r="H92" s="134"/>
      <c r="J92" s="134"/>
      <c r="K92" s="134"/>
      <c r="L92" s="134"/>
      <c r="M92" s="134"/>
      <c r="N92" s="134"/>
      <c r="O92" s="134"/>
      <c r="P92" s="134"/>
      <c r="Q92" s="134"/>
      <c r="S92" s="138"/>
      <c r="T92" s="139"/>
      <c r="U92" s="139"/>
      <c r="V92" s="139"/>
      <c r="W92" s="139"/>
      <c r="X92" s="139"/>
      <c r="Y92" s="140"/>
    </row>
    <row r="93" spans="2:25" ht="21" customHeight="1" x14ac:dyDescent="0.2">
      <c r="B93" s="134"/>
      <c r="C93" s="134"/>
      <c r="D93" s="134"/>
      <c r="E93" s="134"/>
      <c r="F93" s="134"/>
      <c r="G93" s="134"/>
      <c r="H93" s="134"/>
      <c r="J93" s="134"/>
      <c r="K93" s="134"/>
      <c r="L93" s="134"/>
      <c r="M93" s="134"/>
      <c r="N93" s="134"/>
      <c r="O93" s="134"/>
      <c r="P93" s="134"/>
      <c r="Q93" s="134"/>
      <c r="S93" s="138"/>
      <c r="T93" s="139"/>
      <c r="U93" s="139"/>
      <c r="V93" s="139"/>
      <c r="W93" s="139"/>
      <c r="X93" s="139"/>
      <c r="Y93" s="140"/>
    </row>
    <row r="94" spans="2:25" ht="21" customHeight="1" x14ac:dyDescent="0.2">
      <c r="B94" s="134"/>
      <c r="C94" s="134"/>
      <c r="D94" s="134"/>
      <c r="E94" s="134"/>
      <c r="F94" s="134"/>
      <c r="G94" s="134"/>
      <c r="H94" s="134"/>
      <c r="J94" s="134"/>
      <c r="K94" s="134"/>
      <c r="L94" s="134"/>
      <c r="M94" s="134"/>
      <c r="N94" s="134"/>
      <c r="O94" s="134"/>
      <c r="P94" s="134"/>
      <c r="Q94" s="134"/>
      <c r="S94" s="138"/>
      <c r="T94" s="139"/>
      <c r="U94" s="139"/>
      <c r="V94" s="139"/>
      <c r="W94" s="139"/>
      <c r="X94" s="139"/>
      <c r="Y94" s="140"/>
    </row>
    <row r="95" spans="2:25" ht="21" customHeight="1" x14ac:dyDescent="0.2">
      <c r="B95" s="134"/>
      <c r="C95" s="134"/>
      <c r="D95" s="134"/>
      <c r="E95" s="134"/>
      <c r="F95" s="134"/>
      <c r="G95" s="134"/>
      <c r="H95" s="134"/>
      <c r="J95" s="134"/>
      <c r="K95" s="134"/>
      <c r="L95" s="134"/>
      <c r="M95" s="134"/>
      <c r="N95" s="134"/>
      <c r="O95" s="134"/>
      <c r="P95" s="134"/>
      <c r="Q95" s="134"/>
      <c r="S95" s="141"/>
      <c r="T95" s="142"/>
      <c r="U95" s="142"/>
      <c r="V95" s="142"/>
      <c r="W95" s="142"/>
      <c r="X95" s="142"/>
      <c r="Y95" s="143"/>
    </row>
    <row r="96" spans="2:25" ht="48" customHeight="1" x14ac:dyDescent="0.2">
      <c r="B96" s="129"/>
      <c r="C96" s="129"/>
      <c r="D96" s="129"/>
      <c r="E96" s="129"/>
      <c r="F96" s="129"/>
      <c r="G96" s="129"/>
      <c r="H96" s="129"/>
      <c r="J96" s="145"/>
      <c r="K96" s="146"/>
      <c r="L96" s="146"/>
      <c r="M96" s="146"/>
      <c r="N96" s="146"/>
      <c r="O96" s="146"/>
      <c r="P96" s="146"/>
      <c r="Q96" s="147"/>
      <c r="S96" s="160"/>
      <c r="T96" s="161"/>
      <c r="U96" s="161"/>
      <c r="V96" s="161"/>
      <c r="W96" s="161"/>
      <c r="X96" s="161"/>
      <c r="Y96" s="162"/>
    </row>
    <row r="97" spans="2:25" ht="48" customHeight="1" x14ac:dyDescent="0.2">
      <c r="B97" s="129"/>
      <c r="C97" s="129"/>
      <c r="D97" s="129"/>
      <c r="E97" s="129"/>
      <c r="F97" s="129"/>
      <c r="G97" s="129"/>
      <c r="H97" s="129"/>
      <c r="J97" s="148"/>
      <c r="K97" s="149"/>
      <c r="L97" s="149"/>
      <c r="M97" s="149"/>
      <c r="N97" s="149"/>
      <c r="O97" s="149"/>
      <c r="P97" s="149"/>
      <c r="Q97" s="150"/>
      <c r="S97" s="163"/>
      <c r="T97" s="164"/>
      <c r="U97" s="164"/>
      <c r="V97" s="164"/>
      <c r="W97" s="164"/>
      <c r="X97" s="164"/>
      <c r="Y97" s="165"/>
    </row>
    <row r="98" spans="2:25" ht="14.25" customHeight="1" x14ac:dyDescent="0.2"/>
    <row r="99" spans="2:25" ht="21" customHeight="1" x14ac:dyDescent="0.2">
      <c r="B99" s="135"/>
      <c r="C99" s="136"/>
      <c r="D99" s="136"/>
      <c r="E99" s="136"/>
      <c r="F99" s="136"/>
      <c r="G99" s="136"/>
      <c r="H99" s="137"/>
      <c r="J99" s="135"/>
      <c r="K99" s="136"/>
      <c r="L99" s="136"/>
      <c r="M99" s="136"/>
      <c r="N99" s="136"/>
      <c r="O99" s="136"/>
      <c r="P99" s="136"/>
      <c r="Q99" s="137"/>
      <c r="S99" s="135"/>
      <c r="T99" s="136"/>
      <c r="U99" s="136"/>
      <c r="V99" s="136"/>
      <c r="W99" s="136"/>
      <c r="X99" s="136"/>
      <c r="Y99" s="137"/>
    </row>
    <row r="100" spans="2:25" ht="21" customHeight="1" x14ac:dyDescent="0.2">
      <c r="B100" s="138"/>
      <c r="C100" s="139"/>
      <c r="D100" s="139"/>
      <c r="E100" s="139"/>
      <c r="F100" s="139"/>
      <c r="G100" s="139"/>
      <c r="H100" s="140"/>
      <c r="J100" s="138"/>
      <c r="K100" s="139"/>
      <c r="L100" s="139"/>
      <c r="M100" s="139"/>
      <c r="N100" s="139"/>
      <c r="O100" s="139"/>
      <c r="P100" s="139"/>
      <c r="Q100" s="140"/>
      <c r="S100" s="138"/>
      <c r="T100" s="139"/>
      <c r="U100" s="139"/>
      <c r="V100" s="139"/>
      <c r="W100" s="139"/>
      <c r="X100" s="139"/>
      <c r="Y100" s="140"/>
    </row>
    <row r="101" spans="2:25" ht="21" customHeight="1" x14ac:dyDescent="0.2">
      <c r="B101" s="138"/>
      <c r="C101" s="139"/>
      <c r="D101" s="139"/>
      <c r="E101" s="139"/>
      <c r="F101" s="139"/>
      <c r="G101" s="139"/>
      <c r="H101" s="140"/>
      <c r="J101" s="138"/>
      <c r="K101" s="139"/>
      <c r="L101" s="139"/>
      <c r="M101" s="139"/>
      <c r="N101" s="139"/>
      <c r="O101" s="139"/>
      <c r="P101" s="139"/>
      <c r="Q101" s="140"/>
      <c r="S101" s="138"/>
      <c r="T101" s="139"/>
      <c r="U101" s="139"/>
      <c r="V101" s="139"/>
      <c r="W101" s="139"/>
      <c r="X101" s="139"/>
      <c r="Y101" s="140"/>
    </row>
    <row r="102" spans="2:25" ht="21" customHeight="1" x14ac:dyDescent="0.2">
      <c r="B102" s="138"/>
      <c r="C102" s="139"/>
      <c r="D102" s="139"/>
      <c r="E102" s="139"/>
      <c r="F102" s="139"/>
      <c r="G102" s="139"/>
      <c r="H102" s="140"/>
      <c r="J102" s="138"/>
      <c r="K102" s="139"/>
      <c r="L102" s="139"/>
      <c r="M102" s="139"/>
      <c r="N102" s="139"/>
      <c r="O102" s="139"/>
      <c r="P102" s="139"/>
      <c r="Q102" s="140"/>
      <c r="S102" s="138"/>
      <c r="T102" s="139"/>
      <c r="U102" s="139"/>
      <c r="V102" s="139"/>
      <c r="W102" s="139"/>
      <c r="X102" s="139"/>
      <c r="Y102" s="140"/>
    </row>
    <row r="103" spans="2:25" ht="21" customHeight="1" x14ac:dyDescent="0.2">
      <c r="B103" s="138"/>
      <c r="C103" s="139"/>
      <c r="D103" s="139"/>
      <c r="E103" s="139"/>
      <c r="F103" s="139"/>
      <c r="G103" s="139"/>
      <c r="H103" s="140"/>
      <c r="J103" s="138"/>
      <c r="K103" s="139"/>
      <c r="L103" s="139"/>
      <c r="M103" s="139"/>
      <c r="N103" s="139"/>
      <c r="O103" s="139"/>
      <c r="P103" s="139"/>
      <c r="Q103" s="140"/>
      <c r="S103" s="138"/>
      <c r="T103" s="139"/>
      <c r="U103" s="139"/>
      <c r="V103" s="139"/>
      <c r="W103" s="139"/>
      <c r="X103" s="139"/>
      <c r="Y103" s="140"/>
    </row>
    <row r="104" spans="2:25" ht="21" customHeight="1" x14ac:dyDescent="0.2">
      <c r="B104" s="138"/>
      <c r="C104" s="139"/>
      <c r="D104" s="139"/>
      <c r="E104" s="139"/>
      <c r="F104" s="139"/>
      <c r="G104" s="139"/>
      <c r="H104" s="140"/>
      <c r="J104" s="138"/>
      <c r="K104" s="139"/>
      <c r="L104" s="139"/>
      <c r="M104" s="139"/>
      <c r="N104" s="139"/>
      <c r="O104" s="139"/>
      <c r="P104" s="139"/>
      <c r="Q104" s="140"/>
      <c r="S104" s="138"/>
      <c r="T104" s="139"/>
      <c r="U104" s="139"/>
      <c r="V104" s="139"/>
      <c r="W104" s="139"/>
      <c r="X104" s="139"/>
      <c r="Y104" s="140"/>
    </row>
    <row r="105" spans="2:25" ht="21" customHeight="1" x14ac:dyDescent="0.2">
      <c r="B105" s="138"/>
      <c r="C105" s="139"/>
      <c r="D105" s="139"/>
      <c r="E105" s="139"/>
      <c r="F105" s="139"/>
      <c r="G105" s="139"/>
      <c r="H105" s="140"/>
      <c r="J105" s="138"/>
      <c r="K105" s="139"/>
      <c r="L105" s="139"/>
      <c r="M105" s="139"/>
      <c r="N105" s="139"/>
      <c r="O105" s="139"/>
      <c r="P105" s="139"/>
      <c r="Q105" s="140"/>
      <c r="S105" s="138"/>
      <c r="T105" s="139"/>
      <c r="U105" s="139"/>
      <c r="V105" s="139"/>
      <c r="W105" s="139"/>
      <c r="X105" s="139"/>
      <c r="Y105" s="140"/>
    </row>
    <row r="106" spans="2:25" ht="21" customHeight="1" x14ac:dyDescent="0.2">
      <c r="B106" s="138"/>
      <c r="C106" s="139"/>
      <c r="D106" s="139"/>
      <c r="E106" s="139"/>
      <c r="F106" s="139"/>
      <c r="G106" s="139"/>
      <c r="H106" s="140"/>
      <c r="J106" s="138"/>
      <c r="K106" s="139"/>
      <c r="L106" s="139"/>
      <c r="M106" s="139"/>
      <c r="N106" s="139"/>
      <c r="O106" s="139"/>
      <c r="P106" s="139"/>
      <c r="Q106" s="140"/>
      <c r="S106" s="138"/>
      <c r="T106" s="139"/>
      <c r="U106" s="139"/>
      <c r="V106" s="139"/>
      <c r="W106" s="139"/>
      <c r="X106" s="139"/>
      <c r="Y106" s="140"/>
    </row>
    <row r="107" spans="2:25" ht="21" customHeight="1" x14ac:dyDescent="0.2">
      <c r="B107" s="138"/>
      <c r="C107" s="139"/>
      <c r="D107" s="139"/>
      <c r="E107" s="139"/>
      <c r="F107" s="139"/>
      <c r="G107" s="139"/>
      <c r="H107" s="140"/>
      <c r="J107" s="138"/>
      <c r="K107" s="139"/>
      <c r="L107" s="139"/>
      <c r="M107" s="139"/>
      <c r="N107" s="139"/>
      <c r="O107" s="139"/>
      <c r="P107" s="139"/>
      <c r="Q107" s="140"/>
      <c r="S107" s="138"/>
      <c r="T107" s="139"/>
      <c r="U107" s="139"/>
      <c r="V107" s="139"/>
      <c r="W107" s="139"/>
      <c r="X107" s="139"/>
      <c r="Y107" s="140"/>
    </row>
    <row r="108" spans="2:25" ht="21" customHeight="1" x14ac:dyDescent="0.2">
      <c r="B108" s="141"/>
      <c r="C108" s="142"/>
      <c r="D108" s="142"/>
      <c r="E108" s="142"/>
      <c r="F108" s="142"/>
      <c r="G108" s="142"/>
      <c r="H108" s="143"/>
      <c r="J108" s="141"/>
      <c r="K108" s="142"/>
      <c r="L108" s="142"/>
      <c r="M108" s="142"/>
      <c r="N108" s="142"/>
      <c r="O108" s="142"/>
      <c r="P108" s="142"/>
      <c r="Q108" s="143"/>
      <c r="S108" s="141"/>
      <c r="T108" s="142"/>
      <c r="U108" s="142"/>
      <c r="V108" s="142"/>
      <c r="W108" s="142"/>
      <c r="X108" s="142"/>
      <c r="Y108" s="143"/>
    </row>
    <row r="109" spans="2:25" ht="48" customHeight="1" x14ac:dyDescent="0.2">
      <c r="B109" s="160"/>
      <c r="C109" s="161"/>
      <c r="D109" s="161"/>
      <c r="E109" s="161"/>
      <c r="F109" s="161"/>
      <c r="G109" s="161"/>
      <c r="H109" s="162"/>
      <c r="J109" s="166"/>
      <c r="K109" s="167"/>
      <c r="L109" s="167"/>
      <c r="M109" s="167"/>
      <c r="N109" s="167"/>
      <c r="O109" s="167"/>
      <c r="P109" s="167"/>
      <c r="Q109" s="168"/>
      <c r="S109" s="160"/>
      <c r="T109" s="161"/>
      <c r="U109" s="161"/>
      <c r="V109" s="161"/>
      <c r="W109" s="161"/>
      <c r="X109" s="161"/>
      <c r="Y109" s="162"/>
    </row>
    <row r="110" spans="2:25" ht="48" customHeight="1" x14ac:dyDescent="0.2">
      <c r="B110" s="163"/>
      <c r="C110" s="164"/>
      <c r="D110" s="164"/>
      <c r="E110" s="164"/>
      <c r="F110" s="164"/>
      <c r="G110" s="164"/>
      <c r="H110" s="165"/>
      <c r="J110" s="169"/>
      <c r="K110" s="170"/>
      <c r="L110" s="170"/>
      <c r="M110" s="170"/>
      <c r="N110" s="170"/>
      <c r="O110" s="170"/>
      <c r="P110" s="170"/>
      <c r="Q110" s="171"/>
      <c r="S110" s="163"/>
      <c r="T110" s="164"/>
      <c r="U110" s="164"/>
      <c r="V110" s="164"/>
      <c r="W110" s="164"/>
      <c r="X110" s="164"/>
      <c r="Y110" s="165"/>
    </row>
    <row r="111" spans="2:25" ht="14.25" customHeight="1" x14ac:dyDescent="0.2"/>
    <row r="112" spans="2:25" ht="14.25" customHeight="1" x14ac:dyDescent="0.2"/>
    <row r="113" spans="5:24" ht="21" customHeight="1" x14ac:dyDescent="0.2">
      <c r="E113" s="17" t="s">
        <v>60</v>
      </c>
      <c r="F113" s="175"/>
      <c r="G113" s="175"/>
      <c r="H113" s="175"/>
      <c r="I113" s="175"/>
      <c r="J113" s="175"/>
      <c r="Q113" s="17" t="s">
        <v>61</v>
      </c>
      <c r="R113" s="175"/>
      <c r="S113" s="175"/>
      <c r="T113" s="175"/>
      <c r="U113" s="175"/>
      <c r="V113" s="175"/>
      <c r="W113" s="175"/>
    </row>
    <row r="114" spans="5:24" ht="21" customHeight="1" x14ac:dyDescent="0.2">
      <c r="E114" s="17" t="s">
        <v>62</v>
      </c>
      <c r="F114" s="176"/>
      <c r="G114" s="176"/>
      <c r="H114" s="176"/>
      <c r="I114" s="176"/>
      <c r="J114" s="176"/>
      <c r="K114" s="5" t="s">
        <v>63</v>
      </c>
      <c r="Q114" s="17" t="s">
        <v>62</v>
      </c>
      <c r="R114" s="175"/>
      <c r="S114" s="175"/>
      <c r="T114" s="175"/>
      <c r="U114" s="175"/>
      <c r="V114" s="175"/>
      <c r="W114" s="175"/>
      <c r="X114" s="5" t="s">
        <v>63</v>
      </c>
    </row>
    <row r="115" spans="5:24" ht="21" customHeight="1" x14ac:dyDescent="0.2">
      <c r="E115" s="17" t="s">
        <v>64</v>
      </c>
      <c r="F115" s="176"/>
      <c r="G115" s="176"/>
      <c r="H115" s="176"/>
      <c r="I115" s="176"/>
      <c r="J115" s="176"/>
      <c r="Q115" s="177"/>
      <c r="R115" s="177"/>
      <c r="S115" s="177"/>
      <c r="T115" s="177"/>
      <c r="U115" s="177"/>
      <c r="V115" s="177"/>
      <c r="W115" s="177"/>
      <c r="X115" s="177"/>
    </row>
    <row r="116" spans="5:24" ht="24" customHeight="1" x14ac:dyDescent="0.2">
      <c r="E116" s="17" t="s">
        <v>65</v>
      </c>
      <c r="F116" s="172"/>
      <c r="G116" s="172"/>
      <c r="H116" s="172"/>
      <c r="I116" s="172"/>
      <c r="J116" s="172"/>
      <c r="Q116" s="17" t="s">
        <v>65</v>
      </c>
      <c r="R116" s="173"/>
      <c r="S116" s="173"/>
      <c r="T116" s="173"/>
      <c r="U116" s="173"/>
      <c r="V116" s="173"/>
      <c r="W116" s="173"/>
    </row>
    <row r="117" spans="5:24" ht="24" customHeight="1" x14ac:dyDescent="0.2">
      <c r="E117" s="17" t="s">
        <v>66</v>
      </c>
      <c r="F117" s="174"/>
      <c r="G117" s="174"/>
      <c r="H117" s="174"/>
      <c r="I117" s="174"/>
      <c r="J117" s="174"/>
    </row>
    <row r="118" spans="5:24" ht="24" customHeight="1" x14ac:dyDescent="0.2"/>
  </sheetData>
  <protectedRanges>
    <protectedRange sqref="M7 H8 V13 X24 B35:Z39 B41:Z45 B47:Z51 B56:Z61 B65 B73 B83 J73 J83 S73 S83 B86 B96 J86 J96 S86 S96 B99 B109 J99 J109 S99 S109 R113:R114 Q115 R116 F113:F117 K24:S29" name="ช่วง1"/>
  </protectedRanges>
  <mergeCells count="210"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  <mergeCell ref="B73:H82"/>
    <mergeCell ref="J73:Q82"/>
    <mergeCell ref="S73:Y82"/>
    <mergeCell ref="B83:H84"/>
    <mergeCell ref="J83:Q84"/>
    <mergeCell ref="S83:Y84"/>
    <mergeCell ref="B61:G61"/>
    <mergeCell ref="H61:P61"/>
    <mergeCell ref="Q61:X61"/>
    <mergeCell ref="Y61:Z61"/>
    <mergeCell ref="B65:Y69"/>
    <mergeCell ref="B59:G59"/>
    <mergeCell ref="H59:P59"/>
    <mergeCell ref="Q59:X59"/>
    <mergeCell ref="Y59:Z59"/>
    <mergeCell ref="B57:G57"/>
    <mergeCell ref="H57:P57"/>
    <mergeCell ref="Q57:X57"/>
    <mergeCell ref="Y57:Z57"/>
    <mergeCell ref="B58:G58"/>
    <mergeCell ref="H58:P58"/>
    <mergeCell ref="Q58:X58"/>
    <mergeCell ref="Y58:Z58"/>
    <mergeCell ref="B55:G55"/>
    <mergeCell ref="H55:P55"/>
    <mergeCell ref="Q55:X55"/>
    <mergeCell ref="Y55:Z55"/>
    <mergeCell ref="B56:G56"/>
    <mergeCell ref="H56:P56"/>
    <mergeCell ref="Q56:X56"/>
    <mergeCell ref="Y56:Z56"/>
    <mergeCell ref="B50:L50"/>
    <mergeCell ref="M50:X50"/>
    <mergeCell ref="Y50:Z50"/>
    <mergeCell ref="B51:L51"/>
    <mergeCell ref="M51:X51"/>
    <mergeCell ref="Y51:Z51"/>
    <mergeCell ref="B48:L48"/>
    <mergeCell ref="M48:X48"/>
    <mergeCell ref="Y48:Z48"/>
    <mergeCell ref="B49:L49"/>
    <mergeCell ref="M49:X49"/>
    <mergeCell ref="Y49:Z49"/>
    <mergeCell ref="B45:L45"/>
    <mergeCell ref="M45:X45"/>
    <mergeCell ref="Y45:Z45"/>
    <mergeCell ref="A46:Z46"/>
    <mergeCell ref="B47:L47"/>
    <mergeCell ref="M47:X47"/>
    <mergeCell ref="Y47:Z47"/>
    <mergeCell ref="B43:L43"/>
    <mergeCell ref="M43:X43"/>
    <mergeCell ref="Y43:Z43"/>
    <mergeCell ref="B44:L44"/>
    <mergeCell ref="M44:X44"/>
    <mergeCell ref="Y44:Z44"/>
    <mergeCell ref="A40:Z40"/>
    <mergeCell ref="B41:L41"/>
    <mergeCell ref="M41:X41"/>
    <mergeCell ref="Y41:Z41"/>
    <mergeCell ref="B42:L42"/>
    <mergeCell ref="M42:X42"/>
    <mergeCell ref="Y42:Z42"/>
    <mergeCell ref="B38:L38"/>
    <mergeCell ref="M38:X38"/>
    <mergeCell ref="Y38:Z38"/>
    <mergeCell ref="B39:L39"/>
    <mergeCell ref="Y39:Z39"/>
    <mergeCell ref="X30:Z30"/>
    <mergeCell ref="A31:Z31"/>
    <mergeCell ref="B33:L33"/>
    <mergeCell ref="M33:X33"/>
    <mergeCell ref="Y33:Z33"/>
    <mergeCell ref="A34:Z34"/>
    <mergeCell ref="B35:L35"/>
    <mergeCell ref="M35:X35"/>
    <mergeCell ref="Y35:Z35"/>
    <mergeCell ref="B36:L36"/>
    <mergeCell ref="M36:X36"/>
    <mergeCell ref="Y36:Z36"/>
    <mergeCell ref="B37:L37"/>
    <mergeCell ref="M37:X37"/>
    <mergeCell ref="Y37:Z37"/>
    <mergeCell ref="M39:X39"/>
    <mergeCell ref="H27:J27"/>
    <mergeCell ref="K27:M27"/>
    <mergeCell ref="N27:P27"/>
    <mergeCell ref="Q27:S27"/>
    <mergeCell ref="T27:U27"/>
    <mergeCell ref="T29:U29"/>
    <mergeCell ref="V29:W29"/>
    <mergeCell ref="A30:S30"/>
    <mergeCell ref="T30:U30"/>
    <mergeCell ref="V30:W30"/>
    <mergeCell ref="B29:G29"/>
    <mergeCell ref="H29:J29"/>
    <mergeCell ref="K29:M29"/>
    <mergeCell ref="N29:P29"/>
    <mergeCell ref="Q29:S29"/>
    <mergeCell ref="X24:Z29"/>
    <mergeCell ref="B25:G25"/>
    <mergeCell ref="H25:J25"/>
    <mergeCell ref="K25:M25"/>
    <mergeCell ref="N25:P25"/>
    <mergeCell ref="Q25:S25"/>
    <mergeCell ref="T25:U25"/>
    <mergeCell ref="V25:W25"/>
    <mergeCell ref="B26:G26"/>
    <mergeCell ref="H26:J26"/>
    <mergeCell ref="K26:M26"/>
    <mergeCell ref="N26:P26"/>
    <mergeCell ref="Q26:S26"/>
    <mergeCell ref="T26:U26"/>
    <mergeCell ref="V26:W26"/>
    <mergeCell ref="B27:G27"/>
    <mergeCell ref="V27:W27"/>
    <mergeCell ref="B28:G28"/>
    <mergeCell ref="H28:J28"/>
    <mergeCell ref="K28:M28"/>
    <mergeCell ref="N28:P28"/>
    <mergeCell ref="Q28:S28"/>
    <mergeCell ref="T28:U28"/>
    <mergeCell ref="V28:W28"/>
    <mergeCell ref="A19:Z19"/>
    <mergeCell ref="B22:G22"/>
    <mergeCell ref="H22:J22"/>
    <mergeCell ref="K22:M22"/>
    <mergeCell ref="N22:P22"/>
    <mergeCell ref="Q22:S22"/>
    <mergeCell ref="T22:U22"/>
    <mergeCell ref="V22:W22"/>
    <mergeCell ref="X22:Z22"/>
    <mergeCell ref="A18:P18"/>
    <mergeCell ref="Q18:R18"/>
    <mergeCell ref="S18:U18"/>
    <mergeCell ref="V18:X18"/>
    <mergeCell ref="Y18:Z18"/>
    <mergeCell ref="B16:J16"/>
    <mergeCell ref="K16:M16"/>
    <mergeCell ref="N16:P16"/>
    <mergeCell ref="Q16:R16"/>
    <mergeCell ref="B17:J17"/>
    <mergeCell ref="K17:M17"/>
    <mergeCell ref="N17:P17"/>
    <mergeCell ref="Q17:R17"/>
    <mergeCell ref="Q11:R11"/>
    <mergeCell ref="S11:U11"/>
    <mergeCell ref="V11:X11"/>
    <mergeCell ref="Y11:Z11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N14:P14"/>
    <mergeCell ref="Q14:R14"/>
    <mergeCell ref="B15:J15"/>
    <mergeCell ref="K15:M15"/>
    <mergeCell ref="N15:P15"/>
    <mergeCell ref="Q15:R15"/>
    <mergeCell ref="B60:G60"/>
    <mergeCell ref="H60:P60"/>
    <mergeCell ref="Q60:X60"/>
    <mergeCell ref="Y60:Z60"/>
    <mergeCell ref="A1:Z1"/>
    <mergeCell ref="J2:Q2"/>
    <mergeCell ref="A3:Z3"/>
    <mergeCell ref="A4:Z4"/>
    <mergeCell ref="M7:P7"/>
    <mergeCell ref="A10:A11"/>
    <mergeCell ref="A23:Z23"/>
    <mergeCell ref="B24:G24"/>
    <mergeCell ref="H24:J24"/>
    <mergeCell ref="K24:M24"/>
    <mergeCell ref="N24:P24"/>
    <mergeCell ref="Q24:S24"/>
    <mergeCell ref="T24:U24"/>
    <mergeCell ref="V24:W24"/>
    <mergeCell ref="H8:J8"/>
    <mergeCell ref="B10:J11"/>
    <mergeCell ref="K10:R10"/>
    <mergeCell ref="S10:Z10"/>
    <mergeCell ref="K11:M11"/>
    <mergeCell ref="N11:P11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1:Z45 Y47:Z51 Y35:Y39 Z35:Z38 Y56:Y61 Z56:Z59 Z61" xr:uid="{00F429F1-FEC5-4030-9CED-4717E294A191}">
      <formula1>1</formula1>
      <formula2>3</formula2>
    </dataValidation>
    <dataValidation type="decimal" allowBlank="1" showInputMessage="1" showErrorMessage="1" error="กรุณากรอกข้อมูลเป็นตัวเลข" sqref="V13" xr:uid="{E622DC3F-8B01-49FF-997C-ADC91519EFBD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Q26:Q29 L28:M29 R28:S29 K26:K29 O28:P29 N26:N29" xr:uid="{3E605782-B573-4CEA-9EC2-D33F276BE4E7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91807BDD-8E35-4AA4-85D7-C1073AD6FAF9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4" manualBreakCount="4">
    <brk id="31" max="16383" man="1"/>
    <brk id="52" max="16383" man="1"/>
    <brk id="70" max="16383" man="1"/>
    <brk id="97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64BEF587-691C-4819-9531-ED5D447D32D7}">
          <x14:formula1>
            <xm:f>LIST!$G$2:$G$10</xm:f>
          </x14:formula1>
          <xm:sqref>B56:B61 C56:G59 C61:G61</xm:sqref>
        </x14:dataValidation>
        <x14:dataValidation type="list" allowBlank="1" showInputMessage="1" showErrorMessage="1" error="กรุณาเลือกข้อมูลตามที่กำหนดให้" xr:uid="{C14E4F63-516C-49AF-A751-270BA6CC29A3}">
          <x14:formula1>
            <xm:f>LIST!$A$2:$A$6</xm:f>
          </x14:formula1>
          <xm:sqref>B35:L39</xm:sqref>
        </x14:dataValidation>
        <x14:dataValidation type="list" allowBlank="1" showInputMessage="1" showErrorMessage="1" error="กรุณาเลือกข้อมูลตามที่กำหนดให้" xr:uid="{80CB7F20-0CC7-4C69-92E8-837570530C84}">
          <x14:formula1>
            <xm:f>LIST!$C$2:$C$10</xm:f>
          </x14:formula1>
          <xm:sqref>B41:L45</xm:sqref>
        </x14:dataValidation>
        <x14:dataValidation type="list" allowBlank="1" showInputMessage="1" showErrorMessage="1" error="กรุณาเลือกข้อมูลตามที่กำหนดให้" xr:uid="{6A2E2F00-06BE-4409-AD08-3F4AF276FD43}">
          <x14:formula1>
            <xm:f>LIST!$E$2:$E$9</xm:f>
          </x14:formula1>
          <xm:sqref>B47:L51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24</vt:i4>
      </vt:variant>
      <vt:variant>
        <vt:lpstr>ช่วงที่มีชื่อ</vt:lpstr>
      </vt:variant>
      <vt:variant>
        <vt:i4>23</vt:i4>
      </vt:variant>
    </vt:vector>
  </HeadingPairs>
  <TitlesOfParts>
    <vt:vector size="47" baseType="lpstr">
      <vt:lpstr>LIST</vt:lpstr>
      <vt:lpstr>สจป.ที่ 1 (ชม)</vt:lpstr>
      <vt:lpstr>สจป.ที่ 1 สข.มฮ</vt:lpstr>
      <vt:lpstr>สจป.ที่ 2 (ชร)</vt:lpstr>
      <vt:lpstr>สจป.ที่ 3 (ลป)</vt:lpstr>
      <vt:lpstr>สจป.ที่ 3 สข.พร</vt:lpstr>
      <vt:lpstr>สจป.ที่ 4 (ตก)</vt:lpstr>
      <vt:lpstr>สจป.ที่ 4 สข.นว</vt:lpstr>
      <vt:lpstr>สจป.ที่ 4 สข.พล</vt:lpstr>
      <vt:lpstr>สจป.ที่ 5 (สบ)</vt:lpstr>
      <vt:lpstr>สจป.ที่ 6 (อด)</vt:lpstr>
      <vt:lpstr>สจป.ที่ 6 สข.นพ</vt:lpstr>
      <vt:lpstr>สจป.ที่ 7 (ขก)</vt:lpstr>
      <vt:lpstr>สจป.ที่ 7 สข.อบ</vt:lpstr>
      <vt:lpstr>สจป.ที่ 8 (นม)</vt:lpstr>
      <vt:lpstr>สจป.ที่ 9 (ชบ)</vt:lpstr>
      <vt:lpstr>สจป.ที่ 9 สข.ปบ</vt:lpstr>
      <vt:lpstr>สจป.ที่ 10 (รบ)</vt:lpstr>
      <vt:lpstr>สจป.ที่ 10 สข.พบ</vt:lpstr>
      <vt:lpstr>สจป.ที่ 11 (สฎ)</vt:lpstr>
      <vt:lpstr>สจป.ที่ 12 (นศ)</vt:lpstr>
      <vt:lpstr>สจป.ที่ 12 สข.กบ</vt:lpstr>
      <vt:lpstr>สจป.ที่ 13 (สข)</vt:lpstr>
      <vt:lpstr>สจป.ที่ 13 สข.นร</vt:lpstr>
      <vt:lpstr>'สจป.ที่ 1 (ชม)'!Print_Area</vt:lpstr>
      <vt:lpstr>'สจป.ที่ 1 สข.มฮ'!Print_Area</vt:lpstr>
      <vt:lpstr>'สจป.ที่ 10 (รบ)'!Print_Area</vt:lpstr>
      <vt:lpstr>'สจป.ที่ 10 สข.พบ'!Print_Area</vt:lpstr>
      <vt:lpstr>'สจป.ที่ 11 (สฎ)'!Print_Area</vt:lpstr>
      <vt:lpstr>'สจป.ที่ 12 (นศ)'!Print_Area</vt:lpstr>
      <vt:lpstr>'สจป.ที่ 12 สข.กบ'!Print_Area</vt:lpstr>
      <vt:lpstr>'สจป.ที่ 13 (สข)'!Print_Area</vt:lpstr>
      <vt:lpstr>'สจป.ที่ 13 สข.นร'!Print_Area</vt:lpstr>
      <vt:lpstr>'สจป.ที่ 2 (ชร)'!Print_Area</vt:lpstr>
      <vt:lpstr>'สจป.ที่ 3 (ลป)'!Print_Area</vt:lpstr>
      <vt:lpstr>'สจป.ที่ 3 สข.พร'!Print_Area</vt:lpstr>
      <vt:lpstr>'สจป.ที่ 4 (ตก)'!Print_Area</vt:lpstr>
      <vt:lpstr>'สจป.ที่ 4 สข.นว'!Print_Area</vt:lpstr>
      <vt:lpstr>'สจป.ที่ 4 สข.พล'!Print_Area</vt:lpstr>
      <vt:lpstr>'สจป.ที่ 5 (สบ)'!Print_Area</vt:lpstr>
      <vt:lpstr>'สจป.ที่ 6 (อด)'!Print_Area</vt:lpstr>
      <vt:lpstr>'สจป.ที่ 6 สข.นพ'!Print_Area</vt:lpstr>
      <vt:lpstr>'สจป.ที่ 7 (ขก)'!Print_Area</vt:lpstr>
      <vt:lpstr>'สจป.ที่ 7 สข.อบ'!Print_Area</vt:lpstr>
      <vt:lpstr>'สจป.ที่ 8 (นม)'!Print_Area</vt:lpstr>
      <vt:lpstr>'สจป.ที่ 9 (ชบ)'!Print_Area</vt:lpstr>
      <vt:lpstr>'สจป.ที่ 9 สข.ปบ'!Print_Area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BOOM</cp:lastModifiedBy>
  <cp:lastPrinted>2023-04-10T10:13:27Z</cp:lastPrinted>
  <dcterms:created xsi:type="dcterms:W3CDTF">2021-11-29T04:23:48Z</dcterms:created>
  <dcterms:modified xsi:type="dcterms:W3CDTF">2023-06-21T02:52:39Z</dcterms:modified>
</cp:coreProperties>
</file>