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codeName="เวิร์กบุ๊กนี้" defaultThemeVersion="124226"/>
  <workbookProtection workbookAlgorithmName="SHA-512" workbookHashValue="3qp2kxfZ9JoLqcNUA2tdisLEHxQbyIMMbOLCMDx246hzNB4myQhU/Db/0DuUdKGD3BwsfIVmuUm17sDvWEvgIg==" workbookSpinCount="100000" workbookSaltValue="RaMGEuZB7Dy0CZedVFM/Sg==" lockStructure="1"/>
  <bookViews>
    <workbookView xWindow="65416" yWindow="65416" windowWidth="29040" windowHeight="15720" tabRatio="922" firstSheet="20" activeTab="20"/>
  </bookViews>
  <sheets>
    <sheet name="LIST" sheetId="24" state="hidden" r:id="rId1"/>
    <sheet name="สจป.ที่ 1 (ชม)" sheetId="1" state="hidden" r:id="rId2"/>
    <sheet name="สจป.ที่ 1 สข.มฮ" sheetId="2" state="hidden" r:id="rId3"/>
    <sheet name="สจป.ที่ 2 (ชร)" sheetId="3" state="hidden" r:id="rId4"/>
    <sheet name="สจป.ที่ 3 (ลป)" sheetId="4" state="hidden" r:id="rId5"/>
    <sheet name="สจป.ที่ 3 สข.พร" sheetId="5" state="hidden" r:id="rId6"/>
    <sheet name="สจป.ที่ 4 (ตก)" sheetId="6" state="hidden" r:id="rId7"/>
    <sheet name="สจป.ที่ 4 สข.นว" sheetId="7" state="hidden" r:id="rId8"/>
    <sheet name="สจป.ที่ 4 สข.พล" sheetId="8" state="hidden" r:id="rId9"/>
    <sheet name="สจป.ที่ 5 (สบ)" sheetId="9" state="hidden" r:id="rId10"/>
    <sheet name="สจป.ที่ 6 (อด)" sheetId="10" state="hidden" r:id="rId11"/>
    <sheet name="สจป.ที่ 6 สข.นพ" sheetId="11" state="hidden" r:id="rId12"/>
    <sheet name="สจป.ที่ 7 (ขก)" sheetId="12" state="hidden" r:id="rId13"/>
    <sheet name="สจป.ที่ 7 สข.อบ" sheetId="13" state="hidden" r:id="rId14"/>
    <sheet name="สจป.ที่ 8 (นม)" sheetId="14" state="hidden" r:id="rId15"/>
    <sheet name="สจป.ที่ 9 (ชบ)" sheetId="15" state="hidden" r:id="rId16"/>
    <sheet name="สจป.ที่ 9 สข.ปบ" sheetId="16" state="hidden" r:id="rId17"/>
    <sheet name="สจป.ที่ 10 (รบ)" sheetId="17" state="hidden" r:id="rId18"/>
    <sheet name="สจป.ที่ 10 สข.พบ" sheetId="18" state="hidden" r:id="rId19"/>
    <sheet name="สจป.ที่ 11 (สฎ)" sheetId="19" state="hidden" r:id="rId20"/>
    <sheet name="สจป.ที่ 12 (นศ)" sheetId="20" r:id="rId21"/>
    <sheet name="สจป.ที่ 13 (สข)" sheetId="22" state="hidden" r:id="rId22"/>
  </sheets>
  <externalReferences>
    <externalReference r:id="rId25"/>
  </externalReferences>
  <definedNames>
    <definedName name="_xlnm.Print_Area" localSheetId="1">'สจป.ที่ 1 (ชม)'!$A$1:$Z$126</definedName>
    <definedName name="ปัญหาจากการดำเนินงาน">'[1]LIST'!$G$2:$G$10</definedName>
    <definedName name="ปัญหาด้านงบประมาณ">'[1]LIST'!$A$2:$A$6</definedName>
    <definedName name="ปัญหาด้านบุคลากร">'[1]LIST'!$C$2:$C$10</definedName>
    <definedName name="ปัญหาด้านสิ่งอำนวยความสะดวก">'[1]LIST'!$E$2:$E$9</definedName>
  </definedNames>
  <calcPr calcId="191029"/>
  <extLst/>
</workbook>
</file>

<file path=xl/sharedStrings.xml><?xml version="1.0" encoding="utf-8"?>
<sst xmlns="http://schemas.openxmlformats.org/spreadsheetml/2006/main" count="1697" uniqueCount="109">
  <si>
    <t>สำนักจัดการทรัพยากรป่าไม้ที่ 1 (เชียงใหม่)</t>
  </si>
  <si>
    <t>1. แผน/ผลการดำเนินงาน</t>
  </si>
  <si>
    <t>แผน</t>
  </si>
  <si>
    <t>ผล</t>
  </si>
  <si>
    <t>ร้อยละ</t>
  </si>
  <si>
    <t>แผน/ผลการใช้จ่ายเงิน (บาท)</t>
  </si>
  <si>
    <t>ที่</t>
  </si>
  <si>
    <t xml:space="preserve">    1.3 ขั้นตอนการดำเนินงานโดยละเอียด</t>
  </si>
  <si>
    <t>ร้อยละของ
ความก้าวหน้า
ในภาพรวม</t>
  </si>
  <si>
    <t>หมายเหตุ</t>
  </si>
  <si>
    <t>ร้อยละของความก้าวหน้าผลการดำเนินงานจริงในภาพรวมของกิจกรรม</t>
  </si>
  <si>
    <t>สำนักจัดการทรัพยากรป่าไม้ที่ 1 สาขาแม่ฮ่องสอน</t>
  </si>
  <si>
    <t>สำนักจัดการทรัพยากรป่าไม้ที่ 2 (เชียงราย)</t>
  </si>
  <si>
    <t>สำนักจัดการทรัพยากรป่าไม้ที่ 3 (ลำปาง)</t>
  </si>
  <si>
    <t>สำนักจัดการทรัพยากรป่าไม้ที่ 3 สาขาแพร่</t>
  </si>
  <si>
    <t>สำนักจัดการทรัพยากรป่าไม้ที่ 4 (ตาก)</t>
  </si>
  <si>
    <t>สำนักจัดการทรัพยากรป่าไม้ที่ 4 สาขานครสวรรค์</t>
  </si>
  <si>
    <t>สำนักจัดการทรัพยากรป่าไม้ที่ 4 สาขาพิษณุโลก</t>
  </si>
  <si>
    <t>สำนักจัดการทรัพยากรป่าไม้ที่ 5 (สระบุรี)</t>
  </si>
  <si>
    <t>สำนักจัดการทรัพยากรป่าไม้ที่ 6 (อุดรธานี)</t>
  </si>
  <si>
    <t>สำนักจัดการทรัพยากรป่าไม้ที่ 6 สาขานครพนม</t>
  </si>
  <si>
    <t>สำนักจัดการทรัพยากรป่าไม้ที่ 7 (ขอนแก่น)</t>
  </si>
  <si>
    <t>สำนักจัดการทรัพยากรป่าไม้ที่ 7 สาขาอุบลราชธานี</t>
  </si>
  <si>
    <t>สำนักจัดการทรัพยากรป่าไม้ที่ 8 (นครราชสีมา)</t>
  </si>
  <si>
    <t>สำนักจัดการทรัพยากรป่าไม้ที่ 9 สาขาปราจีนบุรี</t>
  </si>
  <si>
    <t>สำนักจัดการทรัพยากรป่าไม้ที่ 10 (ราชบุรี)</t>
  </si>
  <si>
    <t>สำนักจัดการทรัพยากรป่าไม้ที่ 10 สาขาเพชรบุรี</t>
  </si>
  <si>
    <t>สำนักจัดการทรัพยากรป่าไม้ที่ 12 (นครศรีธรรมราช)</t>
  </si>
  <si>
    <t>สำนักจัดการทรัพยากรป่าไม้ที่ 13 (สงขลา)</t>
  </si>
  <si>
    <t>กิจกรรม/งานที่ปฏิบัติ (หน่วยนับ)</t>
  </si>
  <si>
    <t>แผน/ผลการดำเนินงาน</t>
  </si>
  <si>
    <t>แบบติดตามผลการดำเนินงาน ประจำปีงบประมาณ พ.ศ. 2566</t>
  </si>
  <si>
    <t>ขั้นตอนการดำเนินงาน (หน่วยนับ)</t>
  </si>
  <si>
    <t>ยังไม่ดำเนินการ</t>
  </si>
  <si>
    <t>1.2 แผน/ผลการปฏิบัติงานและแผนการใช้จ่ายเงิน ข้อมูล ณ วันที่</t>
  </si>
  <si>
    <t>รวม</t>
  </si>
  <si>
    <t>ค่าเป้าหมายตามแผน</t>
  </si>
  <si>
    <t>อยู่ระหว่างดำเนินการ</t>
  </si>
  <si>
    <t>ดำเนินการแล้วเสร็จ</t>
  </si>
  <si>
    <t>ค่าเฉลี่ยถ่วงน้ำหนัก</t>
  </si>
  <si>
    <t>ปัญหาอุปสรรคพื้นฐาน</t>
  </si>
  <si>
    <t>คำอธิบาย</t>
  </si>
  <si>
    <t>ลำดับปัญหาที่ต้องแก้ไขอย่างเร่งด่วน</t>
  </si>
  <si>
    <t>2.1 ปัญหาด้านงบประมาณ</t>
  </si>
  <si>
    <t>2.2 ปัญหาด้านบุคลากร</t>
  </si>
  <si>
    <t>2.3 ปัญหาด้านสิ่งอำนวยความสะดวก</t>
  </si>
  <si>
    <t>ปัญหาอุปสรรคจากการดำเนินงาน</t>
  </si>
  <si>
    <t>แนวทางแก้ไข</t>
  </si>
  <si>
    <t>ผู้จัดทำข้อมูล</t>
  </si>
  <si>
    <t>ผู้รับรองรายงาน</t>
  </si>
  <si>
    <t>(</t>
  </si>
  <si>
    <t>)</t>
  </si>
  <si>
    <t>ตำแหน่ง</t>
  </si>
  <si>
    <t>วันที่</t>
  </si>
  <si>
    <t>เบอร์ติดต่อ</t>
  </si>
  <si>
    <t>ปัญหาด้านงบประมาณ</t>
  </si>
  <si>
    <t>ปัญหาด้านบุคลากร</t>
  </si>
  <si>
    <t>ปัญหาด้านสิ่งอำนวยความสะดวก</t>
  </si>
  <si>
    <t>หน่วยงานได้รับงบประมาณล่าช้า</t>
  </si>
  <si>
    <t>จำนวนอัตรากำลังของบุคลากรไม่สอดคล้องกับปริมาณงาน</t>
  </si>
  <si>
    <t>ไม่มียานพาหนะสำหรับการปฏิบัติงาน</t>
  </si>
  <si>
    <t>การไม่ได้รับความร่วมมือจากหน่วยงาน เช่น การประสานข้อมูลระหว่างหน่วยงาน การให้คำแนะนำหรือปรึกษาต่าง ๆ</t>
  </si>
  <si>
    <t>หน่วยงานได้รับงบประมาณไม่ต่อเนื่อง (เป็นงวด) ซึ่งส่งผลให้การดำเนินงานไม่เป็นไปตามกรอบระยะเวลาที่กำหนด</t>
  </si>
  <si>
    <t>การขาดแคลนอัตรากำลังที่มาทดแทน ในกรณีการเกษียณอายุราชการ การลาออกจากราชการ หรือเสียชีวิต</t>
  </si>
  <si>
    <t>ยานพาหนะเสื่อมสภาพ หรือชำรุด และ/หรือไม่เพียงพอต่อการปฏิบัติงาน</t>
  </si>
  <si>
    <t>ฐานข้อมูลของหน่วยงานไม่ครบถ้วน ถูกต้อง และเป็นปัจจุบัน ซึ่งส่งผลต่อการปฏิบัติงานตามภารกิจ</t>
  </si>
  <si>
    <t>หน่วยงานไม่ได้รับการจัดสรรงบประมาณ</t>
  </si>
  <si>
    <t>การขาดแคลนอัตรากำลังในตำแหน่งที่จำเป็นและเชี่ยวชาญเฉพาะด้าน เช่น นิติกร</t>
  </si>
  <si>
    <t>ยานพาหนะที่ได้รับการจัดสรร ไม่เหมาะสมกับภารกิจที่ปฏิบัติ</t>
  </si>
  <si>
    <t>ประชาชนกลุ่มเป้าหมายส่วนใหญ่ขาดความรู้และความเข้าใจในด้านการป่าไม้ ส่งผลให้เกิดความขัดแย้งกับเจ้าหน้าที่ของรัฐ และ/หรือไม่ให้ความร่วมมือในการปฏิบัติงาน</t>
  </si>
  <si>
    <t>งบประมาณไม่เพียงพอในการปฏิบัติงาน</t>
  </si>
  <si>
    <t>เจ้าหน้าที่ขาดความรู้ ความเข้าใจ และทักษะที่จำเป็นในการปฏิบัติงาน</t>
  </si>
  <si>
    <t>ไม่มีครุภัณฑ์ (ไม่ใช่ยานพาหนะ) สำหรับการปฏิบัติงาน</t>
  </si>
  <si>
    <t>มาตรการ/แนวทางสำหรับการปฏิบัติงานไม่ชัดเจน ส่งผลให้การปฏิบัติงานไม่เป็นไปตามเป้าหมายที่กำหนด</t>
  </si>
  <si>
    <t>อื่น ๆ (ระบุพร้อมคำอธิบาย)</t>
  </si>
  <si>
    <t>ตำแหน่งงานของบุคลากรไม่สอดคล้องกับงานที่ปฏิบัติ เช่น ตำแหน่งนักวิชาการป่าไม้ปฏิบัติงานพัสดุ</t>
  </si>
  <si>
    <t>ครุภัณฑ์ (ไม่ใช่ยานพาหนะ) ที่ได้รับการจัดสรร ไม่เหมาะสมกับภารกิจที่ปฏิบัติ</t>
  </si>
  <si>
    <t>การกำหนดหลักเกณฑ์และคุณสมบัติของผู้เข้าร่วมโครงการในงานส่งเสริมการปลูกไม้เศรษฐกิจและการปลูกไม้โตเร็วไม่สนองตอบต่อกลุ่มเป้าหมาย</t>
  </si>
  <si>
    <t>ศักยภาพของบุคลากรไม่ตอบสนองต่อภารกิจที่ปฏิบัติ เช่น บุคลากรที่ปฏิบัติงานลาดตระเวนมีอายุมาก ทำให้ขาดความคล่องตัวในการปฏิบัติงาน</t>
  </si>
  <si>
    <t>ครุภัณฑ์ (ไม่ใช่ยานพาหนะ) เสื่อมสภาพ หรือชำรุด และ/หรือไม่เพียงพอต่อการปฏิบัติงาน</t>
  </si>
  <si>
    <t>เจ้าหน้าที่มีความเสี่ยงจากเหตุการณ์ความไม่สงบในพื้นที่จังหวัดชายแดนภาคใต้</t>
  </si>
  <si>
    <t>การเลื่อนระดับของบุคลากรในสายงานสนับสนุน</t>
  </si>
  <si>
    <t>บ้านพัก และ/หรืออาคารสำนักงานเสื่อมสภาพ หรือชำรุด และ/หรือไม่เพียงพอ</t>
  </si>
  <si>
    <t>กระบวนการทางกฎหมายใช้ระยะเวลาค่อนข้างมาก ส่งผลให้การปฏิบัติงานเกิดความล่าช้า ขาดความต่อเนื่อง และไม่สามารถดำเนินการได้ตามระยะเวลาที่กำหนด</t>
  </si>
  <si>
    <t>ขาดแรงจูงใจในการปฏิบัติงาน เช่น สวัสดิการสนับสนุนเจ้าหน้าที่ที่ปฏิบัติงานในพื้นที่จังหวัดชายแดนภาคใต้</t>
  </si>
  <si>
    <t>การขาดแคลนแหล่งน้ำในช่วงฤดูแล้ง</t>
  </si>
  <si>
    <r>
      <rPr>
        <b/>
        <sz val="16"/>
        <color theme="1"/>
        <rFont val="TH SarabunPSK"/>
        <family val="2"/>
      </rPr>
      <t>2. ปัญหาอุปสรรคพื้นฐาน</t>
    </r>
    <r>
      <rPr>
        <sz val="16"/>
        <color theme="1"/>
        <rFont val="TH SarabunPSK"/>
        <family val="2"/>
      </rPr>
      <t xml:space="preserve"> (โปรดกรอกข้อมูลคำอธิบายถึงประเด็นปัญหา พร้อมทั้งจัดลำดับปัญหาที่ท่านต้องการแก้ไขอย่างเร่งด่วน)</t>
    </r>
  </si>
  <si>
    <r>
      <rPr>
        <b/>
        <sz val="16"/>
        <color theme="1"/>
        <rFont val="TH SarabunPSK"/>
        <family val="2"/>
      </rPr>
      <t>3. ปัญหาอุปสรรคจากการดำเนินงานและแนวทางแก้ไข</t>
    </r>
    <r>
      <rPr>
        <sz val="16"/>
        <color theme="1"/>
        <rFont val="TH SarabunPSK"/>
        <family val="2"/>
      </rPr>
      <t xml:space="preserve"> (โปรดกรอกข้อมูลคำอธิบายและแนวทางแก้ไขในประเด็นปัญหา พร้อมทั้งจัดลำดับปัญหาที่ท่านต้องการแก้ไขอย่างเร่งด่วน)</t>
    </r>
  </si>
  <si>
    <r>
      <rPr>
        <b/>
        <sz val="16"/>
        <color theme="1"/>
        <rFont val="TH SarabunPSK"/>
        <family val="2"/>
      </rPr>
      <t>4. ข้อคิดเห็น/ข้อเสนอแนะเพิ่มเติม เพื่อพัฒนาการดำเนินกิจกรรมให้เกิดผลสัมฤทธิ์ได้อย่างมีประสิทธิภาพ</t>
    </r>
    <r>
      <rPr>
        <sz val="16"/>
        <color theme="1"/>
        <rFont val="TH SarabunPSK"/>
        <family val="2"/>
      </rPr>
      <t xml:space="preserve"> (โปรดระบุ)</t>
    </r>
  </si>
  <si>
    <r>
      <rPr>
        <b/>
        <sz val="16"/>
        <color theme="1"/>
        <rFont val="TH SarabunPSK"/>
        <family val="2"/>
      </rPr>
      <t>5. รูปภาพประกอบการดำเนินงาน พร้อมคำบรรยายใต้รูปภาพ</t>
    </r>
    <r>
      <rPr>
        <sz val="16"/>
        <color theme="1"/>
        <rFont val="TH SarabunPSK"/>
        <family val="2"/>
      </rPr>
      <t xml:space="preserve"> (จำนวนรูปภาพไม่น้อยกว่า 6 รูป และความละเอียดของรูปภาพต้องไม่น้อยกว่า 1 MB)</t>
    </r>
  </si>
  <si>
    <t>1.1 หน่วยงานได้รับแผนการปฏิบัติงานและแผนการใช้จ่ายเงิน (ปม. 1 - 2) ประจำปีงบประมาณ พ.ศ. 2566 เมื่อวันที่</t>
  </si>
  <si>
    <t>กิจกรรมป้องกันไฟป่าและควบคุมหมอกควัน</t>
  </si>
  <si>
    <t>เสริมสร้างหมู่บ้านเครือข่ายความร่วมมือในการป้องกันและควบคุมไฟป่า (หมู่บ้าน)</t>
  </si>
  <si>
    <t>จ้างเหมาพนักงานดับไฟป่า สนับสนุนการปฏิบัติงานฝ่ายปฏิบัติการควบคุมไฟป่าและศูนย์ส่งเสริมการควบคุมไฟป่า (คน/ปี)</t>
  </si>
  <si>
    <t>จัดทำแนวป้องกันไฟป่าในพื้นที่ป่าสงวนแห่งชาติ (กิโลเมตร)</t>
  </si>
  <si>
    <t>ประสานความร่วมมือกับองค์กรปกครองส่วนท้องถิ่นในการเตรียมความพร้อมควบคุมไฟป่าร่วมกัน (ครั้ง/ปี)</t>
  </si>
  <si>
    <t>จัดทำสื่อประชาสัมพันธ์เผยแพร่ป้องกันไฟป่าให้กับหน่วยงานส่วนราชการสถาบันการศึกษาต่าง ๆ (ชุด)</t>
  </si>
  <si>
    <t>ตรวจติดตามและประเมินผลการปฏิบัติงานตามแผนปฏิบัติงานป้องกันไฟป่าและควบคุมหมอกควัน (ครั้ง/ปี)</t>
  </si>
  <si>
    <t>หน่วยงานรับผิดชอบพิจารณาคัดเลือกหมู่บ้านที่เข้าร่วมโครงการ (หมู่บ้าน)</t>
  </si>
  <si>
    <t>ประสานผู้นำชุมชน องค์กรปกครองส่วนท้องถิ่น (อปท.) จัดทำประชาคม พร้อมทั้งจดบันทึกข้อตกลงเพื่อให้ความเห็นชอบในการจัดตั้งเครือข่ายฯ (หมู่บ้าน)</t>
  </si>
  <si>
    <t>รายงานกรมป่าไม้เพื่อดำเนินการประกาศหมู่บ้านเครือข่ายความร่วมมือในการป้องกันและควบคุมไฟป่า (หมู่บ้าน)</t>
  </si>
  <si>
    <t xml:space="preserve">หน่วยงานรับผิดชอบชี้แจงทำความเข้าใจกับคณะกรรมการหมู่บ้านเครือข่ายฯ และสมาชิกเกี่ยวกับขอบเขตการดำเนินกิจกรรมที่ปฏิบัติในการป้องกันและควบคุมไฟป่าและรายงานผลการปฏิบัติงาน (หมู่บ้าน)   </t>
  </si>
  <si>
    <t>เบิกจ่ายเงินอุดหนุนในรูปแบบเช็คให้หมู่บ้านเครือข่ายฯ พร้อมมอบคู่มือการปฏิบัติงานแก่เครือข่ายความร่วมมือในการควบคุมไฟป่า (หมู่บ้าน)</t>
  </si>
  <si>
    <t>ตรวจติดตามและให้คำแนะนำการปฏิบัติงานแก่หมู่บ้านเครือข่ายฯ และรายงานผลการปฏิบัติงาน (ครั้ง/ปี)</t>
  </si>
  <si>
    <t>งานป้องกันไฟป่าและควบคุมหมอกควัน</t>
  </si>
  <si>
    <t>-</t>
  </si>
  <si>
    <t>สำนักจัดการทรัพยากรป่าไม้ที่ 11 สุราษฎร์ธานี</t>
  </si>
  <si>
    <t>รอบ 6 เดือน</t>
  </si>
  <si>
    <t>รอบระหว่างปี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</si>
</sst>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87" formatCode="_(* #,##0.00_);_(* \(#,##0.00\);_(* &quot;-&quot;??_);_(@_)"/>
    <numFmt numFmtId="188" formatCode="[$-187041E]d\ mmmm\ yyyy;@"/>
    <numFmt numFmtId="189" formatCode="#,##0_ ;\-#,##0\ "/>
    <numFmt numFmtId="190" formatCode="#,##0.00_ ;\-#,##0.00\ "/>
    <numFmt numFmtId="191" formatCode="0##\ \-\ ####\ \-\ ####"/>
  </numFmts>
  <fonts count="11">
    <font>
      <sz val="11"/>
      <color theme="1"/>
      <name val="Calibri"/>
      <family val="2"/>
      <scheme val="minor"/>
    </font>
    <font>
      <sz val="10"/>
      <name val="Arial"/>
      <family val="2"/>
    </font>
    <font>
      <sz val="16"/>
      <color theme="1"/>
      <name val="TH SarabunPSK"/>
      <family val="2"/>
    </font>
    <font>
      <b/>
      <sz val="16"/>
      <color theme="1"/>
      <name val="TH SarabunPSK"/>
      <family val="2"/>
    </font>
    <font>
      <b/>
      <sz val="18"/>
      <color rgb="FFFF0000"/>
      <name val="TH SarabunPSK"/>
      <family val="2"/>
    </font>
    <font>
      <b/>
      <sz val="16"/>
      <color theme="1"/>
      <name val="TH SarabunIT๙"/>
      <family val="2"/>
    </font>
    <font>
      <sz val="16"/>
      <color theme="1"/>
      <name val="TH SarabunIT๙"/>
      <family val="2"/>
    </font>
    <font>
      <b/>
      <sz val="20"/>
      <color rgb="FFFF0000"/>
      <name val="TH SarabunPSK"/>
      <family val="2"/>
    </font>
    <font>
      <sz val="14"/>
      <color theme="1"/>
      <name val="TH SarabunPSK"/>
      <family val="2"/>
    </font>
    <font>
      <sz val="18"/>
      <color theme="1"/>
      <name val="TH SarabunPSK"/>
      <family val="2"/>
    </font>
    <font>
      <sz val="16"/>
      <name val="TH SarabunPSK"/>
      <family val="2"/>
    </font>
  </fonts>
  <fills count="7">
    <fill>
      <patternFill/>
    </fill>
    <fill>
      <patternFill patternType="gray125"/>
    </fill>
    <fill>
      <patternFill patternType="solid">
        <fgColor rgb="FFFFFF00"/>
        <bgColor indexed="64"/>
      </patternFill>
    </fill>
    <fill>
      <patternFill patternType="solid">
        <fgColor theme="0"/>
        <bgColor indexed="64"/>
      </patternFill>
    </fill>
    <fill>
      <patternFill patternType="solid">
        <fgColor rgb="FFCCFFFF"/>
        <bgColor indexed="64"/>
      </patternFill>
    </fill>
    <fill>
      <patternFill patternType="solid">
        <fgColor theme="0" tint="-0.04997999966144562"/>
        <bgColor indexed="64"/>
      </patternFill>
    </fill>
    <fill>
      <patternFill patternType="solid">
        <fgColor theme="9" tint="0.7999799847602844"/>
        <bgColor indexed="64"/>
      </patternFill>
    </fill>
  </fills>
  <borders count="64">
    <border>
      <left/>
      <right/>
      <top/>
      <bottom/>
      <diagonal/>
    </border>
    <border>
      <left/>
      <right/>
      <top/>
      <bottom style="thin">
        <color rgb="FFCDDAE8"/>
      </bottom>
    </border>
    <border>
      <left style="thin">
        <color rgb="FFCDDAE8"/>
      </left>
      <right style="thin">
        <color rgb="FFCDDAE8"/>
      </right>
      <top style="thin">
        <color rgb="FFCDDAE8"/>
      </top>
      <bottom style="thin">
        <color rgb="FFCDDAE8"/>
      </bottom>
    </border>
    <border>
      <left style="thin">
        <color rgb="FFCDDAE8"/>
      </left>
      <right style="thin">
        <color rgb="FFCDDAE8"/>
      </right>
      <top/>
      <bottom style="thin">
        <color rgb="FFCDDAE8"/>
      </bottom>
    </border>
    <border>
      <left style="thin">
        <color rgb="FFCDDAE8"/>
      </left>
      <right/>
      <top style="thin">
        <color rgb="FFCDDAE8"/>
      </top>
      <bottom style="thin">
        <color rgb="FFCDDAE8"/>
      </bottom>
    </border>
    <border>
      <left/>
      <right/>
      <top style="thin">
        <color rgb="FFCDDAE8"/>
      </top>
      <bottom style="thin">
        <color rgb="FFCDDAE8"/>
      </bottom>
    </border>
    <border>
      <left/>
      <right style="thin">
        <color rgb="FFCDDAE8"/>
      </right>
      <top style="thin">
        <color rgb="FFCDDAE8"/>
      </top>
      <bottom style="thin">
        <color rgb="FFCDDAE8"/>
      </bottom>
    </border>
    <border>
      <left style="thin">
        <color rgb="FFCDDAE8"/>
      </left>
      <right/>
      <top style="thin">
        <color rgb="FFCDDAE8"/>
      </top>
      <bottom style="thin">
        <color theme="3" tint="0.7999799847602844"/>
      </bottom>
    </border>
    <border>
      <left/>
      <right/>
      <top style="thin">
        <color rgb="FFCDDAE8"/>
      </top>
      <bottom style="thin">
        <color theme="3" tint="0.7999799847602844"/>
      </bottom>
    </border>
    <border>
      <left/>
      <right style="thin">
        <color rgb="FFCDDAE8"/>
      </right>
      <top style="thin">
        <color rgb="FFCDDAE8"/>
      </top>
      <bottom style="thin">
        <color theme="3" tint="0.7999799847602844"/>
      </bottom>
    </border>
    <border>
      <left style="thin">
        <color rgb="FFCDDAE8"/>
      </left>
      <right/>
      <top/>
      <bottom style="thin">
        <color rgb="FFCDDAE8"/>
      </bottom>
    </border>
    <border>
      <left style="thin">
        <color rgb="FFCDDAE8"/>
      </left>
      <right/>
      <top style="thin">
        <color rgb="FFCDDAE8"/>
      </top>
      <bottom/>
    </border>
    <border>
      <left/>
      <right/>
      <top style="thin">
        <color rgb="FFCDDAE8"/>
      </top>
      <bottom/>
    </border>
    <border>
      <left/>
      <right style="thin">
        <color rgb="FFCDDAE8"/>
      </right>
      <top style="thin">
        <color rgb="FFCDDAE8"/>
      </top>
      <bottom/>
    </border>
    <border>
      <left style="thin">
        <color rgb="FFCDDAE8"/>
      </left>
      <right/>
      <top/>
      <bottom/>
    </border>
    <border>
      <left/>
      <right style="thin">
        <color rgb="FFCDDAE8"/>
      </right>
      <top/>
      <bottom/>
    </border>
    <border>
      <left/>
      <right style="thin">
        <color rgb="FFCDDAE8"/>
      </right>
      <top/>
      <bottom style="thin">
        <color rgb="FFCDDAE8"/>
      </bottom>
    </border>
    <border>
      <left style="thin">
        <color rgb="FFCDDAE8"/>
      </left>
      <right style="thin">
        <color theme="3" tint="0.7999799847602844"/>
      </right>
      <top/>
      <bottom style="thin">
        <color rgb="FFCDDAE8"/>
      </bottom>
    </border>
    <border>
      <left/>
      <right style="thin">
        <color theme="3" tint="0.7999799847602844"/>
      </right>
      <top style="thin">
        <color rgb="FFCDDAE8"/>
      </top>
      <bottom style="thin">
        <color rgb="FFCDDAE8"/>
      </bottom>
    </border>
    <border>
      <left style="thin">
        <color theme="3" tint="0.7999799847602844"/>
      </left>
      <right/>
      <top style="thin">
        <color theme="3" tint="0.7999799847602844"/>
      </top>
      <bottom style="thin">
        <color theme="3" tint="0.7999799847602844"/>
      </bottom>
    </border>
    <border>
      <left/>
      <right style="thin">
        <color theme="3" tint="0.7999799847602844"/>
      </right>
      <top style="thin">
        <color theme="3" tint="0.7999799847602844"/>
      </top>
      <bottom style="thin">
        <color theme="3" tint="0.7999799847602844"/>
      </bottom>
    </border>
    <border>
      <left style="thin">
        <color theme="3" tint="0.7999799847602844"/>
      </left>
      <right style="thin">
        <color theme="3" tint="0.7999799847602844"/>
      </right>
      <top style="thin">
        <color theme="3" tint="0.7999799847602844"/>
      </top>
      <bottom style="thin">
        <color theme="3" tint="0.7999799847602844"/>
      </bottom>
    </border>
    <border>
      <left/>
      <right/>
      <top style="dotted"/>
      <bottom style="dotted"/>
    </border>
    <border>
      <left/>
      <right/>
      <top/>
      <bottom style="dotted"/>
    </border>
    <border>
      <left style="thin">
        <color theme="3" tint="0.7999799847602844"/>
      </left>
      <right style="thin"/>
      <top/>
      <bottom/>
    </border>
    <border>
      <left style="thin"/>
      <right style="thin"/>
      <top/>
      <bottom/>
    </border>
    <border>
      <left style="thin"/>
      <right style="thin">
        <color theme="3" tint="0.7999799847602844"/>
      </right>
      <top/>
      <bottom/>
    </border>
    <border>
      <left style="thin">
        <color theme="3" tint="0.7999799847602844"/>
      </left>
      <right style="thin"/>
      <top/>
      <bottom style="thin">
        <color theme="3" tint="0.7999799847602844"/>
      </bottom>
    </border>
    <border>
      <left style="thin"/>
      <right style="thin"/>
      <top/>
      <bottom style="thin">
        <color theme="3" tint="0.7999799847602844"/>
      </bottom>
    </border>
    <border>
      <left style="thin"/>
      <right style="thin">
        <color theme="3" tint="0.7999799847602844"/>
      </right>
      <top/>
      <bottom style="thin">
        <color theme="3" tint="0.7999799847602844"/>
      </bottom>
    </border>
    <border>
      <left/>
      <right style="thin"/>
      <top/>
      <bottom style="thin">
        <color theme="3" tint="0.7999799847602844"/>
      </bottom>
    </border>
    <border>
      <left/>
      <right style="thin"/>
      <top/>
      <bottom/>
    </border>
    <border>
      <left style="thin">
        <color theme="3" tint="0.7999799847602844"/>
      </left>
      <right style="thin"/>
      <top style="thin">
        <color theme="3" tint="0.7999799847602844"/>
      </top>
      <bottom style="thin">
        <color theme="3" tint="0.7999799847602844"/>
      </bottom>
    </border>
    <border>
      <left style="thin"/>
      <right style="thin"/>
      <top style="thin">
        <color theme="3" tint="0.7999799847602844"/>
      </top>
      <bottom style="thin">
        <color theme="3" tint="0.7999799847602844"/>
      </bottom>
    </border>
    <border>
      <left style="thin"/>
      <right style="thin">
        <color theme="3" tint="0.7999799847602844"/>
      </right>
      <top style="thin">
        <color theme="3" tint="0.7999799847602844"/>
      </top>
      <bottom style="thin">
        <color theme="3" tint="0.7999799847602844"/>
      </bottom>
    </border>
    <border>
      <left style="thin">
        <color theme="3" tint="0.7999799847602844"/>
      </left>
      <right/>
      <top/>
      <bottom/>
    </border>
    <border>
      <left/>
      <right style="thin">
        <color theme="3" tint="0.7999799847602844"/>
      </right>
      <top/>
      <bottom/>
    </border>
    <border>
      <left style="thin">
        <color theme="3" tint="0.7999799847602844"/>
      </left>
      <right/>
      <top/>
      <bottom style="thin">
        <color theme="3" tint="0.7999799847602844"/>
      </bottom>
    </border>
    <border>
      <left/>
      <right/>
      <top/>
      <bottom style="thin">
        <color theme="3" tint="0.7999799847602844"/>
      </bottom>
    </border>
    <border>
      <left/>
      <right style="thin">
        <color theme="3" tint="0.7999799847602844"/>
      </right>
      <top/>
      <bottom style="thin">
        <color theme="3" tint="0.7999799847602844"/>
      </bottom>
    </border>
    <border>
      <left/>
      <right/>
      <top style="thin">
        <color theme="3" tint="0.7999799847602844"/>
      </top>
      <bottom style="thin">
        <color theme="3" tint="0.7999799847602844"/>
      </bottom>
    </border>
    <border>
      <left style="thin">
        <color theme="3" tint="0.7999799847602844"/>
      </left>
      <right/>
      <top style="thin">
        <color theme="3" tint="0.7999799847602844"/>
      </top>
      <bottom/>
    </border>
    <border>
      <left/>
      <right/>
      <top style="thin">
        <color theme="3" tint="0.7999799847602844"/>
      </top>
      <bottom/>
    </border>
    <border>
      <left/>
      <right style="thin">
        <color theme="3" tint="0.7999799847602844"/>
      </right>
      <top style="thin">
        <color theme="3" tint="0.7999799847602844"/>
      </top>
      <bottom/>
    </border>
    <border>
      <left style="thin">
        <color theme="3" tint="0.7999799847602844"/>
      </left>
      <right style="thin"/>
      <top style="thin">
        <color theme="3" tint="0.7999799847602844"/>
      </top>
      <bottom/>
    </border>
    <border>
      <left style="thin"/>
      <right style="thin"/>
      <top style="thin">
        <color theme="3" tint="0.7999799847602844"/>
      </top>
      <bottom/>
    </border>
    <border>
      <left style="thin"/>
      <right style="thin">
        <color theme="3" tint="0.7999799847602844"/>
      </right>
      <top style="thin">
        <color theme="3" tint="0.7999799847602844"/>
      </top>
      <bottom/>
    </border>
    <border>
      <left style="thin">
        <color theme="3" tint="0.7999799847602844"/>
      </left>
      <right style="thin"/>
      <top style="thin">
        <color theme="3" tint="0.7999799847602844"/>
      </top>
      <bottom style="thin"/>
    </border>
    <border>
      <left style="thin"/>
      <right style="thin"/>
      <top style="thin">
        <color theme="3" tint="0.7999799847602844"/>
      </top>
      <bottom style="thin"/>
    </border>
    <border>
      <left style="thin"/>
      <right style="thin">
        <color theme="3" tint="0.7999799847602844"/>
      </right>
      <top style="thin">
        <color theme="3" tint="0.7999799847602844"/>
      </top>
      <bottom style="thin"/>
    </border>
    <border>
      <left style="thin">
        <color theme="3" tint="0.7999799847602844"/>
      </left>
      <right style="thin"/>
      <top style="thin"/>
      <bottom style="thin"/>
    </border>
    <border>
      <left style="thin"/>
      <right style="thin"/>
      <top style="thin"/>
      <bottom style="thin"/>
    </border>
    <border>
      <left style="thin"/>
      <right style="thin">
        <color theme="3" tint="0.7999799847602844"/>
      </right>
      <top style="thin"/>
      <bottom style="thin"/>
    </border>
    <border>
      <left style="thin">
        <color theme="3" tint="0.7999799847602844"/>
      </left>
      <right style="thin"/>
      <top style="thin"/>
      <bottom style="thin">
        <color theme="3" tint="0.7999799847602844"/>
      </bottom>
    </border>
    <border>
      <left style="thin"/>
      <right style="thin"/>
      <top style="thin"/>
      <bottom style="thin">
        <color theme="3" tint="0.7999799847602844"/>
      </bottom>
    </border>
    <border>
      <left style="thin"/>
      <right style="thin">
        <color theme="3" tint="0.7999799847602844"/>
      </right>
      <top style="thin"/>
      <bottom style="thin">
        <color theme="3" tint="0.7999799847602844"/>
      </bottom>
    </border>
    <border>
      <left style="thin">
        <color theme="4" tint="0.7999799847602844"/>
      </left>
      <right/>
      <top style="thin">
        <color theme="4" tint="0.7999799847602844"/>
      </top>
      <bottom/>
    </border>
    <border>
      <left/>
      <right/>
      <top style="thin">
        <color theme="4" tint="0.7999799847602844"/>
      </top>
      <bottom/>
    </border>
    <border>
      <left/>
      <right style="thin">
        <color theme="4" tint="0.7999799847602844"/>
      </right>
      <top style="thin">
        <color theme="4" tint="0.7999799847602844"/>
      </top>
      <bottom/>
    </border>
    <border>
      <left style="thin">
        <color theme="4" tint="0.7999799847602844"/>
      </left>
      <right/>
      <top/>
      <bottom/>
    </border>
    <border>
      <left/>
      <right style="thin">
        <color theme="4" tint="0.7999799847602844"/>
      </right>
      <top/>
      <bottom/>
    </border>
    <border>
      <left style="thin">
        <color theme="4" tint="0.7999799847602844"/>
      </left>
      <right/>
      <top/>
      <bottom style="thin">
        <color theme="4" tint="0.7999799847602844"/>
      </bottom>
    </border>
    <border>
      <left/>
      <right/>
      <top/>
      <bottom style="thin">
        <color theme="4" tint="0.7999799847602844"/>
      </bottom>
    </border>
    <border>
      <left/>
      <right style="thin">
        <color theme="4" tint="0.7999799847602844"/>
      </right>
      <top/>
      <bottom style="thin">
        <color theme="4" tint="0.7999799847602844"/>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87" fontId="0" fillId="0" borderId="0" applyFont="0" applyFill="0" applyBorder="0" applyAlignment="0" applyProtection="0"/>
  </cellStyleXfs>
  <cellXfs count="341">
    <xf numFmtId="0" fontId="0" fillId="0" borderId="0" xfId="0"/>
    <xf numFmtId="0" fontId="5" fillId="0" borderId="0" xfId="0" applyFont="1"/>
    <xf numFmtId="0" fontId="6" fillId="2" borderId="0" xfId="0" applyFont="1" applyFill="1"/>
    <xf numFmtId="0" fontId="6" fillId="0" borderId="0" xfId="0" applyFont="1"/>
    <xf numFmtId="0" fontId="2" fillId="3" borderId="0" xfId="0" applyFont="1" applyFill="1" applyAlignment="1">
      <alignment vertical="top"/>
    </xf>
    <xf numFmtId="0" fontId="2" fillId="3" borderId="0" xfId="0" applyFont="1" applyFill="1" applyAlignment="1">
      <alignment horizontal="left" vertical="top"/>
    </xf>
    <xf numFmtId="0" fontId="3" fillId="3" borderId="0" xfId="0" applyFont="1" applyFill="1" applyAlignment="1">
      <alignment vertical="center"/>
    </xf>
    <xf numFmtId="0" fontId="2" fillId="3" borderId="0" xfId="0" applyFont="1" applyFill="1" applyAlignment="1">
      <alignment horizontal="center" vertical="top"/>
    </xf>
    <xf numFmtId="0" fontId="3" fillId="3" borderId="0" xfId="0" applyFont="1" applyFill="1" applyAlignment="1">
      <alignment horizontal="left" vertical="top"/>
    </xf>
    <xf numFmtId="0" fontId="2" fillId="3" borderId="0" xfId="0" applyFont="1" applyFill="1" applyAlignment="1">
      <alignment horizontal="left" vertical="top" indent="3"/>
    </xf>
    <xf numFmtId="188" fontId="2" fillId="3" borderId="0" xfId="0" applyNumberFormat="1" applyFont="1" applyFill="1" applyAlignment="1">
      <alignment vertical="top"/>
    </xf>
    <xf numFmtId="0" fontId="2" fillId="3" borderId="0" xfId="0" applyFont="1" applyFill="1" applyAlignment="1">
      <alignment horizontal="left" vertical="top" wrapText="1"/>
    </xf>
    <xf numFmtId="0" fontId="2" fillId="3" borderId="0" xfId="0" applyFont="1" applyFill="1" applyAlignment="1">
      <alignment horizontal="left" vertical="top" indent="1"/>
    </xf>
    <xf numFmtId="0" fontId="4" fillId="3" borderId="0" xfId="0" applyFont="1" applyFill="1" applyAlignment="1">
      <alignment vertical="center"/>
    </xf>
    <xf numFmtId="0" fontId="7" fillId="3" borderId="0" xfId="0" applyFont="1" applyFill="1" applyAlignment="1">
      <alignment vertical="center"/>
    </xf>
    <xf numFmtId="0" fontId="7" fillId="3" borderId="1" xfId="0" applyFont="1" applyFill="1" applyBorder="1" applyAlignment="1">
      <alignment vertical="center"/>
    </xf>
    <xf numFmtId="0" fontId="3" fillId="3" borderId="2" xfId="0" applyFont="1" applyFill="1" applyBorder="1" applyAlignment="1">
      <alignment horizontal="center" vertical="top"/>
    </xf>
    <xf numFmtId="0" fontId="3" fillId="3" borderId="0" xfId="0" applyFont="1" applyFill="1" applyAlignment="1">
      <alignment horizontal="left" vertical="center"/>
    </xf>
    <xf numFmtId="0" fontId="2" fillId="3" borderId="0" xfId="0" applyFont="1" applyFill="1" applyAlignment="1">
      <alignment horizontal="right" vertical="top"/>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2" fillId="3" borderId="0" xfId="0" applyFont="1" applyFill="1" applyAlignment="1">
      <alignment horizontal="left" vertical="center" wrapText="1"/>
    </xf>
    <xf numFmtId="0" fontId="2" fillId="3" borderId="3" xfId="0" applyFont="1" applyFill="1" applyBorder="1" applyAlignment="1">
      <alignment horizontal="center" vertical="center"/>
    </xf>
    <xf numFmtId="0" fontId="3" fillId="5" borderId="2" xfId="0" applyFont="1" applyFill="1" applyBorder="1" applyAlignment="1">
      <alignment horizontal="center" vertical="center" wrapText="1"/>
    </xf>
    <xf numFmtId="0" fontId="2" fillId="3" borderId="2" xfId="0" applyFont="1" applyFill="1" applyBorder="1" applyAlignment="1" applyProtection="1">
      <alignment horizontal="center" vertical="top"/>
      <protection hidden="1"/>
    </xf>
    <xf numFmtId="0" fontId="2" fillId="5" borderId="0" xfId="0" applyFont="1" applyFill="1" applyAlignment="1">
      <alignment horizontal="left" vertical="top" wrapText="1"/>
    </xf>
    <xf numFmtId="0" fontId="2" fillId="3" borderId="4"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locked="0"/>
    </xf>
    <xf numFmtId="0" fontId="2" fillId="3" borderId="6" xfId="0" applyFont="1" applyFill="1" applyBorder="1" applyAlignment="1" applyProtection="1">
      <alignment horizontal="left" vertical="top" wrapText="1"/>
      <protection locked="0"/>
    </xf>
    <xf numFmtId="0" fontId="10" fillId="3" borderId="0" xfId="0" applyFont="1" applyFill="1" applyAlignment="1">
      <alignment horizontal="left" vertical="top"/>
    </xf>
    <xf numFmtId="0" fontId="3" fillId="3" borderId="0" xfId="0" applyFont="1" applyFill="1" applyAlignment="1" applyProtection="1">
      <alignment vertical="center"/>
      <protection hidden="1"/>
    </xf>
    <xf numFmtId="0" fontId="2" fillId="3" borderId="2" xfId="0" applyFont="1" applyFill="1" applyBorder="1" applyAlignment="1">
      <alignment horizontal="left" vertical="top" wrapText="1"/>
    </xf>
    <xf numFmtId="189" fontId="2" fillId="5" borderId="2" xfId="0" applyNumberFormat="1" applyFont="1" applyFill="1" applyBorder="1" applyAlignment="1" applyProtection="1">
      <alignment horizontal="center" vertical="center" wrapText="1"/>
      <protection hidden="1"/>
    </xf>
    <xf numFmtId="0" fontId="3" fillId="3" borderId="0" xfId="0" applyFont="1" applyFill="1" applyAlignment="1">
      <alignment horizontal="center" vertical="center"/>
    </xf>
    <xf numFmtId="0" fontId="3" fillId="3" borderId="0" xfId="0" applyFont="1" applyFill="1" applyAlignment="1" applyProtection="1">
      <alignment horizontal="center" vertical="center"/>
      <protection locked="0"/>
    </xf>
    <xf numFmtId="188" fontId="2" fillId="3" borderId="4" xfId="0" applyNumberFormat="1" applyFont="1" applyFill="1" applyBorder="1" applyAlignment="1" applyProtection="1">
      <alignment horizontal="center" vertical="top"/>
      <protection locked="0"/>
    </xf>
    <xf numFmtId="188" fontId="2" fillId="3" borderId="5" xfId="0" applyNumberFormat="1" applyFont="1" applyFill="1" applyBorder="1" applyAlignment="1" applyProtection="1">
      <alignment horizontal="center" vertical="top"/>
      <protection locked="0"/>
    </xf>
    <xf numFmtId="188" fontId="2" fillId="3" borderId="6" xfId="0" applyNumberFormat="1" applyFont="1" applyFill="1" applyBorder="1" applyAlignment="1" applyProtection="1">
      <alignment horizontal="center" vertical="top"/>
      <protection locked="0"/>
    </xf>
    <xf numFmtId="0" fontId="3" fillId="4" borderId="2" xfId="0" applyFont="1" applyFill="1" applyBorder="1" applyAlignment="1">
      <alignment horizontal="center" vertical="center"/>
    </xf>
    <xf numFmtId="0" fontId="3" fillId="6" borderId="7" xfId="0" applyFont="1" applyFill="1" applyBorder="1" applyAlignment="1">
      <alignment horizontal="left" vertical="top"/>
    </xf>
    <xf numFmtId="0" fontId="3" fillId="6" borderId="8" xfId="0" applyFont="1" applyFill="1" applyBorder="1" applyAlignment="1">
      <alignment horizontal="left" vertical="top"/>
    </xf>
    <xf numFmtId="0" fontId="3" fillId="6" borderId="9" xfId="0" applyFont="1" applyFill="1" applyBorder="1" applyAlignment="1">
      <alignment horizontal="left" vertical="top"/>
    </xf>
    <xf numFmtId="0" fontId="2" fillId="3" borderId="3" xfId="0" applyFont="1" applyFill="1" applyBorder="1" applyAlignment="1">
      <alignment horizontal="left" vertical="top"/>
    </xf>
    <xf numFmtId="189" fontId="2" fillId="5" borderId="3" xfId="20" applyNumberFormat="1" applyFont="1" applyFill="1" applyBorder="1" applyAlignment="1" applyProtection="1">
      <alignment horizontal="center" vertical="center"/>
      <protection hidden="1"/>
    </xf>
    <xf numFmtId="1" fontId="2" fillId="5" borderId="3" xfId="20" applyNumberFormat="1" applyFont="1" applyFill="1" applyBorder="1" applyAlignment="1" applyProtection="1">
      <alignment horizontal="center" vertical="center"/>
      <protection hidden="1"/>
    </xf>
    <xf numFmtId="2" fontId="2" fillId="5" borderId="3" xfId="20" applyNumberFormat="1" applyFont="1" applyFill="1" applyBorder="1" applyAlignment="1" applyProtection="1">
      <alignment horizontal="center" vertical="center"/>
      <protection hidden="1"/>
    </xf>
    <xf numFmtId="2" fontId="2" fillId="5" borderId="10" xfId="20" applyNumberFormat="1" applyFont="1" applyFill="1" applyBorder="1" applyAlignment="1" applyProtection="1">
      <alignment horizontal="center" vertical="center"/>
      <protection hidden="1"/>
    </xf>
    <xf numFmtId="1" fontId="2" fillId="5" borderId="2" xfId="20" applyNumberFormat="1" applyFont="1" applyFill="1" applyBorder="1" applyAlignment="1" applyProtection="1">
      <alignment horizontal="center" vertical="center"/>
      <protection hidden="1"/>
    </xf>
    <xf numFmtId="0" fontId="2" fillId="3" borderId="4" xfId="0" applyFont="1" applyFill="1" applyBorder="1" applyAlignment="1">
      <alignment horizontal="left" vertical="top"/>
    </xf>
    <xf numFmtId="0" fontId="2" fillId="3" borderId="5" xfId="0" applyFont="1" applyFill="1" applyBorder="1" applyAlignment="1">
      <alignment horizontal="left" vertical="top"/>
    </xf>
    <xf numFmtId="0" fontId="2" fillId="3" borderId="6" xfId="0" applyFont="1" applyFill="1" applyBorder="1" applyAlignment="1">
      <alignment horizontal="left" vertical="top"/>
    </xf>
    <xf numFmtId="189" fontId="2" fillId="5" borderId="4" xfId="0" applyNumberFormat="1" applyFont="1" applyFill="1" applyBorder="1" applyAlignment="1" applyProtection="1">
      <alignment horizontal="center" vertical="center"/>
      <protection hidden="1"/>
    </xf>
    <xf numFmtId="189" fontId="2" fillId="5" borderId="5" xfId="0" applyNumberFormat="1" applyFont="1" applyFill="1" applyBorder="1" applyAlignment="1" applyProtection="1">
      <alignment horizontal="center" vertical="center"/>
      <protection hidden="1"/>
    </xf>
    <xf numFmtId="189" fontId="2" fillId="5" borderId="6" xfId="0" applyNumberFormat="1" applyFont="1" applyFill="1" applyBorder="1" applyAlignment="1" applyProtection="1">
      <alignment horizontal="center" vertical="center"/>
      <protection hidden="1"/>
    </xf>
    <xf numFmtId="1" fontId="2" fillId="5" borderId="4" xfId="20" applyNumberFormat="1" applyFont="1" applyFill="1" applyBorder="1" applyAlignment="1" applyProtection="1">
      <alignment horizontal="center" vertical="center"/>
      <protection hidden="1"/>
    </xf>
    <xf numFmtId="1" fontId="2" fillId="5" borderId="5" xfId="20" applyNumberFormat="1" applyFont="1" applyFill="1" applyBorder="1" applyAlignment="1" applyProtection="1">
      <alignment horizontal="center" vertical="center"/>
      <protection hidden="1"/>
    </xf>
    <xf numFmtId="1" fontId="2" fillId="5" borderId="6" xfId="20" applyNumberFormat="1" applyFont="1" applyFill="1" applyBorder="1" applyAlignment="1" applyProtection="1">
      <alignment horizontal="center" vertical="center"/>
      <protection hidden="1"/>
    </xf>
    <xf numFmtId="0" fontId="2" fillId="3" borderId="11" xfId="0"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top" wrapText="1"/>
      <protection locked="0"/>
    </xf>
    <xf numFmtId="0" fontId="2" fillId="3" borderId="13"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0" xfId="0" applyFont="1" applyFill="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2" fillId="3" borderId="10"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16" xfId="0" applyFont="1" applyFill="1" applyBorder="1" applyAlignment="1" applyProtection="1">
      <alignment horizontal="left" vertical="top" wrapText="1"/>
      <protection locked="0"/>
    </xf>
    <xf numFmtId="2" fontId="2" fillId="5" borderId="2" xfId="20" applyNumberFormat="1" applyFont="1" applyFill="1" applyBorder="1" applyAlignment="1" applyProtection="1">
      <alignment horizontal="center" vertical="center" wrapText="1"/>
      <protection hidden="1"/>
    </xf>
    <xf numFmtId="2" fontId="2" fillId="5" borderId="4" xfId="20" applyNumberFormat="1" applyFont="1" applyFill="1" applyBorder="1" applyAlignment="1" applyProtection="1">
      <alignment horizontal="center" vertical="center" wrapText="1"/>
      <protection hidden="1"/>
    </xf>
    <xf numFmtId="0" fontId="3" fillId="6" borderId="4" xfId="0" applyFont="1" applyFill="1" applyBorder="1" applyAlignment="1">
      <alignment horizontal="right" vertical="top"/>
    </xf>
    <xf numFmtId="0" fontId="3" fillId="6" borderId="5" xfId="0" applyFont="1" applyFill="1" applyBorder="1" applyAlignment="1">
      <alignment horizontal="right" vertical="top"/>
    </xf>
    <xf numFmtId="0" fontId="3" fillId="6" borderId="6" xfId="0" applyFont="1" applyFill="1" applyBorder="1" applyAlignment="1">
      <alignment horizontal="right" vertical="top"/>
    </xf>
    <xf numFmtId="2" fontId="3" fillId="6" borderId="2" xfId="20" applyNumberFormat="1" applyFont="1" applyFill="1" applyBorder="1" applyAlignment="1" applyProtection="1">
      <alignment horizontal="center" vertical="center"/>
      <protection hidden="1"/>
    </xf>
    <xf numFmtId="4" fontId="3" fillId="6" borderId="3" xfId="20" applyNumberFormat="1" applyFont="1" applyFill="1" applyBorder="1" applyAlignment="1">
      <alignment horizontal="center" vertical="top"/>
    </xf>
    <xf numFmtId="4" fontId="3" fillId="6" borderId="3" xfId="20" applyNumberFormat="1" applyFont="1" applyFill="1" applyBorder="1" applyAlignment="1" applyProtection="1">
      <alignment horizontal="center" vertical="top"/>
      <protection hidden="1"/>
    </xf>
    <xf numFmtId="4" fontId="3" fillId="6" borderId="17" xfId="20" applyNumberFormat="1" applyFont="1" applyFill="1" applyBorder="1" applyAlignment="1" applyProtection="1">
      <alignment horizontal="center" vertical="top"/>
      <protection hidden="1"/>
    </xf>
    <xf numFmtId="2" fontId="3" fillId="6" borderId="16" xfId="20" applyNumberFormat="1" applyFont="1" applyFill="1" applyBorder="1" applyAlignment="1" applyProtection="1">
      <alignment horizontal="center" vertical="top"/>
      <protection hidden="1"/>
    </xf>
    <xf numFmtId="2" fontId="3" fillId="6" borderId="3" xfId="20" applyNumberFormat="1" applyFont="1" applyFill="1" applyBorder="1" applyAlignment="1" applyProtection="1">
      <alignment horizontal="center" vertical="top"/>
      <protection hidden="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189" fontId="3" fillId="3" borderId="4" xfId="0" applyNumberFormat="1" applyFont="1" applyFill="1" applyBorder="1" applyAlignment="1" applyProtection="1">
      <alignment horizontal="center" vertical="center" wrapText="1"/>
      <protection hidden="1"/>
    </xf>
    <xf numFmtId="189" fontId="3" fillId="3" borderId="5" xfId="0" applyNumberFormat="1" applyFont="1" applyFill="1" applyBorder="1" applyAlignment="1" applyProtection="1">
      <alignment horizontal="center" vertical="center" wrapText="1"/>
      <protection hidden="1"/>
    </xf>
    <xf numFmtId="189" fontId="3" fillId="3" borderId="6" xfId="0" applyNumberFormat="1" applyFont="1" applyFill="1" applyBorder="1" applyAlignment="1" applyProtection="1">
      <alignment horizontal="center" vertical="center" wrapText="1"/>
      <protection hidden="1"/>
    </xf>
    <xf numFmtId="3" fontId="2" fillId="3" borderId="4" xfId="20" applyNumberFormat="1" applyFont="1" applyFill="1" applyBorder="1" applyAlignment="1" applyProtection="1">
      <alignment horizontal="center" vertical="center" wrapText="1"/>
      <protection locked="0"/>
    </xf>
    <xf numFmtId="3" fontId="2" fillId="3" borderId="5" xfId="20" applyNumberFormat="1" applyFont="1" applyFill="1" applyBorder="1" applyAlignment="1" applyProtection="1">
      <alignment horizontal="center" vertical="center" wrapText="1"/>
      <protection locked="0"/>
    </xf>
    <xf numFmtId="3" fontId="2" fillId="3" borderId="6" xfId="20" applyNumberFormat="1" applyFont="1" applyFill="1" applyBorder="1" applyAlignment="1" applyProtection="1">
      <alignment horizontal="center" vertical="center" wrapText="1"/>
      <protection locked="0"/>
    </xf>
    <xf numFmtId="3" fontId="2" fillId="3" borderId="18" xfId="20" applyNumberFormat="1" applyFont="1" applyFill="1" applyBorder="1" applyAlignment="1" applyProtection="1">
      <alignment horizontal="center" vertical="center" wrapText="1"/>
      <protection locked="0"/>
    </xf>
    <xf numFmtId="3" fontId="3" fillId="3" borderId="19" xfId="0" applyNumberFormat="1" applyFont="1" applyFill="1" applyBorder="1" applyAlignment="1" applyProtection="1">
      <alignment horizontal="center" vertical="center" wrapText="1"/>
      <protection hidden="1"/>
    </xf>
    <xf numFmtId="3" fontId="3" fillId="3" borderId="20" xfId="0" applyNumberFormat="1" applyFont="1" applyFill="1" applyBorder="1" applyAlignment="1" applyProtection="1">
      <alignment horizontal="center" vertical="center" wrapText="1"/>
      <protection hidden="1"/>
    </xf>
    <xf numFmtId="3" fontId="2" fillId="3" borderId="4" xfId="20" applyNumberFormat="1" applyFont="1" applyFill="1" applyBorder="1" applyAlignment="1" applyProtection="1">
      <alignment horizontal="center" vertical="center"/>
      <protection locked="0"/>
    </xf>
    <xf numFmtId="3" fontId="2" fillId="3" borderId="5" xfId="20" applyNumberFormat="1" applyFont="1" applyFill="1" applyBorder="1" applyAlignment="1" applyProtection="1">
      <alignment horizontal="center" vertical="center"/>
      <protection locked="0"/>
    </xf>
    <xf numFmtId="3" fontId="2" fillId="3" borderId="6" xfId="20" applyNumberFormat="1" applyFont="1" applyFill="1" applyBorder="1" applyAlignment="1" applyProtection="1">
      <alignment horizontal="center" vertical="center"/>
      <protection locked="0"/>
    </xf>
    <xf numFmtId="2" fontId="2" fillId="3" borderId="6" xfId="20" applyNumberFormat="1" applyFont="1" applyFill="1" applyBorder="1" applyAlignment="1" applyProtection="1">
      <alignment horizontal="center" vertical="center" wrapText="1"/>
      <protection hidden="1"/>
    </xf>
    <xf numFmtId="2" fontId="2" fillId="3" borderId="2" xfId="20" applyNumberFormat="1" applyFont="1" applyFill="1" applyBorder="1" applyAlignment="1" applyProtection="1">
      <alignment horizontal="center" vertical="center" wrapText="1"/>
      <protection hidden="1"/>
    </xf>
    <xf numFmtId="2" fontId="2" fillId="3" borderId="6" xfId="20" applyNumberFormat="1" applyFont="1" applyFill="1" applyBorder="1" applyAlignment="1" applyProtection="1">
      <alignment horizontal="center" vertical="center"/>
      <protection hidden="1"/>
    </xf>
    <xf numFmtId="2" fontId="2" fillId="3" borderId="2" xfId="20" applyNumberFormat="1" applyFont="1" applyFill="1" applyBorder="1" applyAlignment="1" applyProtection="1">
      <alignment horizontal="center" vertical="center"/>
      <protection hidden="1"/>
    </xf>
    <xf numFmtId="3" fontId="2" fillId="5" borderId="2" xfId="0" applyNumberFormat="1" applyFont="1" applyFill="1" applyBorder="1" applyAlignment="1" applyProtection="1">
      <alignment horizontal="center" vertical="center" wrapText="1"/>
      <protection hidden="1"/>
    </xf>
    <xf numFmtId="3" fontId="2" fillId="5" borderId="2" xfId="20" applyNumberFormat="1" applyFont="1" applyFill="1" applyBorder="1" applyAlignment="1" applyProtection="1">
      <alignment horizontal="center" vertical="center" wrapText="1"/>
      <protection hidden="1"/>
    </xf>
    <xf numFmtId="0" fontId="2" fillId="3" borderId="2" xfId="0" applyFont="1" applyFill="1" applyBorder="1" applyAlignment="1">
      <alignment horizontal="left" vertical="top"/>
    </xf>
    <xf numFmtId="189" fontId="2" fillId="5" borderId="2" xfId="0" applyNumberFormat="1" applyFont="1" applyFill="1" applyBorder="1" applyAlignment="1" applyProtection="1">
      <alignment horizontal="center" vertical="center"/>
      <protection hidden="1"/>
    </xf>
    <xf numFmtId="0" fontId="3" fillId="4" borderId="2" xfId="0" applyFont="1" applyFill="1" applyBorder="1" applyAlignment="1">
      <alignment horizontal="center" vertical="center" wrapText="1"/>
    </xf>
    <xf numFmtId="189" fontId="3" fillId="3" borderId="4" xfId="0" applyNumberFormat="1" applyFont="1" applyFill="1" applyBorder="1" applyAlignment="1" applyProtection="1">
      <alignment horizontal="center" vertical="center"/>
      <protection hidden="1"/>
    </xf>
    <xf numFmtId="189" fontId="3" fillId="3" borderId="5" xfId="0" applyNumberFormat="1" applyFont="1" applyFill="1" applyBorder="1" applyAlignment="1" applyProtection="1">
      <alignment horizontal="center" vertical="center"/>
      <protection hidden="1"/>
    </xf>
    <xf numFmtId="189" fontId="3" fillId="3" borderId="6" xfId="0" applyNumberFormat="1" applyFont="1" applyFill="1" applyBorder="1" applyAlignment="1" applyProtection="1">
      <alignment horizontal="center" vertical="center"/>
      <protection hidden="1"/>
    </xf>
    <xf numFmtId="189" fontId="3" fillId="3" borderId="2" xfId="20" applyNumberFormat="1" applyFont="1" applyFill="1" applyBorder="1" applyAlignment="1" applyProtection="1">
      <alignment horizontal="center" vertical="center" wrapText="1"/>
      <protection hidden="1"/>
    </xf>
    <xf numFmtId="3" fontId="2" fillId="3" borderId="2" xfId="20" applyNumberFormat="1" applyFont="1" applyFill="1" applyBorder="1" applyAlignment="1" applyProtection="1">
      <alignment horizontal="center" vertical="center"/>
      <protection locked="0"/>
    </xf>
    <xf numFmtId="3" fontId="2" fillId="3" borderId="21" xfId="0" applyNumberFormat="1" applyFont="1" applyFill="1" applyBorder="1" applyAlignment="1" applyProtection="1">
      <alignment horizontal="center" vertical="center"/>
      <protection hidden="1"/>
    </xf>
    <xf numFmtId="3" fontId="2" fillId="3" borderId="18" xfId="20" applyNumberFormat="1" applyFont="1" applyFill="1" applyBorder="1" applyAlignment="1" applyProtection="1">
      <alignment horizontal="center" vertical="center"/>
      <protection locked="0"/>
    </xf>
    <xf numFmtId="3" fontId="2" fillId="3" borderId="19" xfId="0" applyNumberFormat="1" applyFont="1" applyFill="1" applyBorder="1" applyAlignment="1" applyProtection="1">
      <alignment horizontal="center" vertical="center"/>
      <protection hidden="1"/>
    </xf>
    <xf numFmtId="3" fontId="2" fillId="3" borderId="20" xfId="0" applyNumberFormat="1" applyFont="1" applyFill="1" applyBorder="1" applyAlignment="1" applyProtection="1">
      <alignment horizontal="center" vertical="center"/>
      <protection hidden="1"/>
    </xf>
    <xf numFmtId="3" fontId="2" fillId="3" borderId="19" xfId="0" applyNumberFormat="1" applyFont="1" applyFill="1" applyBorder="1" applyAlignment="1" applyProtection="1">
      <alignment horizontal="center" vertical="center" wrapText="1"/>
      <protection hidden="1"/>
    </xf>
    <xf numFmtId="3" fontId="2" fillId="3" borderId="20" xfId="0" applyNumberFormat="1" applyFont="1" applyFill="1" applyBorder="1" applyAlignment="1" applyProtection="1">
      <alignment horizontal="center" vertical="center" wrapText="1"/>
      <protection hidden="1"/>
    </xf>
    <xf numFmtId="0" fontId="3" fillId="3" borderId="2" xfId="0" applyFont="1" applyFill="1" applyBorder="1" applyAlignment="1">
      <alignment horizontal="left" vertical="center" wrapText="1"/>
    </xf>
    <xf numFmtId="189" fontId="3" fillId="3" borderId="2" xfId="0" applyNumberFormat="1" applyFont="1" applyFill="1" applyBorder="1" applyAlignment="1" applyProtection="1">
      <alignment horizontal="center" vertical="center" wrapText="1"/>
      <protection hidden="1"/>
    </xf>
    <xf numFmtId="3" fontId="2" fillId="3" borderId="2" xfId="20" applyNumberFormat="1" applyFont="1" applyFill="1" applyBorder="1" applyAlignment="1" applyProtection="1">
      <alignment horizontal="center" vertical="center" wrapText="1"/>
      <protection locked="0"/>
    </xf>
    <xf numFmtId="3" fontId="3" fillId="3" borderId="21" xfId="0" applyNumberFormat="1" applyFont="1" applyFill="1" applyBorder="1" applyAlignment="1" applyProtection="1">
      <alignment horizontal="center" vertical="center" wrapText="1"/>
      <protection hidden="1"/>
    </xf>
    <xf numFmtId="3" fontId="3" fillId="3" borderId="19" xfId="0" applyNumberFormat="1" applyFont="1" applyFill="1" applyBorder="1" applyAlignment="1" applyProtection="1">
      <alignment horizontal="center" vertical="center"/>
      <protection hidden="1"/>
    </xf>
    <xf numFmtId="3" fontId="3" fillId="3" borderId="20" xfId="0" applyNumberFormat="1" applyFont="1" applyFill="1" applyBorder="1" applyAlignment="1" applyProtection="1">
      <alignment horizontal="center" vertical="center"/>
      <protection hidden="1"/>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6" borderId="4" xfId="0" applyFont="1" applyFill="1" applyBorder="1" applyAlignment="1">
      <alignment horizontal="left" vertical="center"/>
    </xf>
    <xf numFmtId="0" fontId="3" fillId="6" borderId="5" xfId="0" applyFont="1" applyFill="1" applyBorder="1" applyAlignment="1">
      <alignment horizontal="left" vertical="center"/>
    </xf>
    <xf numFmtId="0" fontId="3" fillId="6" borderId="6" xfId="0" applyFont="1" applyFill="1" applyBorder="1" applyAlignment="1">
      <alignment horizontal="left" vertical="center"/>
    </xf>
    <xf numFmtId="0" fontId="2" fillId="3" borderId="2"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locked="0"/>
    </xf>
    <xf numFmtId="0" fontId="2" fillId="3" borderId="6" xfId="0" applyFont="1" applyFill="1" applyBorder="1" applyAlignment="1" applyProtection="1">
      <alignment horizontal="left" vertical="top" wrapText="1"/>
      <protection locked="0"/>
    </xf>
    <xf numFmtId="0" fontId="2" fillId="3" borderId="2" xfId="0" applyFont="1" applyFill="1" applyBorder="1" applyAlignment="1" applyProtection="1">
      <alignment horizontal="center" vertical="top"/>
      <protection locked="0"/>
    </xf>
    <xf numFmtId="187" fontId="3" fillId="6" borderId="2" xfId="20" applyFont="1" applyFill="1" applyBorder="1" applyAlignment="1">
      <alignment horizontal="center" vertical="top"/>
    </xf>
    <xf numFmtId="0" fontId="3" fillId="6" borderId="2" xfId="0" applyFont="1" applyFill="1" applyBorder="1" applyAlignment="1">
      <alignment horizontal="right" vertical="top"/>
    </xf>
    <xf numFmtId="189" fontId="3" fillId="6" borderId="10" xfId="20" applyNumberFormat="1" applyFont="1" applyFill="1" applyBorder="1" applyAlignment="1" applyProtection="1">
      <alignment horizontal="center" vertical="top"/>
      <protection hidden="1"/>
    </xf>
    <xf numFmtId="189" fontId="3" fillId="6" borderId="16" xfId="20" applyNumberFormat="1" applyFont="1" applyFill="1" applyBorder="1" applyAlignment="1" applyProtection="1">
      <alignment horizontal="center" vertical="top"/>
      <protection hidden="1"/>
    </xf>
    <xf numFmtId="0" fontId="2" fillId="3" borderId="4" xfId="0" applyFont="1" applyFill="1" applyBorder="1" applyAlignment="1" applyProtection="1">
      <alignment horizontal="center" vertical="top"/>
      <protection locked="0"/>
    </xf>
    <xf numFmtId="0" fontId="2" fillId="3" borderId="6" xfId="0" applyFont="1" applyFill="1" applyBorder="1" applyAlignment="1" applyProtection="1">
      <alignment horizontal="center" vertical="top"/>
      <protection locked="0"/>
    </xf>
    <xf numFmtId="0" fontId="2" fillId="3" borderId="11"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top" wrapText="1"/>
      <protection locked="0"/>
    </xf>
    <xf numFmtId="0" fontId="2" fillId="3" borderId="11" xfId="0" applyFont="1" applyFill="1" applyBorder="1" applyAlignment="1" applyProtection="1">
      <alignment horizontal="center" vertical="top" wrapText="1"/>
      <protection locked="0"/>
    </xf>
    <xf numFmtId="0" fontId="2" fillId="3" borderId="12" xfId="0" applyFont="1" applyFill="1" applyBorder="1" applyAlignment="1" applyProtection="1">
      <alignment horizontal="center" vertical="top" wrapText="1"/>
      <protection locked="0"/>
    </xf>
    <xf numFmtId="0" fontId="2" fillId="3" borderId="13" xfId="0" applyFont="1" applyFill="1" applyBorder="1" applyAlignment="1" applyProtection="1">
      <alignment horizontal="center" vertical="top" wrapText="1"/>
      <protection locked="0"/>
    </xf>
    <xf numFmtId="0" fontId="2" fillId="3" borderId="10" xfId="0" applyFont="1" applyFill="1" applyBorder="1" applyAlignment="1" applyProtection="1">
      <alignment horizontal="center" vertical="top" wrapText="1"/>
      <protection locked="0"/>
    </xf>
    <xf numFmtId="0" fontId="2" fillId="3" borderId="1" xfId="0" applyFont="1" applyFill="1" applyBorder="1" applyAlignment="1" applyProtection="1">
      <alignment horizontal="center" vertical="top" wrapText="1"/>
      <protection locked="0"/>
    </xf>
    <xf numFmtId="0" fontId="2" fillId="3" borderId="16" xfId="0" applyFont="1" applyFill="1" applyBorder="1" applyAlignment="1" applyProtection="1">
      <alignment horizontal="center" vertical="top" wrapText="1"/>
      <protection locked="0"/>
    </xf>
    <xf numFmtId="0" fontId="2" fillId="3" borderId="11" xfId="0" applyFont="1" applyFill="1" applyBorder="1" applyAlignment="1" applyProtection="1">
      <alignment horizontal="left" vertical="top" wrapText="1" indent="1"/>
      <protection locked="0"/>
    </xf>
    <xf numFmtId="0" fontId="2" fillId="3" borderId="12" xfId="0" applyFont="1" applyFill="1" applyBorder="1" applyAlignment="1" applyProtection="1">
      <alignment horizontal="left" vertical="top" wrapText="1" indent="1"/>
      <protection locked="0"/>
    </xf>
    <xf numFmtId="0" fontId="2" fillId="3" borderId="13" xfId="0" applyFont="1" applyFill="1" applyBorder="1" applyAlignment="1" applyProtection="1">
      <alignment horizontal="left" vertical="top" wrapText="1" indent="1"/>
      <protection locked="0"/>
    </xf>
    <xf numFmtId="0" fontId="2" fillId="3" borderId="14" xfId="0" applyFont="1" applyFill="1" applyBorder="1" applyAlignment="1" applyProtection="1">
      <alignment horizontal="left" vertical="top" wrapText="1" indent="1"/>
      <protection locked="0"/>
    </xf>
    <xf numFmtId="0" fontId="2" fillId="3" borderId="0" xfId="0" applyFont="1" applyFill="1" applyAlignment="1" applyProtection="1">
      <alignment horizontal="left" vertical="top" wrapText="1" indent="1"/>
      <protection locked="0"/>
    </xf>
    <xf numFmtId="0" fontId="2" fillId="3" borderId="15" xfId="0" applyFont="1" applyFill="1" applyBorder="1" applyAlignment="1" applyProtection="1">
      <alignment horizontal="left" vertical="top" wrapText="1" indent="1"/>
      <protection locked="0"/>
    </xf>
    <xf numFmtId="188" fontId="9" fillId="3" borderId="22" xfId="0" applyNumberFormat="1" applyFont="1" applyFill="1" applyBorder="1" applyAlignment="1" applyProtection="1">
      <alignment horizontal="center" vertical="top"/>
      <protection locked="0"/>
    </xf>
    <xf numFmtId="188" fontId="2" fillId="3" borderId="23" xfId="0" applyNumberFormat="1" applyFont="1" applyFill="1" applyBorder="1" applyAlignment="1" applyProtection="1">
      <alignment horizontal="center" vertical="top"/>
      <protection locked="0"/>
    </xf>
    <xf numFmtId="191" fontId="9" fillId="3" borderId="22" xfId="0" applyNumberFormat="1" applyFont="1" applyFill="1" applyBorder="1" applyAlignment="1" applyProtection="1">
      <alignment horizontal="center" vertical="top"/>
      <protection locked="0"/>
    </xf>
    <xf numFmtId="0" fontId="2" fillId="3" borderId="23" xfId="0" applyFont="1" applyFill="1" applyBorder="1" applyAlignment="1" applyProtection="1">
      <alignment horizontal="center" vertical="top"/>
      <protection locked="0"/>
    </xf>
    <xf numFmtId="0" fontId="9" fillId="3" borderId="22" xfId="0" applyFont="1" applyFill="1" applyBorder="1" applyAlignment="1" applyProtection="1">
      <alignment horizontal="center" vertical="top"/>
      <protection locked="0"/>
    </xf>
    <xf numFmtId="0" fontId="2" fillId="3" borderId="0" xfId="0" applyFont="1" applyFill="1" applyAlignment="1" applyProtection="1">
      <alignment horizontal="center" vertical="top"/>
      <protection locked="0"/>
    </xf>
    <xf numFmtId="0" fontId="2" fillId="3" borderId="11" xfId="0" applyFont="1" applyFill="1" applyBorder="1" applyAlignment="1" applyProtection="1">
      <alignment horizontal="center" vertical="top"/>
      <protection locked="0"/>
    </xf>
    <xf numFmtId="0" fontId="2" fillId="3" borderId="12" xfId="0" applyFont="1" applyFill="1" applyBorder="1" applyAlignment="1" applyProtection="1">
      <alignment horizontal="center" vertical="top"/>
      <protection locked="0"/>
    </xf>
    <xf numFmtId="0" fontId="2" fillId="3" borderId="13" xfId="0" applyFont="1" applyFill="1" applyBorder="1" applyAlignment="1" applyProtection="1">
      <alignment horizontal="center" vertical="top"/>
      <protection locked="0"/>
    </xf>
    <xf numFmtId="0" fontId="2" fillId="3" borderId="10" xfId="0" applyFont="1" applyFill="1" applyBorder="1" applyAlignment="1" applyProtection="1">
      <alignment horizontal="center" vertical="top"/>
      <protection locked="0"/>
    </xf>
    <xf numFmtId="0" fontId="2" fillId="3" borderId="1" xfId="0" applyFont="1" applyFill="1" applyBorder="1" applyAlignment="1" applyProtection="1">
      <alignment horizontal="center" vertical="top"/>
      <protection locked="0"/>
    </xf>
    <xf numFmtId="0" fontId="2" fillId="3" borderId="16" xfId="0" applyFont="1" applyFill="1" applyBorder="1" applyAlignment="1" applyProtection="1">
      <alignment horizontal="center" vertical="top"/>
      <protection locked="0"/>
    </xf>
    <xf numFmtId="0" fontId="8" fillId="3" borderId="11" xfId="0" applyFont="1" applyFill="1" applyBorder="1" applyAlignment="1" applyProtection="1">
      <alignment horizontal="center" vertical="top"/>
      <protection locked="0"/>
    </xf>
    <xf numFmtId="0" fontId="8" fillId="3" borderId="12" xfId="0" applyFont="1" applyFill="1" applyBorder="1" applyAlignment="1" applyProtection="1">
      <alignment horizontal="center" vertical="top"/>
      <protection locked="0"/>
    </xf>
    <xf numFmtId="0" fontId="8" fillId="3" borderId="13" xfId="0" applyFont="1" applyFill="1" applyBorder="1" applyAlignment="1" applyProtection="1">
      <alignment horizontal="center" vertical="top"/>
      <protection locked="0"/>
    </xf>
    <xf numFmtId="0" fontId="8" fillId="3" borderId="10" xfId="0" applyFont="1" applyFill="1" applyBorder="1" applyAlignment="1" applyProtection="1">
      <alignment horizontal="center" vertical="top"/>
      <protection locked="0"/>
    </xf>
    <xf numFmtId="0" fontId="8" fillId="3" borderId="1" xfId="0" applyFont="1" applyFill="1" applyBorder="1" applyAlignment="1" applyProtection="1">
      <alignment horizontal="center" vertical="top"/>
      <protection locked="0"/>
    </xf>
    <xf numFmtId="0" fontId="8" fillId="3" borderId="16" xfId="0" applyFont="1" applyFill="1" applyBorder="1" applyAlignment="1" applyProtection="1">
      <alignment horizontal="center" vertical="top"/>
      <protection locked="0"/>
    </xf>
    <xf numFmtId="0" fontId="2" fillId="3" borderId="2" xfId="0" applyFont="1" applyFill="1" applyBorder="1" applyAlignment="1" applyProtection="1">
      <alignment horizontal="center" vertical="center"/>
      <protection locked="0"/>
    </xf>
    <xf numFmtId="0" fontId="3" fillId="6" borderId="4" xfId="0" applyFont="1" applyFill="1" applyBorder="1" applyAlignment="1">
      <alignment horizontal="left" vertical="top"/>
    </xf>
    <xf numFmtId="0" fontId="3" fillId="6" borderId="5" xfId="0" applyFont="1" applyFill="1" applyBorder="1" applyAlignment="1">
      <alignment horizontal="left" vertical="top"/>
    </xf>
    <xf numFmtId="0" fontId="3" fillId="6" borderId="12" xfId="0" applyFont="1" applyFill="1" applyBorder="1" applyAlignment="1">
      <alignment horizontal="left" vertical="top"/>
    </xf>
    <xf numFmtId="0" fontId="3" fillId="6" borderId="6" xfId="0" applyFont="1" applyFill="1" applyBorder="1" applyAlignment="1">
      <alignment horizontal="left" vertical="top"/>
    </xf>
    <xf numFmtId="0" fontId="3" fillId="5" borderId="4" xfId="0" applyFont="1" applyFill="1" applyBorder="1" applyAlignment="1">
      <alignment horizontal="left" vertical="top" wrapText="1"/>
    </xf>
    <xf numFmtId="0" fontId="3" fillId="5" borderId="5" xfId="0" applyFont="1" applyFill="1" applyBorder="1" applyAlignment="1">
      <alignment horizontal="left" vertical="top" wrapText="1"/>
    </xf>
    <xf numFmtId="0" fontId="3" fillId="5" borderId="6" xfId="0" applyFont="1" applyFill="1" applyBorder="1" applyAlignment="1">
      <alignment horizontal="left" vertical="top" wrapText="1"/>
    </xf>
    <xf numFmtId="189" fontId="3" fillId="5" borderId="2" xfId="20" applyNumberFormat="1" applyFont="1" applyFill="1" applyBorder="1" applyAlignment="1" applyProtection="1">
      <alignment horizontal="center" vertical="center" wrapText="1"/>
      <protection hidden="1"/>
    </xf>
    <xf numFmtId="3" fontId="2" fillId="3" borderId="21" xfId="0" applyNumberFormat="1" applyFont="1" applyFill="1" applyBorder="1" applyAlignment="1" applyProtection="1">
      <alignment horizontal="center" vertical="center" wrapText="1"/>
      <protection hidden="1"/>
    </xf>
    <xf numFmtId="3" fontId="2" fillId="5" borderId="2" xfId="20" applyNumberFormat="1" applyFont="1" applyFill="1" applyBorder="1" applyAlignment="1" applyProtection="1">
      <alignment horizontal="center" vertical="center" wrapText="1"/>
      <protection locked="0"/>
    </xf>
    <xf numFmtId="3" fontId="2" fillId="5" borderId="4" xfId="20" applyNumberFormat="1" applyFont="1" applyFill="1" applyBorder="1" applyAlignment="1" applyProtection="1">
      <alignment horizontal="center" vertical="center" wrapText="1"/>
      <protection locked="0"/>
    </xf>
    <xf numFmtId="3" fontId="3" fillId="5" borderId="21" xfId="0" applyNumberFormat="1" applyFont="1" applyFill="1" applyBorder="1" applyAlignment="1" applyProtection="1">
      <alignment horizontal="center" vertical="center" wrapText="1"/>
      <protection hidden="1"/>
    </xf>
    <xf numFmtId="2" fontId="2" fillId="5" borderId="6" xfId="20" applyNumberFormat="1" applyFont="1" applyFill="1" applyBorder="1" applyAlignment="1" applyProtection="1">
      <alignment horizontal="center" vertical="center" wrapText="1"/>
      <protection hidden="1"/>
    </xf>
    <xf numFmtId="3" fontId="2" fillId="3" borderId="2" xfId="20" applyNumberFormat="1" applyFont="1" applyFill="1" applyBorder="1" applyAlignment="1" applyProtection="1">
      <alignment horizontal="center" vertical="center" wrapText="1"/>
      <protection hidden="1"/>
    </xf>
    <xf numFmtId="3" fontId="2" fillId="3" borderId="4" xfId="20" applyNumberFormat="1" applyFont="1" applyFill="1" applyBorder="1" applyAlignment="1" applyProtection="1">
      <alignment horizontal="center" vertical="center" wrapText="1"/>
      <protection hidden="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4" fontId="2" fillId="5" borderId="24" xfId="20" applyNumberFormat="1" applyFont="1" applyFill="1" applyBorder="1" applyAlignment="1">
      <alignment horizontal="center" vertical="center"/>
    </xf>
    <xf numFmtId="4" fontId="2" fillId="5" borderId="25" xfId="20" applyNumberFormat="1" applyFont="1" applyFill="1" applyBorder="1" applyAlignment="1">
      <alignment horizontal="center" vertical="center"/>
    </xf>
    <xf numFmtId="4" fontId="2" fillId="5" borderId="26" xfId="20" applyNumberFormat="1" applyFont="1" applyFill="1" applyBorder="1" applyAlignment="1">
      <alignment horizontal="center" vertical="center"/>
    </xf>
    <xf numFmtId="4" fontId="2" fillId="5" borderId="27" xfId="20" applyNumberFormat="1" applyFont="1" applyFill="1" applyBorder="1" applyAlignment="1">
      <alignment horizontal="center" vertical="center"/>
    </xf>
    <xf numFmtId="4" fontId="2" fillId="5" borderId="28" xfId="20" applyNumberFormat="1" applyFont="1" applyFill="1" applyBorder="1" applyAlignment="1">
      <alignment horizontal="center" vertical="center"/>
    </xf>
    <xf numFmtId="4" fontId="2" fillId="5" borderId="29" xfId="20" applyNumberFormat="1" applyFont="1" applyFill="1" applyBorder="1" applyAlignment="1">
      <alignment horizontal="center" vertical="center"/>
    </xf>
    <xf numFmtId="4" fontId="2" fillId="3" borderId="30" xfId="20" applyNumberFormat="1" applyFont="1" applyFill="1" applyBorder="1" applyAlignment="1" applyProtection="1">
      <alignment horizontal="center" vertical="center" wrapText="1"/>
      <protection locked="0"/>
    </xf>
    <xf numFmtId="4" fontId="2" fillId="3" borderId="28" xfId="20" applyNumberFormat="1" applyFont="1" applyFill="1" applyBorder="1" applyAlignment="1" applyProtection="1">
      <alignment horizontal="center" vertical="center" wrapText="1"/>
      <protection locked="0"/>
    </xf>
    <xf numFmtId="4" fontId="2" fillId="3" borderId="29" xfId="20" applyNumberFormat="1" applyFont="1" applyFill="1" applyBorder="1" applyAlignment="1" applyProtection="1">
      <alignment horizontal="center" vertical="center" wrapText="1"/>
      <protection locked="0"/>
    </xf>
    <xf numFmtId="4" fontId="2" fillId="3" borderId="31" xfId="20" applyNumberFormat="1" applyFont="1" applyFill="1" applyBorder="1" applyAlignment="1" applyProtection="1">
      <alignment horizontal="center" vertical="center" wrapText="1"/>
      <protection locked="0"/>
    </xf>
    <xf numFmtId="4" fontId="2" fillId="3" borderId="25" xfId="20" applyNumberFormat="1" applyFont="1" applyFill="1" applyBorder="1" applyAlignment="1" applyProtection="1">
      <alignment horizontal="center" vertical="center" wrapText="1"/>
      <protection locked="0"/>
    </xf>
    <xf numFmtId="4" fontId="2" fillId="3" borderId="26" xfId="20" applyNumberFormat="1" applyFont="1" applyFill="1" applyBorder="1" applyAlignment="1" applyProtection="1">
      <alignment horizontal="center" vertical="center" wrapText="1"/>
      <protection locked="0"/>
    </xf>
    <xf numFmtId="4" fontId="2" fillId="3" borderId="32" xfId="20" applyNumberFormat="1" applyFont="1" applyFill="1" applyBorder="1" applyAlignment="1" applyProtection="1">
      <alignment horizontal="center" vertical="center" wrapText="1"/>
      <protection locked="0"/>
    </xf>
    <xf numFmtId="4" fontId="2" fillId="3" borderId="33" xfId="20" applyNumberFormat="1" applyFont="1" applyFill="1" applyBorder="1" applyAlignment="1" applyProtection="1">
      <alignment horizontal="center" vertical="center" wrapText="1"/>
      <protection locked="0"/>
    </xf>
    <xf numFmtId="4" fontId="2" fillId="3" borderId="34" xfId="20" applyNumberFormat="1" applyFont="1" applyFill="1" applyBorder="1" applyAlignment="1" applyProtection="1">
      <alignment horizontal="center" vertical="center" wrapText="1"/>
      <protection locked="0"/>
    </xf>
    <xf numFmtId="2" fontId="2" fillId="3" borderId="30" xfId="20" applyNumberFormat="1" applyFont="1" applyFill="1" applyBorder="1" applyAlignment="1" applyProtection="1">
      <alignment horizontal="center" vertical="center"/>
      <protection hidden="1"/>
    </xf>
    <xf numFmtId="2" fontId="2" fillId="3" borderId="28" xfId="20" applyNumberFormat="1" applyFont="1" applyFill="1" applyBorder="1" applyAlignment="1" applyProtection="1">
      <alignment horizontal="center" vertical="center"/>
      <protection hidden="1"/>
    </xf>
    <xf numFmtId="4" fontId="2" fillId="3" borderId="35" xfId="20" applyNumberFormat="1" applyFont="1" applyFill="1" applyBorder="1" applyAlignment="1" applyProtection="1">
      <alignment horizontal="center" vertical="center" wrapText="1"/>
      <protection locked="0"/>
    </xf>
    <xf numFmtId="4" fontId="2" fillId="3" borderId="0" xfId="20" applyNumberFormat="1" applyFont="1" applyFill="1" applyBorder="1" applyAlignment="1" applyProtection="1">
      <alignment horizontal="center" vertical="center" wrapText="1"/>
      <protection locked="0"/>
    </xf>
    <xf numFmtId="4" fontId="2" fillId="3" borderId="36" xfId="20" applyNumberFormat="1" applyFont="1" applyFill="1" applyBorder="1" applyAlignment="1" applyProtection="1">
      <alignment horizontal="center" vertical="center" wrapText="1"/>
      <protection locked="0"/>
    </xf>
    <xf numFmtId="4" fontId="2" fillId="3" borderId="37" xfId="20" applyNumberFormat="1" applyFont="1" applyFill="1" applyBorder="1" applyAlignment="1" applyProtection="1">
      <alignment horizontal="center" vertical="center" wrapText="1"/>
      <protection locked="0"/>
    </xf>
    <xf numFmtId="4" fontId="2" fillId="3" borderId="38" xfId="20" applyNumberFormat="1" applyFont="1" applyFill="1" applyBorder="1" applyAlignment="1" applyProtection="1">
      <alignment horizontal="center" vertical="center" wrapText="1"/>
      <protection locked="0"/>
    </xf>
    <xf numFmtId="4" fontId="2" fillId="3" borderId="39" xfId="20" applyNumberFormat="1" applyFont="1" applyFill="1" applyBorder="1" applyAlignment="1" applyProtection="1">
      <alignment horizontal="center" vertical="center" wrapText="1"/>
      <protection locked="0"/>
    </xf>
    <xf numFmtId="4" fontId="2" fillId="3" borderId="19" xfId="20" applyNumberFormat="1" applyFont="1" applyFill="1" applyBorder="1" applyAlignment="1" applyProtection="1">
      <alignment horizontal="center" vertical="center" wrapText="1"/>
      <protection locked="0"/>
    </xf>
    <xf numFmtId="4" fontId="2" fillId="3" borderId="40" xfId="20" applyNumberFormat="1" applyFont="1" applyFill="1" applyBorder="1" applyAlignment="1" applyProtection="1">
      <alignment horizontal="center" vertical="center" wrapText="1"/>
      <protection locked="0"/>
    </xf>
    <xf numFmtId="4" fontId="2" fillId="3" borderId="20" xfId="20" applyNumberFormat="1" applyFont="1" applyFill="1" applyBorder="1" applyAlignment="1" applyProtection="1">
      <alignment horizontal="center" vertical="center" wrapText="1"/>
      <protection locked="0"/>
    </xf>
    <xf numFmtId="2" fontId="2" fillId="3" borderId="19" xfId="20" applyNumberFormat="1" applyFont="1" applyFill="1" applyBorder="1" applyAlignment="1" applyProtection="1">
      <alignment horizontal="center" vertical="center"/>
      <protection hidden="1"/>
    </xf>
    <xf numFmtId="2" fontId="2" fillId="3" borderId="20" xfId="20" applyNumberFormat="1" applyFont="1" applyFill="1" applyBorder="1" applyAlignment="1" applyProtection="1">
      <alignment horizontal="center" vertical="center"/>
      <protection hidden="1"/>
    </xf>
    <xf numFmtId="2" fontId="2" fillId="3" borderId="0" xfId="20" applyNumberFormat="1" applyFont="1" applyFill="1" applyBorder="1" applyAlignment="1" applyProtection="1">
      <alignment horizontal="center" vertical="center"/>
      <protection hidden="1"/>
    </xf>
    <xf numFmtId="2" fontId="2" fillId="3" borderId="36" xfId="20" applyNumberFormat="1" applyFont="1" applyFill="1" applyBorder="1" applyAlignment="1" applyProtection="1">
      <alignment horizontal="center" vertical="center"/>
      <protection hidden="1"/>
    </xf>
    <xf numFmtId="2" fontId="2" fillId="3" borderId="38" xfId="20" applyNumberFormat="1" applyFont="1" applyFill="1" applyBorder="1" applyAlignment="1" applyProtection="1">
      <alignment horizontal="center" vertical="center"/>
      <protection hidden="1"/>
    </xf>
    <xf numFmtId="2" fontId="2" fillId="3" borderId="39" xfId="20" applyNumberFormat="1" applyFont="1" applyFill="1" applyBorder="1" applyAlignment="1" applyProtection="1">
      <alignment horizontal="center" vertical="center"/>
      <protection hidden="1"/>
    </xf>
    <xf numFmtId="4" fontId="2" fillId="5" borderId="41" xfId="20" applyNumberFormat="1" applyFont="1" applyFill="1" applyBorder="1" applyAlignment="1">
      <alignment horizontal="center" vertical="center"/>
    </xf>
    <xf numFmtId="4" fontId="2" fillId="5" borderId="42" xfId="20" applyNumberFormat="1" applyFont="1" applyFill="1" applyBorder="1" applyAlignment="1">
      <alignment horizontal="center" vertical="center"/>
    </xf>
    <xf numFmtId="4" fontId="2" fillId="5" borderId="43" xfId="20" applyNumberFormat="1" applyFont="1" applyFill="1" applyBorder="1" applyAlignment="1">
      <alignment horizontal="center" vertical="center"/>
    </xf>
    <xf numFmtId="4" fontId="2" fillId="5" borderId="35" xfId="20" applyNumberFormat="1" applyFont="1" applyFill="1" applyBorder="1" applyAlignment="1">
      <alignment horizontal="center" vertical="center"/>
    </xf>
    <xf numFmtId="4" fontId="2" fillId="5" borderId="0" xfId="20" applyNumberFormat="1" applyFont="1" applyFill="1" applyBorder="1" applyAlignment="1">
      <alignment horizontal="center" vertical="center"/>
    </xf>
    <xf numFmtId="4" fontId="2" fillId="5" borderId="36" xfId="20" applyNumberFormat="1" applyFont="1" applyFill="1" applyBorder="1" applyAlignment="1">
      <alignment horizontal="center" vertical="center"/>
    </xf>
    <xf numFmtId="4" fontId="2" fillId="5" borderId="37" xfId="20" applyNumberFormat="1" applyFont="1" applyFill="1" applyBorder="1" applyAlignment="1">
      <alignment horizontal="center" vertical="center"/>
    </xf>
    <xf numFmtId="4" fontId="2" fillId="5" borderId="38" xfId="20" applyNumberFormat="1" applyFont="1" applyFill="1" applyBorder="1" applyAlignment="1">
      <alignment horizontal="center" vertical="center"/>
    </xf>
    <xf numFmtId="4" fontId="2" fillId="5" borderId="39" xfId="20" applyNumberFormat="1" applyFont="1" applyFill="1" applyBorder="1" applyAlignment="1">
      <alignment horizontal="center" vertical="center"/>
    </xf>
    <xf numFmtId="4" fontId="2" fillId="5" borderId="44" xfId="20" applyNumberFormat="1" applyFont="1" applyFill="1" applyBorder="1" applyAlignment="1">
      <alignment horizontal="center" vertical="center"/>
    </xf>
    <xf numFmtId="4" fontId="2" fillId="5" borderId="45" xfId="20" applyNumberFormat="1" applyFont="1" applyFill="1" applyBorder="1" applyAlignment="1">
      <alignment horizontal="center" vertical="center"/>
    </xf>
    <xf numFmtId="4" fontId="2" fillId="5" borderId="46" xfId="20" applyNumberFormat="1" applyFont="1" applyFill="1" applyBorder="1" applyAlignment="1">
      <alignment horizontal="center" vertical="center"/>
    </xf>
    <xf numFmtId="1" fontId="2" fillId="5" borderId="2" xfId="20" applyNumberFormat="1" applyFont="1" applyFill="1" applyBorder="1" applyAlignment="1" applyProtection="1">
      <alignment horizontal="center" vertical="center" wrapText="1"/>
      <protection locked="0"/>
    </xf>
    <xf numFmtId="1" fontId="2" fillId="5" borderId="4" xfId="20" applyNumberFormat="1" applyFont="1" applyFill="1" applyBorder="1" applyAlignment="1" applyProtection="1">
      <alignment horizontal="center" vertical="center" wrapText="1"/>
      <protection locked="0"/>
    </xf>
    <xf numFmtId="2" fontId="2" fillId="3" borderId="2" xfId="20" applyNumberFormat="1" applyFont="1" applyFill="1" applyBorder="1" applyAlignment="1" applyProtection="1">
      <alignment horizontal="center" vertical="center"/>
      <protection locked="0"/>
    </xf>
    <xf numFmtId="1" fontId="2" fillId="3" borderId="4" xfId="20" applyNumberFormat="1" applyFont="1" applyFill="1" applyBorder="1" applyAlignment="1" applyProtection="1">
      <alignment horizontal="center" vertical="center" wrapText="1"/>
      <protection locked="0"/>
    </xf>
    <xf numFmtId="1" fontId="2" fillId="3" borderId="5" xfId="20" applyNumberFormat="1" applyFont="1" applyFill="1" applyBorder="1" applyAlignment="1" applyProtection="1">
      <alignment horizontal="center" vertical="center" wrapText="1"/>
      <protection locked="0"/>
    </xf>
    <xf numFmtId="1" fontId="2" fillId="3" borderId="6" xfId="20" applyNumberFormat="1" applyFont="1" applyFill="1" applyBorder="1" applyAlignment="1" applyProtection="1">
      <alignment horizontal="center" vertical="center" wrapText="1"/>
      <protection locked="0"/>
    </xf>
    <xf numFmtId="1" fontId="2" fillId="3" borderId="2" xfId="20" applyNumberFormat="1" applyFont="1" applyFill="1" applyBorder="1" applyAlignment="1" applyProtection="1">
      <alignment horizontal="center" vertical="center" wrapText="1"/>
      <protection hidden="1"/>
    </xf>
    <xf numFmtId="1" fontId="2" fillId="3" borderId="2" xfId="20" applyNumberFormat="1" applyFont="1" applyFill="1" applyBorder="1" applyAlignment="1" applyProtection="1">
      <alignment horizontal="center" vertical="center" wrapText="1"/>
      <protection locked="0"/>
    </xf>
    <xf numFmtId="4" fontId="2" fillId="5" borderId="47" xfId="20" applyNumberFormat="1" applyFont="1" applyFill="1" applyBorder="1" applyAlignment="1">
      <alignment horizontal="center" vertical="center"/>
    </xf>
    <xf numFmtId="4" fontId="2" fillId="5" borderId="48" xfId="20" applyNumberFormat="1" applyFont="1" applyFill="1" applyBorder="1" applyAlignment="1">
      <alignment horizontal="center" vertical="center"/>
    </xf>
    <xf numFmtId="4" fontId="2" fillId="5" borderId="49" xfId="20" applyNumberFormat="1" applyFont="1" applyFill="1" applyBorder="1" applyAlignment="1">
      <alignment horizontal="center" vertical="center"/>
    </xf>
    <xf numFmtId="4" fontId="2" fillId="5" borderId="50" xfId="20" applyNumberFormat="1" applyFont="1" applyFill="1" applyBorder="1" applyAlignment="1">
      <alignment horizontal="center" vertical="center"/>
    </xf>
    <xf numFmtId="4" fontId="2" fillId="5" borderId="51" xfId="20" applyNumberFormat="1" applyFont="1" applyFill="1" applyBorder="1" applyAlignment="1">
      <alignment horizontal="center" vertical="center"/>
    </xf>
    <xf numFmtId="4" fontId="2" fillId="5" borderId="52" xfId="20" applyNumberFormat="1" applyFont="1" applyFill="1" applyBorder="1" applyAlignment="1">
      <alignment horizontal="center" vertical="center"/>
    </xf>
    <xf numFmtId="4" fontId="2" fillId="5" borderId="53" xfId="20" applyNumberFormat="1" applyFont="1" applyFill="1" applyBorder="1" applyAlignment="1">
      <alignment horizontal="center" vertical="center"/>
    </xf>
    <xf numFmtId="4" fontId="2" fillId="5" borderId="54" xfId="20" applyNumberFormat="1" applyFont="1" applyFill="1" applyBorder="1" applyAlignment="1">
      <alignment horizontal="center" vertical="center"/>
    </xf>
    <xf numFmtId="4" fontId="2" fillId="5" borderId="55" xfId="20" applyNumberFormat="1" applyFont="1" applyFill="1" applyBorder="1" applyAlignment="1">
      <alignment horizontal="center" vertical="center"/>
    </xf>
    <xf numFmtId="1" fontId="2" fillId="3" borderId="4" xfId="20" applyNumberFormat="1" applyFont="1" applyFill="1" applyBorder="1" applyAlignment="1" applyProtection="1">
      <alignment horizontal="center" vertical="center"/>
      <protection locked="0"/>
    </xf>
    <xf numFmtId="1" fontId="2" fillId="3" borderId="5" xfId="20" applyNumberFormat="1" applyFont="1" applyFill="1" applyBorder="1" applyAlignment="1" applyProtection="1">
      <alignment horizontal="center" vertical="center"/>
      <protection locked="0"/>
    </xf>
    <xf numFmtId="1" fontId="2" fillId="3" borderId="6" xfId="20" applyNumberFormat="1" applyFont="1" applyFill="1" applyBorder="1" applyAlignment="1" applyProtection="1">
      <alignment horizontal="center" vertical="center"/>
      <protection locked="0"/>
    </xf>
    <xf numFmtId="190" fontId="2" fillId="5" borderId="2" xfId="0" applyNumberFormat="1" applyFont="1" applyFill="1" applyBorder="1" applyAlignment="1" applyProtection="1">
      <alignment horizontal="center" vertical="center" wrapText="1"/>
      <protection hidden="1"/>
    </xf>
    <xf numFmtId="4" fontId="2" fillId="5" borderId="24" xfId="20" applyNumberFormat="1" applyFont="1" applyFill="1" applyBorder="1" applyAlignment="1">
      <alignment horizontal="right" vertical="center"/>
    </xf>
    <xf numFmtId="4" fontId="2" fillId="5" borderId="25" xfId="20" applyNumberFormat="1" applyFont="1" applyFill="1" applyBorder="1" applyAlignment="1">
      <alignment horizontal="right" vertical="center"/>
    </xf>
    <xf numFmtId="4" fontId="2" fillId="5" borderId="26" xfId="20" applyNumberFormat="1" applyFont="1" applyFill="1" applyBorder="1" applyAlignment="1">
      <alignment horizontal="right" vertical="center"/>
    </xf>
    <xf numFmtId="4" fontId="2" fillId="3" borderId="31" xfId="20" applyNumberFormat="1" applyFont="1" applyFill="1" applyBorder="1" applyAlignment="1" applyProtection="1">
      <alignment horizontal="right" vertical="center" wrapText="1"/>
      <protection locked="0"/>
    </xf>
    <xf numFmtId="4" fontId="2" fillId="3" borderId="25" xfId="20" applyNumberFormat="1" applyFont="1" applyFill="1" applyBorder="1" applyAlignment="1" applyProtection="1">
      <alignment horizontal="right" vertical="center" wrapText="1"/>
      <protection locked="0"/>
    </xf>
    <xf numFmtId="4" fontId="2" fillId="3" borderId="26" xfId="20" applyNumberFormat="1" applyFont="1" applyFill="1" applyBorder="1" applyAlignment="1" applyProtection="1">
      <alignment horizontal="right" vertical="center" wrapText="1"/>
      <protection locked="0"/>
    </xf>
    <xf numFmtId="4" fontId="2" fillId="5" borderId="44" xfId="20" applyNumberFormat="1" applyFont="1" applyFill="1" applyBorder="1" applyAlignment="1">
      <alignment horizontal="right" vertical="center"/>
    </xf>
    <xf numFmtId="4" fontId="2" fillId="5" borderId="45" xfId="20" applyNumberFormat="1" applyFont="1" applyFill="1" applyBorder="1" applyAlignment="1">
      <alignment horizontal="right" vertical="center"/>
    </xf>
    <xf numFmtId="4" fontId="2" fillId="5" borderId="46" xfId="20" applyNumberFormat="1" applyFont="1" applyFill="1" applyBorder="1" applyAlignment="1">
      <alignment horizontal="right" vertical="center"/>
    </xf>
    <xf numFmtId="4" fontId="2" fillId="5" borderId="27" xfId="20" applyNumberFormat="1" applyFont="1" applyFill="1" applyBorder="1" applyAlignment="1">
      <alignment horizontal="right" vertical="center"/>
    </xf>
    <xf numFmtId="4" fontId="2" fillId="5" borderId="28" xfId="20" applyNumberFormat="1" applyFont="1" applyFill="1" applyBorder="1" applyAlignment="1">
      <alignment horizontal="right" vertical="center"/>
    </xf>
    <xf numFmtId="4" fontId="2" fillId="5" borderId="29" xfId="20" applyNumberFormat="1" applyFont="1" applyFill="1" applyBorder="1" applyAlignment="1">
      <alignment horizontal="right" vertical="center"/>
    </xf>
    <xf numFmtId="4" fontId="2" fillId="3" borderId="30" xfId="20" applyNumberFormat="1" applyFont="1" applyFill="1" applyBorder="1" applyAlignment="1" applyProtection="1">
      <alignment horizontal="right" vertical="center" wrapText="1"/>
      <protection locked="0"/>
    </xf>
    <xf numFmtId="4" fontId="2" fillId="3" borderId="28" xfId="20" applyNumberFormat="1" applyFont="1" applyFill="1" applyBorder="1" applyAlignment="1" applyProtection="1">
      <alignment horizontal="right" vertical="center" wrapText="1"/>
      <protection locked="0"/>
    </xf>
    <xf numFmtId="4" fontId="2" fillId="3" borderId="29" xfId="20" applyNumberFormat="1" applyFont="1" applyFill="1" applyBorder="1" applyAlignment="1" applyProtection="1">
      <alignment horizontal="right" vertical="center" wrapText="1"/>
      <protection locked="0"/>
    </xf>
    <xf numFmtId="4" fontId="3" fillId="6" borderId="3" xfId="20" applyNumberFormat="1" applyFont="1" applyFill="1" applyBorder="1" applyAlignment="1">
      <alignment horizontal="right" vertical="top"/>
    </xf>
    <xf numFmtId="4" fontId="3" fillId="6" borderId="3" xfId="20" applyNumberFormat="1" applyFont="1" applyFill="1" applyBorder="1" applyAlignment="1" applyProtection="1">
      <alignment horizontal="right" vertical="top"/>
      <protection hidden="1"/>
    </xf>
    <xf numFmtId="4" fontId="3" fillId="6" borderId="17" xfId="20" applyNumberFormat="1" applyFont="1" applyFill="1" applyBorder="1" applyAlignment="1" applyProtection="1">
      <alignment horizontal="right" vertical="top"/>
      <protection hidden="1"/>
    </xf>
    <xf numFmtId="1" fontId="2" fillId="5" borderId="2" xfId="20" applyNumberFormat="1" applyFont="1" applyFill="1" applyBorder="1" applyAlignment="1" applyProtection="1">
      <alignment horizontal="center" vertical="center" wrapText="1"/>
      <protection/>
    </xf>
    <xf numFmtId="1" fontId="2" fillId="5" borderId="4" xfId="20" applyNumberFormat="1" applyFont="1" applyFill="1" applyBorder="1" applyAlignment="1" applyProtection="1">
      <alignment horizontal="center" vertical="center" wrapText="1"/>
      <protection/>
    </xf>
    <xf numFmtId="4" fontId="2" fillId="3" borderId="32" xfId="20" applyNumberFormat="1" applyFont="1" applyFill="1" applyBorder="1" applyAlignment="1" applyProtection="1">
      <alignment horizontal="right" vertical="center" wrapText="1"/>
      <protection locked="0"/>
    </xf>
    <xf numFmtId="4" fontId="2" fillId="3" borderId="33" xfId="20" applyNumberFormat="1" applyFont="1" applyFill="1" applyBorder="1" applyAlignment="1" applyProtection="1">
      <alignment horizontal="right" vertical="center" wrapText="1"/>
      <protection locked="0"/>
    </xf>
    <xf numFmtId="4" fontId="2" fillId="3" borderId="34" xfId="20" applyNumberFormat="1" applyFont="1" applyFill="1" applyBorder="1" applyAlignment="1" applyProtection="1">
      <alignment horizontal="right" vertical="center" wrapText="1"/>
      <protection locked="0"/>
    </xf>
    <xf numFmtId="4" fontId="2" fillId="5" borderId="47" xfId="20" applyNumberFormat="1" applyFont="1" applyFill="1" applyBorder="1" applyAlignment="1">
      <alignment horizontal="right" vertical="center"/>
    </xf>
    <xf numFmtId="4" fontId="2" fillId="5" borderId="48" xfId="20" applyNumberFormat="1" applyFont="1" applyFill="1" applyBorder="1" applyAlignment="1">
      <alignment horizontal="right" vertical="center"/>
    </xf>
    <xf numFmtId="4" fontId="2" fillId="5" borderId="49" xfId="20" applyNumberFormat="1" applyFont="1" applyFill="1" applyBorder="1" applyAlignment="1">
      <alignment horizontal="right" vertical="center"/>
    </xf>
    <xf numFmtId="4" fontId="2" fillId="5" borderId="50" xfId="20" applyNumberFormat="1" applyFont="1" applyFill="1" applyBorder="1" applyAlignment="1">
      <alignment horizontal="right" vertical="center"/>
    </xf>
    <xf numFmtId="4" fontId="2" fillId="5" borderId="51" xfId="20" applyNumberFormat="1" applyFont="1" applyFill="1" applyBorder="1" applyAlignment="1">
      <alignment horizontal="right" vertical="center"/>
    </xf>
    <xf numFmtId="4" fontId="2" fillId="5" borderId="52" xfId="20" applyNumberFormat="1" applyFont="1" applyFill="1" applyBorder="1" applyAlignment="1">
      <alignment horizontal="right" vertical="center"/>
    </xf>
    <xf numFmtId="4" fontId="2" fillId="5" borderId="53" xfId="20" applyNumberFormat="1" applyFont="1" applyFill="1" applyBorder="1" applyAlignment="1">
      <alignment horizontal="right" vertical="center"/>
    </xf>
    <xf numFmtId="4" fontId="2" fillId="5" borderId="54" xfId="20" applyNumberFormat="1" applyFont="1" applyFill="1" applyBorder="1" applyAlignment="1">
      <alignment horizontal="right" vertical="center"/>
    </xf>
    <xf numFmtId="4" fontId="2" fillId="5" borderId="55" xfId="20" applyNumberFormat="1" applyFont="1" applyFill="1" applyBorder="1" applyAlignment="1">
      <alignment horizontal="right" vertical="center"/>
    </xf>
    <xf numFmtId="4" fontId="2" fillId="3" borderId="19" xfId="20" applyNumberFormat="1" applyFont="1" applyFill="1" applyBorder="1" applyAlignment="1" applyProtection="1">
      <alignment horizontal="right" vertical="center" wrapText="1"/>
      <protection locked="0"/>
    </xf>
    <xf numFmtId="4" fontId="2" fillId="3" borderId="40" xfId="20" applyNumberFormat="1" applyFont="1" applyFill="1" applyBorder="1" applyAlignment="1" applyProtection="1">
      <alignment horizontal="right" vertical="center" wrapText="1"/>
      <protection locked="0"/>
    </xf>
    <xf numFmtId="4" fontId="2" fillId="3" borderId="20" xfId="20" applyNumberFormat="1" applyFont="1" applyFill="1" applyBorder="1" applyAlignment="1" applyProtection="1">
      <alignment horizontal="right" vertical="center" wrapText="1"/>
      <protection locked="0"/>
    </xf>
    <xf numFmtId="4" fontId="2" fillId="3" borderId="35" xfId="20" applyNumberFormat="1" applyFont="1" applyFill="1" applyBorder="1" applyAlignment="1" applyProtection="1">
      <alignment horizontal="right" vertical="center" wrapText="1"/>
      <protection locked="0"/>
    </xf>
    <xf numFmtId="4" fontId="2" fillId="3" borderId="0" xfId="20" applyNumberFormat="1" applyFont="1" applyFill="1" applyBorder="1" applyAlignment="1" applyProtection="1">
      <alignment horizontal="right" vertical="center" wrapText="1"/>
      <protection locked="0"/>
    </xf>
    <xf numFmtId="4" fontId="2" fillId="3" borderId="36" xfId="20" applyNumberFormat="1" applyFont="1" applyFill="1" applyBorder="1" applyAlignment="1" applyProtection="1">
      <alignment horizontal="right" vertical="center" wrapText="1"/>
      <protection locked="0"/>
    </xf>
    <xf numFmtId="4" fontId="2" fillId="3" borderId="37" xfId="20" applyNumberFormat="1" applyFont="1" applyFill="1" applyBorder="1" applyAlignment="1" applyProtection="1">
      <alignment horizontal="right" vertical="center" wrapText="1"/>
      <protection locked="0"/>
    </xf>
    <xf numFmtId="4" fontId="2" fillId="3" borderId="38" xfId="20" applyNumberFormat="1" applyFont="1" applyFill="1" applyBorder="1" applyAlignment="1" applyProtection="1">
      <alignment horizontal="right" vertical="center" wrapText="1"/>
      <protection locked="0"/>
    </xf>
    <xf numFmtId="4" fontId="2" fillId="3" borderId="39" xfId="20" applyNumberFormat="1" applyFont="1" applyFill="1" applyBorder="1" applyAlignment="1" applyProtection="1">
      <alignment horizontal="right" vertical="center" wrapText="1"/>
      <protection locked="0"/>
    </xf>
    <xf numFmtId="3" fontId="2" fillId="5" borderId="2" xfId="0" applyNumberFormat="1" applyFont="1" applyFill="1" applyBorder="1" applyAlignment="1" applyProtection="1">
      <alignment horizontal="center" vertical="center"/>
      <protection hidden="1"/>
    </xf>
    <xf numFmtId="3" fontId="2" fillId="5" borderId="2" xfId="20" applyNumberFormat="1" applyFont="1" applyFill="1" applyBorder="1" applyAlignment="1" applyProtection="1">
      <alignment horizontal="center" vertical="center"/>
      <protection hidden="1"/>
    </xf>
    <xf numFmtId="3" fontId="2" fillId="5" borderId="3" xfId="20" applyNumberFormat="1" applyFont="1" applyFill="1" applyBorder="1" applyAlignment="1" applyProtection="1">
      <alignment horizontal="center" vertical="center"/>
      <protection hidden="1"/>
    </xf>
    <xf numFmtId="0" fontId="3" fillId="3" borderId="0" xfId="0" applyFont="1" applyFill="1" applyAlignment="1" applyProtection="1">
      <alignment horizontal="center" vertical="center"/>
      <protection hidden="1"/>
    </xf>
    <xf numFmtId="4" fontId="2" fillId="3" borderId="41" xfId="20" applyNumberFormat="1" applyFont="1" applyFill="1" applyBorder="1" applyAlignment="1" applyProtection="1">
      <alignment horizontal="right" vertical="center" wrapText="1"/>
      <protection locked="0"/>
    </xf>
    <xf numFmtId="4" fontId="2" fillId="3" borderId="42" xfId="20" applyNumberFormat="1" applyFont="1" applyFill="1" applyBorder="1" applyAlignment="1" applyProtection="1">
      <alignment horizontal="right" vertical="center" wrapText="1"/>
      <protection locked="0"/>
    </xf>
    <xf numFmtId="4" fontId="2" fillId="3" borderId="43" xfId="20" applyNumberFormat="1" applyFont="1" applyFill="1" applyBorder="1" applyAlignment="1" applyProtection="1">
      <alignment horizontal="right" vertical="center" wrapText="1"/>
      <protection locked="0"/>
    </xf>
    <xf numFmtId="2" fontId="2" fillId="3" borderId="41" xfId="20" applyNumberFormat="1" applyFont="1" applyFill="1" applyBorder="1" applyAlignment="1" applyProtection="1">
      <alignment horizontal="center" vertical="center"/>
      <protection hidden="1"/>
    </xf>
    <xf numFmtId="2" fontId="2" fillId="3" borderId="43" xfId="20" applyNumberFormat="1" applyFont="1" applyFill="1" applyBorder="1" applyAlignment="1" applyProtection="1">
      <alignment horizontal="center" vertical="center"/>
      <protection hidden="1"/>
    </xf>
    <xf numFmtId="2" fontId="2" fillId="3" borderId="35" xfId="20" applyNumberFormat="1" applyFont="1" applyFill="1" applyBorder="1" applyAlignment="1" applyProtection="1">
      <alignment horizontal="center" vertical="center"/>
      <protection hidden="1"/>
    </xf>
    <xf numFmtId="2" fontId="2" fillId="3" borderId="37" xfId="20" applyNumberFormat="1" applyFont="1" applyFill="1" applyBorder="1" applyAlignment="1" applyProtection="1">
      <alignment horizontal="center" vertical="center"/>
      <protection hidden="1"/>
    </xf>
    <xf numFmtId="0" fontId="2" fillId="3" borderId="3" xfId="0" applyFont="1" applyFill="1" applyBorder="1" applyAlignment="1">
      <alignment horizontal="left" vertical="top" wrapText="1"/>
    </xf>
    <xf numFmtId="1" fontId="3" fillId="5" borderId="2" xfId="20" applyNumberFormat="1" applyFont="1" applyFill="1" applyBorder="1" applyAlignment="1" applyProtection="1">
      <alignment horizontal="center" vertical="center" wrapText="1"/>
      <protection locked="0"/>
    </xf>
    <xf numFmtId="1" fontId="3" fillId="5" borderId="4" xfId="20" applyNumberFormat="1" applyFont="1" applyFill="1" applyBorder="1" applyAlignment="1" applyProtection="1">
      <alignment horizontal="center" vertical="center" wrapText="1"/>
      <protection locked="0"/>
    </xf>
    <xf numFmtId="2" fontId="3" fillId="5" borderId="6" xfId="20" applyNumberFormat="1" applyFont="1" applyFill="1" applyBorder="1" applyAlignment="1" applyProtection="1">
      <alignment horizontal="center" vertical="center" wrapText="1"/>
      <protection hidden="1"/>
    </xf>
    <xf numFmtId="2" fontId="3" fillId="5" borderId="2" xfId="20" applyNumberFormat="1" applyFont="1" applyFill="1" applyBorder="1" applyAlignment="1" applyProtection="1">
      <alignment horizontal="center" vertical="center" wrapText="1"/>
      <protection hidden="1"/>
    </xf>
    <xf numFmtId="3" fontId="2" fillId="3" borderId="2" xfId="20" applyNumberFormat="1" applyFont="1" applyFill="1" applyBorder="1" applyAlignment="1" applyProtection="1">
      <alignment horizontal="center" vertical="center"/>
      <protection/>
    </xf>
    <xf numFmtId="0" fontId="2" fillId="3" borderId="56" xfId="0" applyFont="1" applyFill="1" applyBorder="1" applyAlignment="1">
      <alignment horizontal="left" vertical="top" wrapText="1"/>
    </xf>
    <xf numFmtId="0" fontId="2" fillId="3" borderId="57" xfId="0" applyFont="1" applyFill="1" applyBorder="1" applyAlignment="1">
      <alignment horizontal="left" vertical="top" wrapText="1"/>
    </xf>
    <xf numFmtId="0" fontId="2" fillId="3" borderId="58" xfId="0" applyFont="1" applyFill="1" applyBorder="1" applyAlignment="1">
      <alignment horizontal="left" vertical="top" wrapText="1"/>
    </xf>
    <xf numFmtId="0" fontId="2" fillId="3" borderId="59" xfId="0" applyFont="1" applyFill="1" applyBorder="1" applyAlignment="1">
      <alignment horizontal="left" vertical="top" wrapText="1"/>
    </xf>
    <xf numFmtId="0" fontId="2" fillId="3" borderId="0" xfId="0" applyFont="1" applyFill="1" applyAlignment="1">
      <alignment horizontal="left" vertical="top" wrapText="1"/>
    </xf>
    <xf numFmtId="0" fontId="2" fillId="3" borderId="60" xfId="0" applyFont="1" applyFill="1" applyBorder="1" applyAlignment="1">
      <alignment horizontal="left" vertical="top" wrapText="1"/>
    </xf>
    <xf numFmtId="0" fontId="2" fillId="3" borderId="61" xfId="0" applyFont="1" applyFill="1" applyBorder="1" applyAlignment="1">
      <alignment horizontal="left" vertical="top" wrapText="1"/>
    </xf>
    <xf numFmtId="0" fontId="2" fillId="3" borderId="62" xfId="0" applyFont="1" applyFill="1" applyBorder="1" applyAlignment="1">
      <alignment horizontal="left" vertical="top" wrapText="1"/>
    </xf>
    <xf numFmtId="0" fontId="2" fillId="3" borderId="63" xfId="0" applyFont="1" applyFill="1" applyBorder="1" applyAlignment="1">
      <alignment horizontal="left" vertical="top" wrapText="1"/>
    </xf>
    <xf numFmtId="0" fontId="10" fillId="3" borderId="2" xfId="0" applyFont="1" applyFill="1" applyBorder="1" applyAlignment="1">
      <alignment horizontal="center" vertical="top" wrapText="1"/>
    </xf>
    <xf numFmtId="0" fontId="10" fillId="3" borderId="11" xfId="0" applyFont="1" applyFill="1" applyBorder="1" applyAlignment="1">
      <alignment horizontal="center" vertical="top" wrapText="1"/>
    </xf>
    <xf numFmtId="0" fontId="10" fillId="3" borderId="12" xfId="0" applyFont="1" applyFill="1" applyBorder="1" applyAlignment="1">
      <alignment horizontal="center" vertical="top" wrapText="1"/>
    </xf>
    <xf numFmtId="0" fontId="10" fillId="3" borderId="13" xfId="0" applyFont="1" applyFill="1" applyBorder="1" applyAlignment="1">
      <alignment horizontal="center" vertical="top" wrapText="1"/>
    </xf>
    <xf numFmtId="0" fontId="10" fillId="3" borderId="10"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16" xfId="0" applyFont="1" applyFill="1" applyBorder="1" applyAlignment="1">
      <alignment horizontal="center" vertical="top" wrapText="1"/>
    </xf>
    <xf numFmtId="0" fontId="2" fillId="3" borderId="11" xfId="0" applyFont="1" applyFill="1" applyBorder="1" applyAlignment="1">
      <alignment horizontal="center" vertical="top" wrapText="1"/>
    </xf>
    <xf numFmtId="0" fontId="2" fillId="3" borderId="12" xfId="0" applyFont="1" applyFill="1" applyBorder="1" applyAlignment="1">
      <alignment horizontal="center" vertical="top" wrapText="1"/>
    </xf>
    <xf numFmtId="0" fontId="2" fillId="3" borderId="13" xfId="0" applyFont="1" applyFill="1" applyBorder="1" applyAlignment="1">
      <alignment horizontal="center" vertical="top" wrapText="1"/>
    </xf>
    <xf numFmtId="0" fontId="2" fillId="3" borderId="10"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3" borderId="16" xfId="0" applyFont="1" applyFill="1" applyBorder="1" applyAlignment="1">
      <alignment horizontal="center" vertical="top" wrapText="1"/>
    </xf>
  </cellXfs>
  <cellStyles count="7">
    <cellStyle name="Normal" xfId="0"/>
    <cellStyle name="Percent" xfId="15"/>
    <cellStyle name="Currency" xfId="16"/>
    <cellStyle name="Currency [0]" xfId="17"/>
    <cellStyle name="Comma" xfId="18"/>
    <cellStyle name="Comma [0]" xfId="19"/>
    <cellStyle name="จุลภาค"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P\OneDrive\&#3648;&#3604;&#3626;&#3585;&#3660;&#3607;&#3655;&#3629;&#3611;\&#3605;&#3633;&#3623;&#3629;&#3618;&#3656;&#3634;&#3591;%201_&#3611;&#3657;&#3629;&#3591;&#3585;&#3633;&#3609;&#3649;&#3621;&#3632;&#3611;&#3619;&#3634;&#3610;&#3611;&#3619;&#3634;&#3617;&#3631;%206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
      <sheetName val="สจป.ที่ 1 (ชม)"/>
      <sheetName val="Sheet1"/>
    </sheetNames>
    <sheetDataSet>
      <sheetData sheetId="0">
        <row r="2">
          <cell r="A2" t="str">
            <v>หน่วยงานได้รับงบประมาณล่าช้า</v>
          </cell>
          <cell r="C2" t="str">
            <v>จำนวนอัตรากำลังของบุคลากรไม่สอดคล้องกับปริมาณงาน</v>
          </cell>
          <cell r="E2" t="str">
            <v>ไม่มียานพาหนะสำหรับการปฏิบัติงาน</v>
          </cell>
          <cell r="G2" t="str">
            <v>การไม่ได้รับความร่วมมือจากหน่วยงาน เช่น การประสานข้อมูลระหว่างหน่วยงาน การให้คำแนะนำหรือปรึกษาต่าง ๆ</v>
          </cell>
        </row>
        <row r="3">
          <cell r="A3" t="str">
            <v>หน่วยงานได้รับงบประมาณไม่ต่อเนื่อง (เป็นงวด) ซึ่งส่งผลให้การดำเนินงานไม่เป็นไปตามกรอบระยะเวลาที่กำหนด</v>
          </cell>
          <cell r="C3" t="str">
            <v>การขาดแคลนอัตรากำลังที่มาทดแทน ในกรณีการเกษียณอายุราชการ การลาออกจากราชการ หรือเสียชีวิต</v>
          </cell>
          <cell r="E3" t="str">
            <v>ยานพาหนะเสื่อมสภาพ หรือชำรุด และ/หรือไม่เพียงพอต่อการปฏิบัติงาน</v>
          </cell>
          <cell r="G3" t="str">
            <v>ฐานข้อมูลของหน่วยงานไม่ครบถ้วน ถูกต้อง และเป็นปัจจุบัน ซึ่งส่งผลต่อการปฏิบัติงานตามภารกิจ</v>
          </cell>
        </row>
        <row r="4">
          <cell r="A4" t="str">
            <v>หน่วยงานไม่ได้รับการจัดสรรงบประมาณ</v>
          </cell>
          <cell r="C4" t="str">
            <v>การขาดแคลนอัตรากำลังในตำแหน่งที่จำเป็นและเชี่ยวชาญเฉพาะด้าน เช่น นิติกร</v>
          </cell>
          <cell r="E4" t="str">
            <v>ยานพาหนะที่ได้รับการจัดสรร ไม่เหมาะสมกับภารกิจที่ปฏิบัติ</v>
          </cell>
          <cell r="G4" t="str">
            <v>ประชาชนกลุ่มเป้าหมายส่วนใหญ่ขาดความรู้และความเข้าใจในด้านการป่าไม้ ส่งผลให้เกิดความขัดแย้งกับเจ้าหน้าที่ของรัฐ และ/หรือไม่ให้ความร่วมมือในการปฏิบัติงาน</v>
          </cell>
        </row>
        <row r="5">
          <cell r="A5" t="str">
            <v>งบประมาณไม่เพียงพอในการปฏิบัติงาน</v>
          </cell>
          <cell r="C5" t="str">
            <v>เจ้าหน้าที่ขาดความรู้ ความเข้าใจ และทักษะที่จำเป็นในการปฏิบัติงาน</v>
          </cell>
          <cell r="E5" t="str">
            <v>ไม่มีครุภัณฑ์ (ไม่ใช่ยานพาหนะ) สำหรับการปฏิบัติงาน</v>
          </cell>
          <cell r="G5" t="str">
            <v>มาตรการ/แนวทางสำหรับการปฏิบัติงานไม่ชัดเจน ส่งผลให้การปฏิบัติงานไม่เป็นไปตามเป้าหมายที่กำหนด</v>
          </cell>
        </row>
        <row r="6">
          <cell r="A6" t="str">
            <v>อื่น ๆ (ระบุพร้อมคำอธิบาย)</v>
          </cell>
          <cell r="C6" t="str">
            <v>ตำแหน่งงานของบุคลากรไม่สอดคล้องกับงานที่ปฏิบัติ เช่น ตำแหน่งนักวิชาการป่าไม้ปฏิบัติงานพัสดุ</v>
          </cell>
          <cell r="E6" t="str">
            <v>ครุภัณฑ์ (ไม่ใช่ยานพาหนะ) ที่ได้รับการจัดสรร ไม่เหมาะสมกับภารกิจที่ปฏิบัติ</v>
          </cell>
          <cell r="G6" t="str">
            <v>การกำหนดหลักเกณฑ์และคุณสมบัติของผู้เข้าร่วมโครงการในงานส่งเสริมการปลูกไม้เศรษฐกิจและการปลูกไม้โตเร็วไม่สนองตอบต่อกลุ่มเป้าหมาย</v>
          </cell>
        </row>
        <row r="7">
          <cell r="C7" t="str">
            <v>ศักยภาพของบุคลากรไม่ตอบสนองต่อภารกิจที่ปฏิบัติ เช่น บุคลากรที่ปฏิบัติงานลาดตระเวนมีอายุมาก ทำให้ขาดความคล่องตัวในการปฏิบัติงาน</v>
          </cell>
          <cell r="E7" t="str">
            <v>ครุภัณฑ์ (ไม่ใช่ยานพาหนะ) เสื่อมสภาพ หรือชำรุด และ/หรือไม่เพียงพอต่อการปฏิบัติงาน</v>
          </cell>
          <cell r="G7" t="str">
            <v>เจ้าหน้าที่มีความเสี่ยงจากเหตุการณ์ความไม่สงบในพื้นที่จังหวัดชายแดนภาคใต้</v>
          </cell>
        </row>
        <row r="8">
          <cell r="C8" t="str">
            <v>การเลื่อนระดับของบุคลากรในสายงานสนับสนุน</v>
          </cell>
          <cell r="E8" t="str">
            <v>บ้านพัก และ/หรืออาคารสำนักงานเสื่อมสภาพ หรือชำรุด และ/หรือไม่เพียงพอ</v>
          </cell>
          <cell r="G8" t="str">
            <v>กระบวนการทางกฎหมายใช้ระยะเวลาค่อนข้างมาก ส่งผลให้การปฏิบัติงานเกิดความล่าช้า ขาดความต่อเนื่อง และไม่สามารถดำเนินการได้ตามระยะเวลาที่กำหนด</v>
          </cell>
        </row>
        <row r="9">
          <cell r="C9" t="str">
            <v>ขาดแรงจูงใจในการปฏิบัติงาน เช่น สวัสดิการสนับสนุนเจ้าหน้าที่ที่ปฏิบัติงานในพื้นที่จังหวัดชายแดนภาคใต้</v>
          </cell>
          <cell r="E9" t="str">
            <v>อื่น ๆ (ระบุพร้อมคำอธิบาย)</v>
          </cell>
          <cell r="G9" t="str">
            <v>การขาดแคลนแหล่งน้ำในช่วงฤดูแล้ง</v>
          </cell>
        </row>
        <row r="10">
          <cell r="C10" t="str">
            <v>อื่น ๆ (ระบุพร้อมคำอธิบาย)</v>
          </cell>
          <cell r="G10" t="str">
            <v>อื่น ๆ (ระบุพร้อมคำอธิบาย)</v>
          </cell>
        </row>
      </sheetData>
      <sheetData sheetId="1" refreshError="1"/>
      <sheetData sheetId="2" refreshError="1"/>
    </sheetDataSet>
  </externalBook>
</externalLink>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G10"/>
  <sheetViews>
    <sheetView workbookViewId="0" topLeftCell="D1">
      <selection activeCell="N13" sqref="N13:P17"/>
    </sheetView>
  </sheetViews>
  <sheetFormatPr defaultColWidth="8.8515625" defaultRowHeight="15"/>
  <cols>
    <col min="1" max="1" width="92.421875" style="3" bestFit="1" customWidth="1"/>
    <col min="2" max="2" width="6.57421875" style="2" customWidth="1"/>
    <col min="3" max="3" width="115.8515625" style="3" bestFit="1" customWidth="1"/>
    <col min="4" max="4" width="6.57421875" style="2" customWidth="1"/>
    <col min="5" max="5" width="72.421875" style="3" bestFit="1" customWidth="1"/>
    <col min="6" max="6" width="6.57421875" style="2" customWidth="1"/>
    <col min="7" max="7" width="135.140625" style="3" bestFit="1" customWidth="1"/>
    <col min="8" max="16384" width="8.8515625" style="3" customWidth="1"/>
  </cols>
  <sheetData>
    <row r="1" spans="1:7" ht="15">
      <c r="A1" s="1" t="s">
        <v>55</v>
      </c>
      <c r="C1" s="1" t="s">
        <v>56</v>
      </c>
      <c r="E1" s="1" t="s">
        <v>57</v>
      </c>
      <c r="G1" s="1" t="s">
        <v>46</v>
      </c>
    </row>
    <row r="2" spans="1:7" ht="15">
      <c r="A2" s="3" t="s">
        <v>58</v>
      </c>
      <c r="C2" s="3" t="s">
        <v>59</v>
      </c>
      <c r="E2" s="3" t="s">
        <v>60</v>
      </c>
      <c r="G2" s="3" t="s">
        <v>61</v>
      </c>
    </row>
    <row r="3" spans="1:7" ht="15">
      <c r="A3" s="3" t="s">
        <v>62</v>
      </c>
      <c r="C3" s="3" t="s">
        <v>63</v>
      </c>
      <c r="E3" s="3" t="s">
        <v>64</v>
      </c>
      <c r="G3" s="3" t="s">
        <v>65</v>
      </c>
    </row>
    <row r="4" spans="1:7" ht="15">
      <c r="A4" s="3" t="s">
        <v>66</v>
      </c>
      <c r="C4" s="3" t="s">
        <v>67</v>
      </c>
      <c r="E4" s="3" t="s">
        <v>68</v>
      </c>
      <c r="G4" s="3" t="s">
        <v>69</v>
      </c>
    </row>
    <row r="5" spans="1:7" ht="15">
      <c r="A5" s="3" t="s">
        <v>70</v>
      </c>
      <c r="C5" s="3" t="s">
        <v>71</v>
      </c>
      <c r="E5" s="3" t="s">
        <v>72</v>
      </c>
      <c r="G5" s="3" t="s">
        <v>73</v>
      </c>
    </row>
    <row r="6" spans="1:7" ht="15">
      <c r="A6" s="3" t="s">
        <v>74</v>
      </c>
      <c r="C6" s="3" t="s">
        <v>75</v>
      </c>
      <c r="E6" s="3" t="s">
        <v>76</v>
      </c>
      <c r="G6" s="3" t="s">
        <v>77</v>
      </c>
    </row>
    <row r="7" spans="3:7" ht="15">
      <c r="C7" s="3" t="s">
        <v>78</v>
      </c>
      <c r="E7" s="3" t="s">
        <v>79</v>
      </c>
      <c r="G7" s="3" t="s">
        <v>80</v>
      </c>
    </row>
    <row r="8" spans="3:7" ht="15">
      <c r="C8" s="3" t="s">
        <v>81</v>
      </c>
      <c r="E8" s="3" t="s">
        <v>82</v>
      </c>
      <c r="G8" s="3" t="s">
        <v>83</v>
      </c>
    </row>
    <row r="9" spans="3:7" ht="15">
      <c r="C9" s="3" t="s">
        <v>84</v>
      </c>
      <c r="E9" s="3" t="s">
        <v>74</v>
      </c>
      <c r="G9" s="3" t="s">
        <v>85</v>
      </c>
    </row>
    <row r="10" spans="3:7" ht="15">
      <c r="C10" s="3" t="s">
        <v>74</v>
      </c>
      <c r="G10" s="3" t="s">
        <v>74</v>
      </c>
    </row>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Z124"/>
  <sheetViews>
    <sheetView view="pageBreakPreview" zoomScaleSheetLayoutView="100" workbookViewId="0" topLeftCell="A25">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5" t="s">
        <v>31</v>
      </c>
      <c r="B1" s="35"/>
      <c r="C1" s="35"/>
      <c r="D1" s="35"/>
      <c r="E1" s="35"/>
      <c r="F1" s="35"/>
      <c r="G1" s="35"/>
      <c r="H1" s="35"/>
      <c r="I1" s="35"/>
      <c r="J1" s="35"/>
      <c r="K1" s="35"/>
      <c r="L1" s="35"/>
      <c r="M1" s="35"/>
      <c r="N1" s="35"/>
      <c r="O1" s="35"/>
      <c r="P1" s="35"/>
      <c r="Q1" s="35"/>
      <c r="R1" s="35"/>
      <c r="S1" s="35"/>
      <c r="T1" s="35"/>
      <c r="U1" s="35"/>
      <c r="V1" s="35"/>
      <c r="W1" s="35"/>
      <c r="X1" s="35"/>
      <c r="Y1" s="35"/>
      <c r="Z1" s="35"/>
    </row>
    <row r="2" spans="1:26" ht="21" customHeight="1">
      <c r="A2" s="6"/>
      <c r="B2" s="6"/>
      <c r="C2" s="6"/>
      <c r="D2" s="6"/>
      <c r="E2" s="6"/>
      <c r="F2" s="6"/>
      <c r="G2" s="6"/>
      <c r="H2" s="6"/>
      <c r="I2" s="6"/>
      <c r="J2" s="36" t="s">
        <v>107</v>
      </c>
      <c r="K2" s="36"/>
      <c r="L2" s="36"/>
      <c r="M2" s="36"/>
      <c r="N2" s="36"/>
      <c r="O2" s="36"/>
      <c r="P2" s="36"/>
      <c r="Q2" s="36"/>
      <c r="R2" s="6"/>
      <c r="S2" s="6"/>
      <c r="T2" s="6"/>
      <c r="U2" s="6"/>
      <c r="V2" s="6"/>
      <c r="W2" s="6"/>
      <c r="X2" s="6"/>
      <c r="Y2" s="6"/>
      <c r="Z2" s="6"/>
    </row>
    <row r="3" spans="1:26" ht="21" customHeight="1">
      <c r="A3" s="35" t="s">
        <v>18</v>
      </c>
      <c r="B3" s="35"/>
      <c r="C3" s="35"/>
      <c r="D3" s="35"/>
      <c r="E3" s="35"/>
      <c r="F3" s="35"/>
      <c r="G3" s="35"/>
      <c r="H3" s="35"/>
      <c r="I3" s="35"/>
      <c r="J3" s="35"/>
      <c r="K3" s="35"/>
      <c r="L3" s="35"/>
      <c r="M3" s="35"/>
      <c r="N3" s="35"/>
      <c r="O3" s="35"/>
      <c r="P3" s="35"/>
      <c r="Q3" s="35"/>
      <c r="R3" s="35"/>
      <c r="S3" s="35"/>
      <c r="T3" s="35"/>
      <c r="U3" s="35"/>
      <c r="V3" s="35"/>
      <c r="W3" s="35"/>
      <c r="X3" s="35"/>
      <c r="Y3" s="35"/>
      <c r="Z3" s="35"/>
    </row>
    <row r="4" spans="1:26" ht="21" customHeight="1">
      <c r="A4" s="35" t="s">
        <v>91</v>
      </c>
      <c r="B4" s="35"/>
      <c r="C4" s="35"/>
      <c r="D4" s="35"/>
      <c r="E4" s="35"/>
      <c r="F4" s="35"/>
      <c r="G4" s="35"/>
      <c r="H4" s="35"/>
      <c r="I4" s="35"/>
      <c r="J4" s="35"/>
      <c r="K4" s="35"/>
      <c r="L4" s="35"/>
      <c r="M4" s="35"/>
      <c r="N4" s="35"/>
      <c r="O4" s="35"/>
      <c r="P4" s="35"/>
      <c r="Q4" s="35"/>
      <c r="R4" s="35"/>
      <c r="S4" s="35"/>
      <c r="T4" s="35"/>
      <c r="U4" s="35"/>
      <c r="V4" s="35"/>
      <c r="W4" s="35"/>
      <c r="X4" s="35"/>
      <c r="Y4" s="35"/>
      <c r="Z4" s="35"/>
    </row>
    <row r="5" ht="10.15" customHeight="1"/>
    <row r="6" ht="21" customHeight="1">
      <c r="A6" s="8" t="s">
        <v>1</v>
      </c>
    </row>
    <row r="7" spans="1:16" ht="21" customHeight="1">
      <c r="A7" s="9" t="s">
        <v>90</v>
      </c>
      <c r="L7" s="10"/>
      <c r="M7" s="37"/>
      <c r="N7" s="38"/>
      <c r="O7" s="38"/>
      <c r="P7" s="39"/>
    </row>
    <row r="8" spans="1:10" ht="21" customHeight="1">
      <c r="A8" s="9" t="s">
        <v>34</v>
      </c>
      <c r="G8" s="10"/>
      <c r="H8" s="37"/>
      <c r="I8" s="38"/>
      <c r="J8" s="39"/>
    </row>
    <row r="9" ht="9" customHeight="1"/>
    <row r="10" spans="1:26" s="8" customFormat="1" ht="30" customHeight="1">
      <c r="A10" s="40" t="s">
        <v>6</v>
      </c>
      <c r="B10" s="40" t="s">
        <v>29</v>
      </c>
      <c r="C10" s="40"/>
      <c r="D10" s="40"/>
      <c r="E10" s="40"/>
      <c r="F10" s="40"/>
      <c r="G10" s="40"/>
      <c r="H10" s="40"/>
      <c r="I10" s="40"/>
      <c r="J10" s="40"/>
      <c r="K10" s="40" t="s">
        <v>30</v>
      </c>
      <c r="L10" s="40"/>
      <c r="M10" s="40"/>
      <c r="N10" s="40"/>
      <c r="O10" s="40"/>
      <c r="P10" s="40"/>
      <c r="Q10" s="40"/>
      <c r="R10" s="40"/>
      <c r="S10" s="40" t="s">
        <v>5</v>
      </c>
      <c r="T10" s="40"/>
      <c r="U10" s="40"/>
      <c r="V10" s="40"/>
      <c r="W10" s="40"/>
      <c r="X10" s="40"/>
      <c r="Y10" s="40"/>
      <c r="Z10" s="40"/>
    </row>
    <row r="11" spans="1:26" s="8" customFormat="1" ht="30" customHeight="1">
      <c r="A11" s="40"/>
      <c r="B11" s="40"/>
      <c r="C11" s="40"/>
      <c r="D11" s="40"/>
      <c r="E11" s="40"/>
      <c r="F11" s="40"/>
      <c r="G11" s="40"/>
      <c r="H11" s="40"/>
      <c r="I11" s="40"/>
      <c r="J11" s="40"/>
      <c r="K11" s="40" t="s">
        <v>2</v>
      </c>
      <c r="L11" s="40"/>
      <c r="M11" s="40"/>
      <c r="N11" s="40" t="s">
        <v>3</v>
      </c>
      <c r="O11" s="40"/>
      <c r="P11" s="40"/>
      <c r="Q11" s="40" t="s">
        <v>4</v>
      </c>
      <c r="R11" s="40"/>
      <c r="S11" s="40" t="s">
        <v>2</v>
      </c>
      <c r="T11" s="40"/>
      <c r="U11" s="40"/>
      <c r="V11" s="40" t="s">
        <v>3</v>
      </c>
      <c r="W11" s="40"/>
      <c r="X11" s="40"/>
      <c r="Y11" s="40" t="s">
        <v>4</v>
      </c>
      <c r="Z11" s="40"/>
    </row>
    <row r="12" spans="1:26" ht="24" customHeight="1">
      <c r="A12" s="41" t="s">
        <v>104</v>
      </c>
      <c r="B12" s="42"/>
      <c r="C12" s="42"/>
      <c r="D12" s="42"/>
      <c r="E12" s="42"/>
      <c r="F12" s="42"/>
      <c r="G12" s="42"/>
      <c r="H12" s="42"/>
      <c r="I12" s="42"/>
      <c r="J12" s="42"/>
      <c r="K12" s="42"/>
      <c r="L12" s="42"/>
      <c r="M12" s="42"/>
      <c r="N12" s="42"/>
      <c r="O12" s="42"/>
      <c r="P12" s="42"/>
      <c r="Q12" s="42"/>
      <c r="R12" s="42"/>
      <c r="S12" s="42"/>
      <c r="T12" s="42"/>
      <c r="U12" s="42"/>
      <c r="V12" s="42"/>
      <c r="W12" s="42"/>
      <c r="X12" s="42"/>
      <c r="Y12" s="42"/>
      <c r="Z12" s="43"/>
    </row>
    <row r="13" spans="1:26" ht="24" customHeight="1">
      <c r="A13" s="24">
        <v>1</v>
      </c>
      <c r="B13" s="44" t="s">
        <v>92</v>
      </c>
      <c r="C13" s="44"/>
      <c r="D13" s="44"/>
      <c r="E13" s="44"/>
      <c r="F13" s="44"/>
      <c r="G13" s="44"/>
      <c r="H13" s="44"/>
      <c r="I13" s="44"/>
      <c r="J13" s="44"/>
      <c r="K13" s="45">
        <v>2</v>
      </c>
      <c r="L13" s="45"/>
      <c r="M13" s="45"/>
      <c r="N13" s="46">
        <f>Q30</f>
        <v>0</v>
      </c>
      <c r="O13" s="46"/>
      <c r="P13" s="46"/>
      <c r="Q13" s="47">
        <f>V25/T25*100</f>
        <v>0</v>
      </c>
      <c r="R13" s="48"/>
      <c r="S13" s="199">
        <v>60000</v>
      </c>
      <c r="T13" s="200"/>
      <c r="U13" s="201"/>
      <c r="V13" s="202"/>
      <c r="W13" s="203"/>
      <c r="X13" s="204"/>
      <c r="Y13" s="211">
        <f>V13/S13*100</f>
        <v>0</v>
      </c>
      <c r="Z13" s="212"/>
    </row>
    <row r="14" spans="1:26" s="11" customFormat="1" ht="48" customHeight="1">
      <c r="A14" s="20">
        <v>2</v>
      </c>
      <c r="B14" s="33" t="s">
        <v>93</v>
      </c>
      <c r="C14" s="33"/>
      <c r="D14" s="33"/>
      <c r="E14" s="33"/>
      <c r="F14" s="33"/>
      <c r="G14" s="33"/>
      <c r="H14" s="33"/>
      <c r="I14" s="33"/>
      <c r="J14" s="33"/>
      <c r="K14" s="260" t="s">
        <v>105</v>
      </c>
      <c r="L14" s="260"/>
      <c r="M14" s="260"/>
      <c r="N14" s="68" t="s">
        <v>105</v>
      </c>
      <c r="O14" s="68"/>
      <c r="P14" s="68"/>
      <c r="Q14" s="68" t="e">
        <f>V32/T32*100</f>
        <v>#VALUE!</v>
      </c>
      <c r="R14" s="69"/>
      <c r="S14" s="196" t="s">
        <v>105</v>
      </c>
      <c r="T14" s="197"/>
      <c r="U14" s="198"/>
      <c r="V14" s="205" t="s">
        <v>105</v>
      </c>
      <c r="W14" s="206"/>
      <c r="X14" s="207"/>
      <c r="Y14" s="211" t="s">
        <v>105</v>
      </c>
      <c r="Z14" s="212"/>
    </row>
    <row r="15" spans="1:26" ht="24" customHeight="1">
      <c r="A15" s="19">
        <v>3</v>
      </c>
      <c r="B15" s="100" t="s">
        <v>94</v>
      </c>
      <c r="C15" s="100"/>
      <c r="D15" s="100"/>
      <c r="E15" s="100"/>
      <c r="F15" s="100"/>
      <c r="G15" s="100"/>
      <c r="H15" s="100"/>
      <c r="I15" s="100"/>
      <c r="J15" s="100"/>
      <c r="K15" s="101">
        <v>40</v>
      </c>
      <c r="L15" s="101"/>
      <c r="M15" s="101"/>
      <c r="N15" s="49">
        <f>Q33</f>
        <v>0</v>
      </c>
      <c r="O15" s="49"/>
      <c r="P15" s="49"/>
      <c r="Q15" s="68">
        <f>V33/T33*100</f>
        <v>0</v>
      </c>
      <c r="R15" s="69"/>
      <c r="S15" s="237">
        <v>212800</v>
      </c>
      <c r="T15" s="238"/>
      <c r="U15" s="239"/>
      <c r="V15" s="208"/>
      <c r="W15" s="209"/>
      <c r="X15" s="210"/>
      <c r="Y15" s="211">
        <f>V15/S15*100</f>
        <v>0</v>
      </c>
      <c r="Z15" s="212"/>
    </row>
    <row r="16" spans="1:26" ht="24" customHeight="1">
      <c r="A16" s="19">
        <v>4</v>
      </c>
      <c r="B16" s="100" t="s">
        <v>95</v>
      </c>
      <c r="C16" s="100"/>
      <c r="D16" s="100"/>
      <c r="E16" s="100"/>
      <c r="F16" s="100"/>
      <c r="G16" s="100"/>
      <c r="H16" s="100"/>
      <c r="I16" s="100"/>
      <c r="J16" s="100"/>
      <c r="K16" s="101">
        <v>6</v>
      </c>
      <c r="L16" s="101"/>
      <c r="M16" s="101"/>
      <c r="N16" s="49">
        <f>Q34</f>
        <v>0</v>
      </c>
      <c r="O16" s="49"/>
      <c r="P16" s="49"/>
      <c r="Q16" s="68">
        <f aca="true" t="shared" si="0" ref="Q16:Q18">V34/T34*100</f>
        <v>0</v>
      </c>
      <c r="R16" s="69"/>
      <c r="S16" s="248">
        <v>21000</v>
      </c>
      <c r="T16" s="249"/>
      <c r="U16" s="250"/>
      <c r="V16" s="219"/>
      <c r="W16" s="220"/>
      <c r="X16" s="221"/>
      <c r="Y16" s="222">
        <f>V16/S16*100</f>
        <v>0</v>
      </c>
      <c r="Z16" s="223"/>
    </row>
    <row r="17" spans="1:26" ht="24" customHeight="1">
      <c r="A17" s="19">
        <v>5</v>
      </c>
      <c r="B17" s="50" t="s">
        <v>96</v>
      </c>
      <c r="C17" s="51"/>
      <c r="D17" s="51"/>
      <c r="E17" s="51"/>
      <c r="F17" s="51"/>
      <c r="G17" s="51"/>
      <c r="H17" s="51"/>
      <c r="I17" s="51"/>
      <c r="J17" s="52"/>
      <c r="K17" s="53" t="s">
        <v>105</v>
      </c>
      <c r="L17" s="54"/>
      <c r="M17" s="55"/>
      <c r="N17" s="56" t="s">
        <v>105</v>
      </c>
      <c r="O17" s="57"/>
      <c r="P17" s="58"/>
      <c r="Q17" s="68" t="e">
        <f>V35/T35*100</f>
        <v>#VALUE!</v>
      </c>
      <c r="R17" s="69"/>
      <c r="S17" s="251"/>
      <c r="T17" s="252"/>
      <c r="U17" s="253"/>
      <c r="V17" s="213"/>
      <c r="W17" s="214"/>
      <c r="X17" s="215"/>
      <c r="Y17" s="224">
        <f>V17/S16*100</f>
        <v>0</v>
      </c>
      <c r="Z17" s="225"/>
    </row>
    <row r="18" spans="1:26" s="11" customFormat="1" ht="24" customHeight="1">
      <c r="A18" s="20">
        <v>6</v>
      </c>
      <c r="B18" s="33" t="s">
        <v>97</v>
      </c>
      <c r="C18" s="33"/>
      <c r="D18" s="33"/>
      <c r="E18" s="33"/>
      <c r="F18" s="33"/>
      <c r="G18" s="33"/>
      <c r="H18" s="33"/>
      <c r="I18" s="33"/>
      <c r="J18" s="33"/>
      <c r="K18" s="34">
        <v>6</v>
      </c>
      <c r="L18" s="34"/>
      <c r="M18" s="34"/>
      <c r="N18" s="49">
        <f>Q36</f>
        <v>0</v>
      </c>
      <c r="O18" s="49"/>
      <c r="P18" s="49"/>
      <c r="Q18" s="68">
        <f t="shared" si="0"/>
        <v>0</v>
      </c>
      <c r="R18" s="69"/>
      <c r="S18" s="254"/>
      <c r="T18" s="255"/>
      <c r="U18" s="256"/>
      <c r="V18" s="216"/>
      <c r="W18" s="217"/>
      <c r="X18" s="218"/>
      <c r="Y18" s="226"/>
      <c r="Z18" s="227"/>
    </row>
    <row r="19" spans="1:26" s="8" customFormat="1" ht="24" customHeight="1">
      <c r="A19" s="70" t="s">
        <v>35</v>
      </c>
      <c r="B19" s="71"/>
      <c r="C19" s="71"/>
      <c r="D19" s="71"/>
      <c r="E19" s="71"/>
      <c r="F19" s="71"/>
      <c r="G19" s="71"/>
      <c r="H19" s="71"/>
      <c r="I19" s="71"/>
      <c r="J19" s="71"/>
      <c r="K19" s="71"/>
      <c r="L19" s="71"/>
      <c r="M19" s="71"/>
      <c r="N19" s="71"/>
      <c r="O19" s="71"/>
      <c r="P19" s="72"/>
      <c r="Q19" s="73">
        <f>V37</f>
        <v>0</v>
      </c>
      <c r="R19" s="73"/>
      <c r="S19" s="74">
        <f>SUM(S13:U18)</f>
        <v>293800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40" t="s">
        <v>32</v>
      </c>
      <c r="C23" s="40"/>
      <c r="D23" s="40"/>
      <c r="E23" s="40"/>
      <c r="F23" s="40"/>
      <c r="G23" s="40"/>
      <c r="H23" s="40" t="s">
        <v>36</v>
      </c>
      <c r="I23" s="40"/>
      <c r="J23" s="40"/>
      <c r="K23" s="40" t="s">
        <v>33</v>
      </c>
      <c r="L23" s="40"/>
      <c r="M23" s="40"/>
      <c r="N23" s="40" t="s">
        <v>37</v>
      </c>
      <c r="O23" s="40"/>
      <c r="P23" s="40"/>
      <c r="Q23" s="40" t="s">
        <v>38</v>
      </c>
      <c r="R23" s="40"/>
      <c r="S23" s="40"/>
      <c r="T23" s="40" t="s">
        <v>39</v>
      </c>
      <c r="U23" s="40"/>
      <c r="V23" s="102" t="s">
        <v>8</v>
      </c>
      <c r="W23" s="102"/>
      <c r="X23" s="40" t="s">
        <v>9</v>
      </c>
      <c r="Y23" s="40"/>
      <c r="Z23" s="40"/>
    </row>
    <row r="24" spans="1:26" ht="24" customHeight="1">
      <c r="A24" s="178" t="s">
        <v>104</v>
      </c>
      <c r="B24" s="179"/>
      <c r="C24" s="179"/>
      <c r="D24" s="179"/>
      <c r="E24" s="179"/>
      <c r="F24" s="179"/>
      <c r="G24" s="179"/>
      <c r="H24" s="179"/>
      <c r="I24" s="179"/>
      <c r="J24" s="179"/>
      <c r="K24" s="179"/>
      <c r="L24" s="179"/>
      <c r="M24" s="179"/>
      <c r="N24" s="179"/>
      <c r="O24" s="179"/>
      <c r="P24" s="179"/>
      <c r="Q24" s="179"/>
      <c r="R24" s="179"/>
      <c r="S24" s="179"/>
      <c r="T24" s="180"/>
      <c r="U24" s="180"/>
      <c r="V24" s="179"/>
      <c r="W24" s="179"/>
      <c r="X24" s="179"/>
      <c r="Y24" s="179"/>
      <c r="Z24" s="181"/>
    </row>
    <row r="25" spans="1:26" s="27" customFormat="1" ht="48" customHeight="1">
      <c r="A25" s="25">
        <v>1</v>
      </c>
      <c r="B25" s="182" t="s">
        <v>92</v>
      </c>
      <c r="C25" s="183"/>
      <c r="D25" s="183"/>
      <c r="E25" s="183"/>
      <c r="F25" s="183"/>
      <c r="G25" s="184"/>
      <c r="H25" s="185">
        <f>$K$13</f>
        <v>2</v>
      </c>
      <c r="I25" s="185"/>
      <c r="J25" s="185"/>
      <c r="K25" s="240"/>
      <c r="L25" s="240"/>
      <c r="M25" s="241"/>
      <c r="N25" s="240"/>
      <c r="O25" s="240"/>
      <c r="P25" s="241"/>
      <c r="Q25" s="187"/>
      <c r="R25" s="187"/>
      <c r="S25" s="188"/>
      <c r="T25" s="189">
        <v>45</v>
      </c>
      <c r="U25" s="189"/>
      <c r="V25" s="190">
        <f>SUM(V26:W31)</f>
        <v>0</v>
      </c>
      <c r="W25" s="68"/>
      <c r="X25" s="59"/>
      <c r="Y25" s="60"/>
      <c r="Z25" s="61"/>
    </row>
    <row r="26" spans="1:26" ht="24" customHeight="1">
      <c r="A26" s="19">
        <v>1.1</v>
      </c>
      <c r="B26" s="100" t="s">
        <v>98</v>
      </c>
      <c r="C26" s="100"/>
      <c r="D26" s="100"/>
      <c r="E26" s="100"/>
      <c r="F26" s="100"/>
      <c r="G26" s="100"/>
      <c r="H26" s="106">
        <f aca="true" t="shared" si="1" ref="H26:H31">$K$13</f>
        <v>2</v>
      </c>
      <c r="I26" s="106"/>
      <c r="J26" s="106"/>
      <c r="K26" s="242"/>
      <c r="L26" s="242"/>
      <c r="M26" s="242"/>
      <c r="N26" s="242"/>
      <c r="O26" s="242"/>
      <c r="P26" s="242"/>
      <c r="Q26" s="107"/>
      <c r="R26" s="107"/>
      <c r="S26" s="107"/>
      <c r="T26" s="108">
        <v>7</v>
      </c>
      <c r="U26" s="108"/>
      <c r="V26" s="96">
        <f>(T26*((K26*0)+(N26*50)+(Q26*100)))/(H26*100)</f>
        <v>0</v>
      </c>
      <c r="W26" s="97"/>
      <c r="X26" s="62"/>
      <c r="Y26" s="63"/>
      <c r="Z26" s="64"/>
    </row>
    <row r="27" spans="1:26" s="11" customFormat="1" ht="48" customHeight="1">
      <c r="A27" s="20">
        <v>1.2</v>
      </c>
      <c r="B27" s="33" t="s">
        <v>99</v>
      </c>
      <c r="C27" s="33"/>
      <c r="D27" s="33"/>
      <c r="E27" s="33"/>
      <c r="F27" s="33"/>
      <c r="G27" s="33"/>
      <c r="H27" s="106">
        <f t="shared" si="1"/>
        <v>2</v>
      </c>
      <c r="I27" s="106"/>
      <c r="J27" s="106"/>
      <c r="K27" s="246"/>
      <c r="L27" s="246"/>
      <c r="M27" s="246"/>
      <c r="N27" s="246"/>
      <c r="O27" s="246"/>
      <c r="P27" s="246"/>
      <c r="Q27" s="191"/>
      <c r="R27" s="191"/>
      <c r="S27" s="192"/>
      <c r="T27" s="186">
        <v>8</v>
      </c>
      <c r="U27" s="186"/>
      <c r="V27" s="94">
        <f>(T27*((K27*0)+(N27*50)+(Q27*100)))/(H27*100)</f>
        <v>0</v>
      </c>
      <c r="W27" s="95"/>
      <c r="X27" s="62"/>
      <c r="Y27" s="63"/>
      <c r="Z27" s="64"/>
    </row>
    <row r="28" spans="1:26" s="11" customFormat="1" ht="48" customHeight="1">
      <c r="A28" s="20">
        <v>1.3</v>
      </c>
      <c r="B28" s="193" t="s">
        <v>100</v>
      </c>
      <c r="C28" s="194"/>
      <c r="D28" s="194"/>
      <c r="E28" s="194"/>
      <c r="F28" s="194"/>
      <c r="G28" s="195"/>
      <c r="H28" s="106">
        <f t="shared" si="1"/>
        <v>2</v>
      </c>
      <c r="I28" s="106"/>
      <c r="J28" s="106"/>
      <c r="K28" s="243"/>
      <c r="L28" s="244"/>
      <c r="M28" s="245"/>
      <c r="N28" s="243"/>
      <c r="O28" s="244"/>
      <c r="P28" s="245"/>
      <c r="Q28" s="85"/>
      <c r="R28" s="86"/>
      <c r="S28" s="86"/>
      <c r="T28" s="186">
        <v>6</v>
      </c>
      <c r="U28" s="186"/>
      <c r="V28" s="94">
        <f>(T28*((K28*0)+(N28*50)+(Q28*100)))/(H28*100)</f>
        <v>0</v>
      </c>
      <c r="W28" s="95"/>
      <c r="X28" s="62"/>
      <c r="Y28" s="63"/>
      <c r="Z28" s="64"/>
    </row>
    <row r="29" spans="1:26" s="11" customFormat="1" ht="72" customHeight="1">
      <c r="A29" s="20">
        <v>1.4</v>
      </c>
      <c r="B29" s="33" t="s">
        <v>101</v>
      </c>
      <c r="C29" s="33"/>
      <c r="D29" s="33"/>
      <c r="E29" s="33"/>
      <c r="F29" s="33"/>
      <c r="G29" s="33"/>
      <c r="H29" s="106">
        <f t="shared" si="1"/>
        <v>2</v>
      </c>
      <c r="I29" s="106"/>
      <c r="J29" s="106"/>
      <c r="K29" s="247"/>
      <c r="L29" s="247"/>
      <c r="M29" s="247"/>
      <c r="N29" s="247"/>
      <c r="O29" s="247"/>
      <c r="P29" s="247"/>
      <c r="Q29" s="116"/>
      <c r="R29" s="116"/>
      <c r="S29" s="85"/>
      <c r="T29" s="186">
        <v>8</v>
      </c>
      <c r="U29" s="186"/>
      <c r="V29" s="94">
        <f aca="true" t="shared" si="2" ref="V29:V36">(T29*((K29*0)+(N29*50)+(Q29*100)))/(H29*100)</f>
        <v>0</v>
      </c>
      <c r="W29" s="95"/>
      <c r="X29" s="62"/>
      <c r="Y29" s="63"/>
      <c r="Z29" s="64"/>
    </row>
    <row r="30" spans="1:26" s="11" customFormat="1" ht="48" customHeight="1">
      <c r="A30" s="20">
        <v>1.5</v>
      </c>
      <c r="B30" s="193" t="s">
        <v>102</v>
      </c>
      <c r="C30" s="194"/>
      <c r="D30" s="194"/>
      <c r="E30" s="194"/>
      <c r="F30" s="194"/>
      <c r="G30" s="195"/>
      <c r="H30" s="106">
        <f t="shared" si="1"/>
        <v>2</v>
      </c>
      <c r="I30" s="106"/>
      <c r="J30" s="106"/>
      <c r="K30" s="243"/>
      <c r="L30" s="244"/>
      <c r="M30" s="245"/>
      <c r="N30" s="243"/>
      <c r="O30" s="244"/>
      <c r="P30" s="245"/>
      <c r="Q30" s="85"/>
      <c r="R30" s="86"/>
      <c r="S30" s="88"/>
      <c r="T30" s="112">
        <v>8</v>
      </c>
      <c r="U30" s="113"/>
      <c r="V30" s="94">
        <f t="shared" si="2"/>
        <v>0</v>
      </c>
      <c r="W30" s="95"/>
      <c r="X30" s="62"/>
      <c r="Y30" s="63"/>
      <c r="Z30" s="64"/>
    </row>
    <row r="31" spans="1:26" ht="48" customHeight="1">
      <c r="A31" s="19">
        <v>1.6</v>
      </c>
      <c r="B31" s="193" t="s">
        <v>103</v>
      </c>
      <c r="C31" s="194"/>
      <c r="D31" s="194"/>
      <c r="E31" s="194"/>
      <c r="F31" s="194"/>
      <c r="G31" s="195"/>
      <c r="H31" s="106">
        <f t="shared" si="1"/>
        <v>2</v>
      </c>
      <c r="I31" s="106"/>
      <c r="J31" s="106"/>
      <c r="K31" s="257"/>
      <c r="L31" s="258"/>
      <c r="M31" s="259"/>
      <c r="N31" s="257"/>
      <c r="O31" s="258"/>
      <c r="P31" s="259"/>
      <c r="Q31" s="91"/>
      <c r="R31" s="92"/>
      <c r="S31" s="109"/>
      <c r="T31" s="110">
        <v>8</v>
      </c>
      <c r="U31" s="111"/>
      <c r="V31" s="96">
        <f t="shared" si="2"/>
        <v>0</v>
      </c>
      <c r="W31" s="97"/>
      <c r="X31" s="62"/>
      <c r="Y31" s="63"/>
      <c r="Z31" s="64"/>
    </row>
    <row r="32" spans="1:26" s="23" customFormat="1" ht="48" customHeight="1">
      <c r="A32" s="22">
        <v>2</v>
      </c>
      <c r="B32" s="79" t="s">
        <v>93</v>
      </c>
      <c r="C32" s="80"/>
      <c r="D32" s="80"/>
      <c r="E32" s="80"/>
      <c r="F32" s="80"/>
      <c r="G32" s="81"/>
      <c r="H32" s="82" t="str">
        <f>$K$14</f>
        <v>-</v>
      </c>
      <c r="I32" s="83"/>
      <c r="J32" s="84"/>
      <c r="K32" s="243"/>
      <c r="L32" s="244"/>
      <c r="M32" s="245"/>
      <c r="N32" s="243"/>
      <c r="O32" s="244"/>
      <c r="P32" s="245"/>
      <c r="Q32" s="85"/>
      <c r="R32" s="86"/>
      <c r="S32" s="88"/>
      <c r="T32" s="89" t="s">
        <v>105</v>
      </c>
      <c r="U32" s="90"/>
      <c r="V32" s="94" t="s">
        <v>105</v>
      </c>
      <c r="W32" s="95"/>
      <c r="X32" s="62"/>
      <c r="Y32" s="63"/>
      <c r="Z32" s="64"/>
    </row>
    <row r="33" spans="1:26" ht="24" customHeight="1">
      <c r="A33" s="16">
        <v>3</v>
      </c>
      <c r="B33" s="79" t="s">
        <v>94</v>
      </c>
      <c r="C33" s="80"/>
      <c r="D33" s="80"/>
      <c r="E33" s="80"/>
      <c r="F33" s="80"/>
      <c r="G33" s="81"/>
      <c r="H33" s="103">
        <f>$K$15</f>
        <v>40</v>
      </c>
      <c r="I33" s="104"/>
      <c r="J33" s="105"/>
      <c r="K33" s="257"/>
      <c r="L33" s="258"/>
      <c r="M33" s="259"/>
      <c r="N33" s="257"/>
      <c r="O33" s="258"/>
      <c r="P33" s="259"/>
      <c r="Q33" s="91"/>
      <c r="R33" s="92"/>
      <c r="S33" s="109"/>
      <c r="T33" s="118">
        <v>25</v>
      </c>
      <c r="U33" s="119"/>
      <c r="V33" s="96">
        <f t="shared" si="2"/>
        <v>0</v>
      </c>
      <c r="W33" s="97"/>
      <c r="X33" s="62"/>
      <c r="Y33" s="63"/>
      <c r="Z33" s="64"/>
    </row>
    <row r="34" spans="1:26" s="23" customFormat="1" ht="48" customHeight="1">
      <c r="A34" s="22">
        <v>4</v>
      </c>
      <c r="B34" s="79" t="s">
        <v>95</v>
      </c>
      <c r="C34" s="80"/>
      <c r="D34" s="80"/>
      <c r="E34" s="80"/>
      <c r="F34" s="80"/>
      <c r="G34" s="81"/>
      <c r="H34" s="82">
        <f>$K$16</f>
        <v>6</v>
      </c>
      <c r="I34" s="83"/>
      <c r="J34" s="84"/>
      <c r="K34" s="243"/>
      <c r="L34" s="244"/>
      <c r="M34" s="245"/>
      <c r="N34" s="243"/>
      <c r="O34" s="244"/>
      <c r="P34" s="245"/>
      <c r="Q34" s="85"/>
      <c r="R34" s="86"/>
      <c r="S34" s="88"/>
      <c r="T34" s="89">
        <v>15</v>
      </c>
      <c r="U34" s="90"/>
      <c r="V34" s="94">
        <f t="shared" si="2"/>
        <v>0</v>
      </c>
      <c r="W34" s="95"/>
      <c r="X34" s="62"/>
      <c r="Y34" s="63"/>
      <c r="Z34" s="64"/>
    </row>
    <row r="35" spans="1:26" s="23" customFormat="1" ht="48" customHeight="1">
      <c r="A35" s="22">
        <v>5</v>
      </c>
      <c r="B35" s="79" t="s">
        <v>96</v>
      </c>
      <c r="C35" s="80"/>
      <c r="D35" s="80"/>
      <c r="E35" s="80"/>
      <c r="F35" s="80"/>
      <c r="G35" s="81"/>
      <c r="H35" s="82" t="str">
        <f>$K$17</f>
        <v>-</v>
      </c>
      <c r="I35" s="83"/>
      <c r="J35" s="84"/>
      <c r="K35" s="243"/>
      <c r="L35" s="244"/>
      <c r="M35" s="245"/>
      <c r="N35" s="243"/>
      <c r="O35" s="244"/>
      <c r="P35" s="245"/>
      <c r="Q35" s="85"/>
      <c r="R35" s="86"/>
      <c r="S35" s="88"/>
      <c r="T35" s="89" t="s">
        <v>105</v>
      </c>
      <c r="U35" s="90"/>
      <c r="V35" s="94" t="s">
        <v>105</v>
      </c>
      <c r="W35" s="95"/>
      <c r="X35" s="62"/>
      <c r="Y35" s="63"/>
      <c r="Z35" s="64"/>
    </row>
    <row r="36" spans="1:26" s="23" customFormat="1" ht="48" customHeight="1">
      <c r="A36" s="22">
        <v>6</v>
      </c>
      <c r="B36" s="114" t="s">
        <v>97</v>
      </c>
      <c r="C36" s="114"/>
      <c r="D36" s="114"/>
      <c r="E36" s="114"/>
      <c r="F36" s="114"/>
      <c r="G36" s="114"/>
      <c r="H36" s="115">
        <f>$K$18</f>
        <v>6</v>
      </c>
      <c r="I36" s="115"/>
      <c r="J36" s="115"/>
      <c r="K36" s="247"/>
      <c r="L36" s="247"/>
      <c r="M36" s="247"/>
      <c r="N36" s="247"/>
      <c r="O36" s="247"/>
      <c r="P36" s="247"/>
      <c r="Q36" s="116"/>
      <c r="R36" s="116"/>
      <c r="S36" s="85"/>
      <c r="T36" s="117">
        <v>15</v>
      </c>
      <c r="U36" s="117"/>
      <c r="V36" s="94">
        <f t="shared" si="2"/>
        <v>0</v>
      </c>
      <c r="W36" s="95"/>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SUM(V25,V33,V34,V36)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86</v>
      </c>
    </row>
    <row r="40" spans="1:26" ht="60" customHeight="1">
      <c r="A40" s="21" t="s">
        <v>6</v>
      </c>
      <c r="B40" s="40" t="s">
        <v>40</v>
      </c>
      <c r="C40" s="40"/>
      <c r="D40" s="40"/>
      <c r="E40" s="40"/>
      <c r="F40" s="40"/>
      <c r="G40" s="40"/>
      <c r="H40" s="40"/>
      <c r="I40" s="40"/>
      <c r="J40" s="40"/>
      <c r="K40" s="40"/>
      <c r="L40" s="40"/>
      <c r="M40" s="120" t="s">
        <v>41</v>
      </c>
      <c r="N40" s="121"/>
      <c r="O40" s="121"/>
      <c r="P40" s="121"/>
      <c r="Q40" s="121"/>
      <c r="R40" s="121"/>
      <c r="S40" s="121"/>
      <c r="T40" s="121"/>
      <c r="U40" s="121"/>
      <c r="V40" s="121"/>
      <c r="W40" s="121"/>
      <c r="X40" s="122"/>
      <c r="Y40" s="102" t="s">
        <v>42</v>
      </c>
      <c r="Z40" s="102"/>
    </row>
    <row r="41" spans="1:26" ht="24" customHeight="1">
      <c r="A41" s="123" t="s">
        <v>43</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26"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26"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26"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26"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26" t="str">
        <f>IF(B46&lt;&gt;"","2.1.5","")</f>
        <v/>
      </c>
      <c r="B46" s="127"/>
      <c r="C46" s="128"/>
      <c r="D46" s="128"/>
      <c r="E46" s="128"/>
      <c r="F46" s="128"/>
      <c r="G46" s="128"/>
      <c r="H46" s="128"/>
      <c r="I46" s="128"/>
      <c r="J46" s="128"/>
      <c r="K46" s="128"/>
      <c r="L46" s="129"/>
      <c r="M46" s="28"/>
      <c r="N46" s="29"/>
      <c r="O46" s="29"/>
      <c r="P46" s="29"/>
      <c r="Q46" s="29"/>
      <c r="R46" s="29"/>
      <c r="S46" s="29"/>
      <c r="T46" s="29"/>
      <c r="U46" s="29"/>
      <c r="V46" s="29"/>
      <c r="W46" s="29"/>
      <c r="X46" s="30"/>
      <c r="Y46" s="135"/>
      <c r="Z46" s="136"/>
    </row>
    <row r="47" spans="1:26" ht="24" customHeight="1">
      <c r="A47" s="123" t="s">
        <v>44</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26"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26"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26"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26"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26"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45</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26"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26"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26"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26"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26"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87</v>
      </c>
    </row>
    <row r="61" ht="9.95" customHeight="1"/>
    <row r="62" spans="1:26" ht="72" customHeight="1">
      <c r="A62" s="21" t="s">
        <v>6</v>
      </c>
      <c r="B62" s="40" t="s">
        <v>46</v>
      </c>
      <c r="C62" s="40"/>
      <c r="D62" s="40"/>
      <c r="E62" s="40"/>
      <c r="F62" s="40"/>
      <c r="G62" s="40"/>
      <c r="H62" s="40" t="s">
        <v>41</v>
      </c>
      <c r="I62" s="40"/>
      <c r="J62" s="40"/>
      <c r="K62" s="40"/>
      <c r="L62" s="40"/>
      <c r="M62" s="40"/>
      <c r="N62" s="40"/>
      <c r="O62" s="40"/>
      <c r="P62" s="40"/>
      <c r="Q62" s="120" t="s">
        <v>47</v>
      </c>
      <c r="R62" s="121"/>
      <c r="S62" s="121"/>
      <c r="T62" s="121"/>
      <c r="U62" s="121"/>
      <c r="V62" s="121"/>
      <c r="W62" s="121"/>
      <c r="X62" s="122"/>
      <c r="Y62" s="102" t="s">
        <v>42</v>
      </c>
      <c r="Z62" s="102"/>
    </row>
    <row r="63" spans="1:26" ht="72" customHeight="1">
      <c r="A63" s="26"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26"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26"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26"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26" t="str">
        <f>IF(B67&lt;&gt;"","3.5","")</f>
        <v/>
      </c>
      <c r="B67" s="127"/>
      <c r="C67" s="128"/>
      <c r="D67" s="128"/>
      <c r="E67" s="128"/>
      <c r="F67" s="128"/>
      <c r="G67" s="129"/>
      <c r="H67" s="127"/>
      <c r="I67" s="128"/>
      <c r="J67" s="128"/>
      <c r="K67" s="128"/>
      <c r="L67" s="128"/>
      <c r="M67" s="128"/>
      <c r="N67" s="128"/>
      <c r="O67" s="128"/>
      <c r="P67" s="129"/>
      <c r="Q67" s="127"/>
      <c r="R67" s="128"/>
      <c r="S67" s="128"/>
      <c r="T67" s="128"/>
      <c r="U67" s="128"/>
      <c r="V67" s="128"/>
      <c r="W67" s="128"/>
      <c r="X67" s="129"/>
      <c r="Y67" s="135"/>
      <c r="Z67" s="136"/>
    </row>
    <row r="68" spans="1:26" s="17" customFormat="1" ht="72" customHeight="1">
      <c r="A68" s="26"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88</v>
      </c>
    </row>
    <row r="71" ht="9.95" customHeight="1">
      <c r="A71" s="5"/>
    </row>
    <row r="72" spans="2:25" ht="48" customHeight="1">
      <c r="B72" s="153"/>
      <c r="C72" s="154"/>
      <c r="D72" s="154"/>
      <c r="E72" s="154"/>
      <c r="F72" s="154"/>
      <c r="G72" s="154"/>
      <c r="H72" s="154"/>
      <c r="I72" s="154"/>
      <c r="J72" s="154"/>
      <c r="K72" s="154"/>
      <c r="L72" s="154"/>
      <c r="M72" s="154"/>
      <c r="N72" s="154"/>
      <c r="O72" s="154"/>
      <c r="P72" s="154"/>
      <c r="Q72" s="154"/>
      <c r="R72" s="154"/>
      <c r="S72" s="154"/>
      <c r="T72" s="154"/>
      <c r="U72" s="154"/>
      <c r="V72" s="154"/>
      <c r="W72" s="154"/>
      <c r="X72" s="154"/>
      <c r="Y72" s="155"/>
    </row>
    <row r="73" spans="2:25" ht="48" customHeight="1">
      <c r="B73" s="156"/>
      <c r="C73" s="157"/>
      <c r="D73" s="157"/>
      <c r="E73" s="157"/>
      <c r="F73" s="157"/>
      <c r="G73" s="157"/>
      <c r="H73" s="157"/>
      <c r="I73" s="157"/>
      <c r="J73" s="157"/>
      <c r="K73" s="157"/>
      <c r="L73" s="157"/>
      <c r="M73" s="157"/>
      <c r="N73" s="157"/>
      <c r="O73" s="157"/>
      <c r="P73" s="157"/>
      <c r="Q73" s="157"/>
      <c r="R73" s="157"/>
      <c r="S73" s="157"/>
      <c r="T73" s="157"/>
      <c r="U73" s="157"/>
      <c r="V73" s="157"/>
      <c r="W73" s="157"/>
      <c r="X73" s="157"/>
      <c r="Y73" s="158"/>
    </row>
    <row r="74" spans="2:25" ht="48" customHeight="1">
      <c r="B74" s="156"/>
      <c r="C74" s="157"/>
      <c r="D74" s="157"/>
      <c r="E74" s="157"/>
      <c r="F74" s="157"/>
      <c r="G74" s="157"/>
      <c r="H74" s="157"/>
      <c r="I74" s="157"/>
      <c r="J74" s="157"/>
      <c r="K74" s="157"/>
      <c r="L74" s="157"/>
      <c r="M74" s="157"/>
      <c r="N74" s="157"/>
      <c r="O74" s="157"/>
      <c r="P74" s="157"/>
      <c r="Q74" s="157"/>
      <c r="R74" s="157"/>
      <c r="S74" s="157"/>
      <c r="T74" s="157"/>
      <c r="U74" s="157"/>
      <c r="V74" s="157"/>
      <c r="W74" s="157"/>
      <c r="X74" s="157"/>
      <c r="Y74" s="158"/>
    </row>
    <row r="75" spans="2:25" ht="48" customHeight="1">
      <c r="B75" s="156"/>
      <c r="C75" s="157"/>
      <c r="D75" s="157"/>
      <c r="E75" s="157"/>
      <c r="F75" s="157"/>
      <c r="G75" s="157"/>
      <c r="H75" s="157"/>
      <c r="I75" s="157"/>
      <c r="J75" s="157"/>
      <c r="K75" s="157"/>
      <c r="L75" s="157"/>
      <c r="M75" s="157"/>
      <c r="N75" s="157"/>
      <c r="O75" s="157"/>
      <c r="P75" s="157"/>
      <c r="Q75" s="157"/>
      <c r="R75" s="157"/>
      <c r="S75" s="157"/>
      <c r="T75" s="157"/>
      <c r="U75" s="157"/>
      <c r="V75" s="157"/>
      <c r="W75" s="157"/>
      <c r="X75" s="157"/>
      <c r="Y75" s="158"/>
    </row>
    <row r="76" spans="2:25" ht="48" customHeight="1">
      <c r="B76" s="156"/>
      <c r="C76" s="157"/>
      <c r="D76" s="157"/>
      <c r="E76" s="157"/>
      <c r="F76" s="157"/>
      <c r="G76" s="157"/>
      <c r="H76" s="157"/>
      <c r="I76" s="157"/>
      <c r="J76" s="157"/>
      <c r="K76" s="157"/>
      <c r="L76" s="157"/>
      <c r="M76" s="157"/>
      <c r="N76" s="157"/>
      <c r="O76" s="157"/>
      <c r="P76" s="157"/>
      <c r="Q76" s="157"/>
      <c r="R76" s="157"/>
      <c r="S76" s="157"/>
      <c r="T76" s="157"/>
      <c r="U76" s="157"/>
      <c r="V76" s="157"/>
      <c r="W76" s="157"/>
      <c r="X76" s="157"/>
      <c r="Y76" s="158"/>
    </row>
    <row r="77" ht="21" customHeight="1">
      <c r="A77" s="5"/>
    </row>
    <row r="78" ht="15">
      <c r="A78" s="5" t="s">
        <v>89</v>
      </c>
    </row>
    <row r="79" ht="24" customHeight="1"/>
    <row r="80" spans="2:25" ht="10.15" customHeight="1">
      <c r="B80" s="177"/>
      <c r="C80" s="177"/>
      <c r="D80" s="177"/>
      <c r="E80" s="177"/>
      <c r="F80" s="177"/>
      <c r="G80" s="177"/>
      <c r="H80" s="177"/>
      <c r="J80" s="177"/>
      <c r="K80" s="177"/>
      <c r="L80" s="177"/>
      <c r="M80" s="177"/>
      <c r="N80" s="177"/>
      <c r="O80" s="177"/>
      <c r="P80" s="177"/>
      <c r="Q80" s="177"/>
      <c r="S80" s="137"/>
      <c r="T80" s="138"/>
      <c r="U80" s="138"/>
      <c r="V80" s="138"/>
      <c r="W80" s="138"/>
      <c r="X80" s="138"/>
      <c r="Y80" s="139"/>
    </row>
    <row r="81" spans="2:25" ht="10.15" customHeight="1">
      <c r="B81" s="177"/>
      <c r="C81" s="177"/>
      <c r="D81" s="177"/>
      <c r="E81" s="177"/>
      <c r="F81" s="177"/>
      <c r="G81" s="177"/>
      <c r="H81" s="177"/>
      <c r="J81" s="177"/>
      <c r="K81" s="177"/>
      <c r="L81" s="177"/>
      <c r="M81" s="177"/>
      <c r="N81" s="177"/>
      <c r="O81" s="177"/>
      <c r="P81" s="177"/>
      <c r="Q81" s="177"/>
      <c r="S81" s="140"/>
      <c r="T81" s="141"/>
      <c r="U81" s="141"/>
      <c r="V81" s="141"/>
      <c r="W81" s="141"/>
      <c r="X81" s="141"/>
      <c r="Y81" s="142"/>
    </row>
    <row r="82" spans="2:25" ht="21" customHeight="1">
      <c r="B82" s="177"/>
      <c r="C82" s="177"/>
      <c r="D82" s="177"/>
      <c r="E82" s="177"/>
      <c r="F82" s="177"/>
      <c r="G82" s="177"/>
      <c r="H82" s="177"/>
      <c r="J82" s="177"/>
      <c r="K82" s="177"/>
      <c r="L82" s="177"/>
      <c r="M82" s="177"/>
      <c r="N82" s="177"/>
      <c r="O82" s="177"/>
      <c r="P82" s="177"/>
      <c r="Q82" s="177"/>
      <c r="S82" s="140"/>
      <c r="T82" s="141"/>
      <c r="U82" s="141"/>
      <c r="V82" s="141"/>
      <c r="W82" s="141"/>
      <c r="X82" s="141"/>
      <c r="Y82" s="142"/>
    </row>
    <row r="83" spans="2:25" ht="35.25" customHeight="1">
      <c r="B83" s="177"/>
      <c r="C83" s="177"/>
      <c r="D83" s="177"/>
      <c r="E83" s="177"/>
      <c r="F83" s="177"/>
      <c r="G83" s="177"/>
      <c r="H83" s="177"/>
      <c r="J83" s="177"/>
      <c r="K83" s="177"/>
      <c r="L83" s="177"/>
      <c r="M83" s="177"/>
      <c r="N83" s="177"/>
      <c r="O83" s="177"/>
      <c r="P83" s="177"/>
      <c r="Q83" s="177"/>
      <c r="S83" s="140"/>
      <c r="T83" s="141"/>
      <c r="U83" s="141"/>
      <c r="V83" s="141"/>
      <c r="W83" s="141"/>
      <c r="X83" s="141"/>
      <c r="Y83" s="142"/>
    </row>
    <row r="84" spans="2:25" ht="21" customHeight="1">
      <c r="B84" s="177"/>
      <c r="C84" s="177"/>
      <c r="D84" s="177"/>
      <c r="E84" s="177"/>
      <c r="F84" s="177"/>
      <c r="G84" s="177"/>
      <c r="H84" s="177"/>
      <c r="J84" s="177"/>
      <c r="K84" s="177"/>
      <c r="L84" s="177"/>
      <c r="M84" s="177"/>
      <c r="N84" s="177"/>
      <c r="O84" s="177"/>
      <c r="P84" s="177"/>
      <c r="Q84" s="177"/>
      <c r="S84" s="140"/>
      <c r="T84" s="141"/>
      <c r="U84" s="141"/>
      <c r="V84" s="141"/>
      <c r="W84" s="141"/>
      <c r="X84" s="141"/>
      <c r="Y84" s="142"/>
    </row>
    <row r="85" spans="2:25" ht="21" customHeight="1">
      <c r="B85" s="177"/>
      <c r="C85" s="177"/>
      <c r="D85" s="177"/>
      <c r="E85" s="177"/>
      <c r="F85" s="177"/>
      <c r="G85" s="177"/>
      <c r="H85" s="177"/>
      <c r="J85" s="177"/>
      <c r="K85" s="177"/>
      <c r="L85" s="177"/>
      <c r="M85" s="177"/>
      <c r="N85" s="177"/>
      <c r="O85" s="177"/>
      <c r="P85" s="177"/>
      <c r="Q85" s="177"/>
      <c r="S85" s="140"/>
      <c r="T85" s="141"/>
      <c r="U85" s="141"/>
      <c r="V85" s="141"/>
      <c r="W85" s="141"/>
      <c r="X85" s="141"/>
      <c r="Y85" s="142"/>
    </row>
    <row r="86" spans="2:25" ht="21" customHeight="1">
      <c r="B86" s="177"/>
      <c r="C86" s="177"/>
      <c r="D86" s="177"/>
      <c r="E86" s="177"/>
      <c r="F86" s="177"/>
      <c r="G86" s="177"/>
      <c r="H86" s="177"/>
      <c r="J86" s="177"/>
      <c r="K86" s="177"/>
      <c r="L86" s="177"/>
      <c r="M86" s="177"/>
      <c r="N86" s="177"/>
      <c r="O86" s="177"/>
      <c r="P86" s="177"/>
      <c r="Q86" s="177"/>
      <c r="S86" s="140"/>
      <c r="T86" s="141"/>
      <c r="U86" s="141"/>
      <c r="V86" s="141"/>
      <c r="W86" s="141"/>
      <c r="X86" s="141"/>
      <c r="Y86" s="142"/>
    </row>
    <row r="87" spans="2:25" ht="21" customHeight="1">
      <c r="B87" s="177"/>
      <c r="C87" s="177"/>
      <c r="D87" s="177"/>
      <c r="E87" s="177"/>
      <c r="F87" s="177"/>
      <c r="G87" s="177"/>
      <c r="H87" s="177"/>
      <c r="J87" s="177"/>
      <c r="K87" s="177"/>
      <c r="L87" s="177"/>
      <c r="M87" s="177"/>
      <c r="N87" s="177"/>
      <c r="O87" s="177"/>
      <c r="P87" s="177"/>
      <c r="Q87" s="177"/>
      <c r="S87" s="140"/>
      <c r="T87" s="141"/>
      <c r="U87" s="141"/>
      <c r="V87" s="141"/>
      <c r="W87" s="141"/>
      <c r="X87" s="141"/>
      <c r="Y87" s="142"/>
    </row>
    <row r="88" spans="2:25" ht="21" customHeight="1">
      <c r="B88" s="177"/>
      <c r="C88" s="177"/>
      <c r="D88" s="177"/>
      <c r="E88" s="177"/>
      <c r="F88" s="177"/>
      <c r="G88" s="177"/>
      <c r="H88" s="177"/>
      <c r="J88" s="177"/>
      <c r="K88" s="177"/>
      <c r="L88" s="177"/>
      <c r="M88" s="177"/>
      <c r="N88" s="177"/>
      <c r="O88" s="177"/>
      <c r="P88" s="177"/>
      <c r="Q88" s="177"/>
      <c r="S88" s="140"/>
      <c r="T88" s="141"/>
      <c r="U88" s="141"/>
      <c r="V88" s="141"/>
      <c r="W88" s="141"/>
      <c r="X88" s="141"/>
      <c r="Y88" s="142"/>
    </row>
    <row r="89" spans="2:25" ht="21" customHeight="1">
      <c r="B89" s="177"/>
      <c r="C89" s="177"/>
      <c r="D89" s="177"/>
      <c r="E89" s="177"/>
      <c r="F89" s="177"/>
      <c r="G89" s="177"/>
      <c r="H89" s="177"/>
      <c r="J89" s="177"/>
      <c r="K89" s="177"/>
      <c r="L89" s="177"/>
      <c r="M89" s="177"/>
      <c r="N89" s="177"/>
      <c r="O89" s="177"/>
      <c r="P89" s="177"/>
      <c r="Q89" s="177"/>
      <c r="S89" s="143"/>
      <c r="T89" s="144"/>
      <c r="U89" s="144"/>
      <c r="V89" s="144"/>
      <c r="W89" s="144"/>
      <c r="X89" s="144"/>
      <c r="Y89" s="145"/>
    </row>
    <row r="90" spans="2:25" ht="48" customHeight="1">
      <c r="B90" s="146"/>
      <c r="C90" s="146"/>
      <c r="D90" s="146"/>
      <c r="E90" s="146"/>
      <c r="F90" s="146"/>
      <c r="G90" s="146"/>
      <c r="H90" s="146"/>
      <c r="J90" s="147"/>
      <c r="K90" s="148"/>
      <c r="L90" s="148"/>
      <c r="M90" s="148"/>
      <c r="N90" s="148"/>
      <c r="O90" s="148"/>
      <c r="P90" s="148"/>
      <c r="Q90" s="149"/>
      <c r="S90" s="147"/>
      <c r="T90" s="148"/>
      <c r="U90" s="148"/>
      <c r="V90" s="148"/>
      <c r="W90" s="148"/>
      <c r="X90" s="148"/>
      <c r="Y90" s="149"/>
    </row>
    <row r="91" spans="2:25" ht="48" customHeight="1">
      <c r="B91" s="146"/>
      <c r="C91" s="146"/>
      <c r="D91" s="146"/>
      <c r="E91" s="146"/>
      <c r="F91" s="146"/>
      <c r="G91" s="146"/>
      <c r="H91" s="146"/>
      <c r="J91" s="150"/>
      <c r="K91" s="151"/>
      <c r="L91" s="151"/>
      <c r="M91" s="151"/>
      <c r="N91" s="151"/>
      <c r="O91" s="151"/>
      <c r="P91" s="151"/>
      <c r="Q91" s="152"/>
      <c r="S91" s="150"/>
      <c r="T91" s="151"/>
      <c r="U91" s="151"/>
      <c r="V91" s="151"/>
      <c r="W91" s="151"/>
      <c r="X91" s="151"/>
      <c r="Y91" s="152"/>
    </row>
    <row r="92" ht="21" customHeight="1"/>
    <row r="93" spans="2:25" ht="21" customHeight="1">
      <c r="B93" s="177"/>
      <c r="C93" s="177"/>
      <c r="D93" s="177"/>
      <c r="E93" s="177"/>
      <c r="F93" s="177"/>
      <c r="G93" s="177"/>
      <c r="H93" s="177"/>
      <c r="J93" s="177"/>
      <c r="K93" s="177"/>
      <c r="L93" s="177"/>
      <c r="M93" s="177"/>
      <c r="N93" s="177"/>
      <c r="O93" s="177"/>
      <c r="P93" s="177"/>
      <c r="Q93" s="177"/>
      <c r="S93" s="137"/>
      <c r="T93" s="138"/>
      <c r="U93" s="138"/>
      <c r="V93" s="138"/>
      <c r="W93" s="138"/>
      <c r="X93" s="138"/>
      <c r="Y93" s="139"/>
    </row>
    <row r="94" spans="2:25" ht="21" customHeight="1">
      <c r="B94" s="177"/>
      <c r="C94" s="177"/>
      <c r="D94" s="177"/>
      <c r="E94" s="177"/>
      <c r="F94" s="177"/>
      <c r="G94" s="177"/>
      <c r="H94" s="177"/>
      <c r="J94" s="177"/>
      <c r="K94" s="177"/>
      <c r="L94" s="177"/>
      <c r="M94" s="177"/>
      <c r="N94" s="177"/>
      <c r="O94" s="177"/>
      <c r="P94" s="177"/>
      <c r="Q94" s="177"/>
      <c r="S94" s="140"/>
      <c r="T94" s="141"/>
      <c r="U94" s="141"/>
      <c r="V94" s="141"/>
      <c r="W94" s="141"/>
      <c r="X94" s="141"/>
      <c r="Y94" s="142"/>
    </row>
    <row r="95" spans="2:25" ht="21" customHeight="1">
      <c r="B95" s="177"/>
      <c r="C95" s="177"/>
      <c r="D95" s="177"/>
      <c r="E95" s="177"/>
      <c r="F95" s="177"/>
      <c r="G95" s="177"/>
      <c r="H95" s="177"/>
      <c r="J95" s="177"/>
      <c r="K95" s="177"/>
      <c r="L95" s="177"/>
      <c r="M95" s="177"/>
      <c r="N95" s="177"/>
      <c r="O95" s="177"/>
      <c r="P95" s="177"/>
      <c r="Q95" s="177"/>
      <c r="S95" s="140"/>
      <c r="T95" s="141"/>
      <c r="U95" s="141"/>
      <c r="V95" s="141"/>
      <c r="W95" s="141"/>
      <c r="X95" s="141"/>
      <c r="Y95" s="142"/>
    </row>
    <row r="96" spans="2:25" ht="21" customHeight="1">
      <c r="B96" s="177"/>
      <c r="C96" s="177"/>
      <c r="D96" s="177"/>
      <c r="E96" s="177"/>
      <c r="F96" s="177"/>
      <c r="G96" s="177"/>
      <c r="H96" s="177"/>
      <c r="J96" s="177"/>
      <c r="K96" s="177"/>
      <c r="L96" s="177"/>
      <c r="M96" s="177"/>
      <c r="N96" s="177"/>
      <c r="O96" s="177"/>
      <c r="P96" s="177"/>
      <c r="Q96" s="177"/>
      <c r="S96" s="140"/>
      <c r="T96" s="141"/>
      <c r="U96" s="141"/>
      <c r="V96" s="141"/>
      <c r="W96" s="141"/>
      <c r="X96" s="141"/>
      <c r="Y96" s="142"/>
    </row>
    <row r="97" spans="2:25" ht="21" customHeight="1">
      <c r="B97" s="177"/>
      <c r="C97" s="177"/>
      <c r="D97" s="177"/>
      <c r="E97" s="177"/>
      <c r="F97" s="177"/>
      <c r="G97" s="177"/>
      <c r="H97" s="177"/>
      <c r="J97" s="177"/>
      <c r="K97" s="177"/>
      <c r="L97" s="177"/>
      <c r="M97" s="177"/>
      <c r="N97" s="177"/>
      <c r="O97" s="177"/>
      <c r="P97" s="177"/>
      <c r="Q97" s="177"/>
      <c r="S97" s="140"/>
      <c r="T97" s="141"/>
      <c r="U97" s="141"/>
      <c r="V97" s="141"/>
      <c r="W97" s="141"/>
      <c r="X97" s="141"/>
      <c r="Y97" s="142"/>
    </row>
    <row r="98" spans="2:25" ht="21" customHeight="1">
      <c r="B98" s="177"/>
      <c r="C98" s="177"/>
      <c r="D98" s="177"/>
      <c r="E98" s="177"/>
      <c r="F98" s="177"/>
      <c r="G98" s="177"/>
      <c r="H98" s="177"/>
      <c r="J98" s="177"/>
      <c r="K98" s="177"/>
      <c r="L98" s="177"/>
      <c r="M98" s="177"/>
      <c r="N98" s="177"/>
      <c r="O98" s="177"/>
      <c r="P98" s="177"/>
      <c r="Q98" s="177"/>
      <c r="S98" s="140"/>
      <c r="T98" s="141"/>
      <c r="U98" s="141"/>
      <c r="V98" s="141"/>
      <c r="W98" s="141"/>
      <c r="X98" s="141"/>
      <c r="Y98" s="142"/>
    </row>
    <row r="99" spans="2:25" ht="21" customHeight="1">
      <c r="B99" s="177"/>
      <c r="C99" s="177"/>
      <c r="D99" s="177"/>
      <c r="E99" s="177"/>
      <c r="F99" s="177"/>
      <c r="G99" s="177"/>
      <c r="H99" s="177"/>
      <c r="J99" s="177"/>
      <c r="K99" s="177"/>
      <c r="L99" s="177"/>
      <c r="M99" s="177"/>
      <c r="N99" s="177"/>
      <c r="O99" s="177"/>
      <c r="P99" s="177"/>
      <c r="Q99" s="177"/>
      <c r="S99" s="140"/>
      <c r="T99" s="141"/>
      <c r="U99" s="141"/>
      <c r="V99" s="141"/>
      <c r="W99" s="141"/>
      <c r="X99" s="141"/>
      <c r="Y99" s="142"/>
    </row>
    <row r="100" spans="2:25" ht="21" customHeight="1">
      <c r="B100" s="177"/>
      <c r="C100" s="177"/>
      <c r="D100" s="177"/>
      <c r="E100" s="177"/>
      <c r="F100" s="177"/>
      <c r="G100" s="177"/>
      <c r="H100" s="177"/>
      <c r="J100" s="177"/>
      <c r="K100" s="177"/>
      <c r="L100" s="177"/>
      <c r="M100" s="177"/>
      <c r="N100" s="177"/>
      <c r="O100" s="177"/>
      <c r="P100" s="177"/>
      <c r="Q100" s="177"/>
      <c r="S100" s="140"/>
      <c r="T100" s="141"/>
      <c r="U100" s="141"/>
      <c r="V100" s="141"/>
      <c r="W100" s="141"/>
      <c r="X100" s="141"/>
      <c r="Y100" s="142"/>
    </row>
    <row r="101" spans="2:25" ht="21" customHeight="1">
      <c r="B101" s="177"/>
      <c r="C101" s="177"/>
      <c r="D101" s="177"/>
      <c r="E101" s="177"/>
      <c r="F101" s="177"/>
      <c r="G101" s="177"/>
      <c r="H101" s="177"/>
      <c r="J101" s="177"/>
      <c r="K101" s="177"/>
      <c r="L101" s="177"/>
      <c r="M101" s="177"/>
      <c r="N101" s="177"/>
      <c r="O101" s="177"/>
      <c r="P101" s="177"/>
      <c r="Q101" s="177"/>
      <c r="S101" s="140"/>
      <c r="T101" s="141"/>
      <c r="U101" s="141"/>
      <c r="V101" s="141"/>
      <c r="W101" s="141"/>
      <c r="X101" s="141"/>
      <c r="Y101" s="142"/>
    </row>
    <row r="102" spans="2:25" ht="21" customHeight="1">
      <c r="B102" s="177"/>
      <c r="C102" s="177"/>
      <c r="D102" s="177"/>
      <c r="E102" s="177"/>
      <c r="F102" s="177"/>
      <c r="G102" s="177"/>
      <c r="H102" s="177"/>
      <c r="J102" s="177"/>
      <c r="K102" s="177"/>
      <c r="L102" s="177"/>
      <c r="M102" s="177"/>
      <c r="N102" s="177"/>
      <c r="O102" s="177"/>
      <c r="P102" s="177"/>
      <c r="Q102" s="177"/>
      <c r="S102" s="143"/>
      <c r="T102" s="144"/>
      <c r="U102" s="144"/>
      <c r="V102" s="144"/>
      <c r="W102" s="144"/>
      <c r="X102" s="144"/>
      <c r="Y102" s="145"/>
    </row>
    <row r="103" spans="2:25" ht="48" customHeight="1">
      <c r="B103" s="130"/>
      <c r="C103" s="130"/>
      <c r="D103" s="130"/>
      <c r="E103" s="130"/>
      <c r="F103" s="130"/>
      <c r="G103" s="130"/>
      <c r="H103" s="130"/>
      <c r="J103" s="147"/>
      <c r="K103" s="148"/>
      <c r="L103" s="148"/>
      <c r="M103" s="148"/>
      <c r="N103" s="148"/>
      <c r="O103" s="148"/>
      <c r="P103" s="148"/>
      <c r="Q103" s="149"/>
      <c r="S103" s="165"/>
      <c r="T103" s="166"/>
      <c r="U103" s="166"/>
      <c r="V103" s="166"/>
      <c r="W103" s="166"/>
      <c r="X103" s="166"/>
      <c r="Y103" s="167"/>
    </row>
    <row r="104" spans="2:25" ht="48" customHeight="1">
      <c r="B104" s="130"/>
      <c r="C104" s="130"/>
      <c r="D104" s="130"/>
      <c r="E104" s="130"/>
      <c r="F104" s="130"/>
      <c r="G104" s="130"/>
      <c r="H104" s="130"/>
      <c r="J104" s="150"/>
      <c r="K104" s="151"/>
      <c r="L104" s="151"/>
      <c r="M104" s="151"/>
      <c r="N104" s="151"/>
      <c r="O104" s="151"/>
      <c r="P104" s="151"/>
      <c r="Q104" s="152"/>
      <c r="S104" s="168"/>
      <c r="T104" s="169"/>
      <c r="U104" s="169"/>
      <c r="V104" s="169"/>
      <c r="W104" s="169"/>
      <c r="X104" s="169"/>
      <c r="Y104" s="170"/>
    </row>
    <row r="105" ht="21" customHeight="1"/>
    <row r="106" spans="2:25" ht="21" customHeight="1">
      <c r="B106" s="137"/>
      <c r="C106" s="138"/>
      <c r="D106" s="138"/>
      <c r="E106" s="138"/>
      <c r="F106" s="138"/>
      <c r="G106" s="138"/>
      <c r="H106" s="139"/>
      <c r="J106" s="137"/>
      <c r="K106" s="138"/>
      <c r="L106" s="138"/>
      <c r="M106" s="138"/>
      <c r="N106" s="138"/>
      <c r="O106" s="138"/>
      <c r="P106" s="138"/>
      <c r="Q106" s="139"/>
      <c r="S106" s="137"/>
      <c r="T106" s="138"/>
      <c r="U106" s="138"/>
      <c r="V106" s="138"/>
      <c r="W106" s="138"/>
      <c r="X106" s="138"/>
      <c r="Y106" s="139"/>
    </row>
    <row r="107" spans="2:25" ht="21" customHeight="1">
      <c r="B107" s="140"/>
      <c r="C107" s="141"/>
      <c r="D107" s="141"/>
      <c r="E107" s="141"/>
      <c r="F107" s="141"/>
      <c r="G107" s="141"/>
      <c r="H107" s="142"/>
      <c r="J107" s="140"/>
      <c r="K107" s="141"/>
      <c r="L107" s="141"/>
      <c r="M107" s="141"/>
      <c r="N107" s="141"/>
      <c r="O107" s="141"/>
      <c r="P107" s="141"/>
      <c r="Q107" s="142"/>
      <c r="S107" s="140"/>
      <c r="T107" s="141"/>
      <c r="U107" s="141"/>
      <c r="V107" s="141"/>
      <c r="W107" s="141"/>
      <c r="X107" s="141"/>
      <c r="Y107" s="142"/>
    </row>
    <row r="108" spans="2:25" ht="21" customHeight="1">
      <c r="B108" s="140"/>
      <c r="C108" s="141"/>
      <c r="D108" s="141"/>
      <c r="E108" s="141"/>
      <c r="F108" s="141"/>
      <c r="G108" s="141"/>
      <c r="H108" s="142"/>
      <c r="J108" s="140"/>
      <c r="K108" s="141"/>
      <c r="L108" s="141"/>
      <c r="M108" s="141"/>
      <c r="N108" s="141"/>
      <c r="O108" s="141"/>
      <c r="P108" s="141"/>
      <c r="Q108" s="142"/>
      <c r="S108" s="140"/>
      <c r="T108" s="141"/>
      <c r="U108" s="141"/>
      <c r="V108" s="141"/>
      <c r="W108" s="141"/>
      <c r="X108" s="141"/>
      <c r="Y108" s="142"/>
    </row>
    <row r="109" spans="2:25" ht="21" customHeight="1">
      <c r="B109" s="140"/>
      <c r="C109" s="141"/>
      <c r="D109" s="141"/>
      <c r="E109" s="141"/>
      <c r="F109" s="141"/>
      <c r="G109" s="141"/>
      <c r="H109" s="142"/>
      <c r="J109" s="140"/>
      <c r="K109" s="141"/>
      <c r="L109" s="141"/>
      <c r="M109" s="141"/>
      <c r="N109" s="141"/>
      <c r="O109" s="141"/>
      <c r="P109" s="141"/>
      <c r="Q109" s="142"/>
      <c r="S109" s="140"/>
      <c r="T109" s="141"/>
      <c r="U109" s="141"/>
      <c r="V109" s="141"/>
      <c r="W109" s="141"/>
      <c r="X109" s="141"/>
      <c r="Y109" s="142"/>
    </row>
    <row r="110" spans="2:25" ht="21" customHeight="1">
      <c r="B110" s="140"/>
      <c r="C110" s="141"/>
      <c r="D110" s="141"/>
      <c r="E110" s="141"/>
      <c r="F110" s="141"/>
      <c r="G110" s="141"/>
      <c r="H110" s="142"/>
      <c r="J110" s="140"/>
      <c r="K110" s="141"/>
      <c r="L110" s="141"/>
      <c r="M110" s="141"/>
      <c r="N110" s="141"/>
      <c r="O110" s="141"/>
      <c r="P110" s="141"/>
      <c r="Q110" s="142"/>
      <c r="S110" s="140"/>
      <c r="T110" s="141"/>
      <c r="U110" s="141"/>
      <c r="V110" s="141"/>
      <c r="W110" s="141"/>
      <c r="X110" s="141"/>
      <c r="Y110" s="142"/>
    </row>
    <row r="111" spans="2:25" ht="21" customHeight="1">
      <c r="B111" s="140"/>
      <c r="C111" s="141"/>
      <c r="D111" s="141"/>
      <c r="E111" s="141"/>
      <c r="F111" s="141"/>
      <c r="G111" s="141"/>
      <c r="H111" s="142"/>
      <c r="J111" s="140"/>
      <c r="K111" s="141"/>
      <c r="L111" s="141"/>
      <c r="M111" s="141"/>
      <c r="N111" s="141"/>
      <c r="O111" s="141"/>
      <c r="P111" s="141"/>
      <c r="Q111" s="142"/>
      <c r="S111" s="140"/>
      <c r="T111" s="141"/>
      <c r="U111" s="141"/>
      <c r="V111" s="141"/>
      <c r="W111" s="141"/>
      <c r="X111" s="141"/>
      <c r="Y111" s="142"/>
    </row>
    <row r="112" spans="2:25" ht="21" customHeight="1">
      <c r="B112" s="140"/>
      <c r="C112" s="141"/>
      <c r="D112" s="141"/>
      <c r="E112" s="141"/>
      <c r="F112" s="141"/>
      <c r="G112" s="141"/>
      <c r="H112" s="142"/>
      <c r="J112" s="140"/>
      <c r="K112" s="141"/>
      <c r="L112" s="141"/>
      <c r="M112" s="141"/>
      <c r="N112" s="141"/>
      <c r="O112" s="141"/>
      <c r="P112" s="141"/>
      <c r="Q112" s="142"/>
      <c r="S112" s="140"/>
      <c r="T112" s="141"/>
      <c r="U112" s="141"/>
      <c r="V112" s="141"/>
      <c r="W112" s="141"/>
      <c r="X112" s="141"/>
      <c r="Y112" s="142"/>
    </row>
    <row r="113" spans="2:25" ht="21" customHeight="1">
      <c r="B113" s="140"/>
      <c r="C113" s="141"/>
      <c r="D113" s="141"/>
      <c r="E113" s="141"/>
      <c r="F113" s="141"/>
      <c r="G113" s="141"/>
      <c r="H113" s="142"/>
      <c r="J113" s="140"/>
      <c r="K113" s="141"/>
      <c r="L113" s="141"/>
      <c r="M113" s="141"/>
      <c r="N113" s="141"/>
      <c r="O113" s="141"/>
      <c r="P113" s="141"/>
      <c r="Q113" s="142"/>
      <c r="S113" s="140"/>
      <c r="T113" s="141"/>
      <c r="U113" s="141"/>
      <c r="V113" s="141"/>
      <c r="W113" s="141"/>
      <c r="X113" s="141"/>
      <c r="Y113" s="142"/>
    </row>
    <row r="114" spans="2:25" ht="21" customHeight="1">
      <c r="B114" s="140"/>
      <c r="C114" s="141"/>
      <c r="D114" s="141"/>
      <c r="E114" s="141"/>
      <c r="F114" s="141"/>
      <c r="G114" s="141"/>
      <c r="H114" s="142"/>
      <c r="J114" s="140"/>
      <c r="K114" s="141"/>
      <c r="L114" s="141"/>
      <c r="M114" s="141"/>
      <c r="N114" s="141"/>
      <c r="O114" s="141"/>
      <c r="P114" s="141"/>
      <c r="Q114" s="142"/>
      <c r="S114" s="140"/>
      <c r="T114" s="141"/>
      <c r="U114" s="141"/>
      <c r="V114" s="141"/>
      <c r="W114" s="141"/>
      <c r="X114" s="141"/>
      <c r="Y114" s="142"/>
    </row>
    <row r="115" spans="2:25" ht="21" customHeight="1">
      <c r="B115" s="143"/>
      <c r="C115" s="144"/>
      <c r="D115" s="144"/>
      <c r="E115" s="144"/>
      <c r="F115" s="144"/>
      <c r="G115" s="144"/>
      <c r="H115" s="145"/>
      <c r="J115" s="143"/>
      <c r="K115" s="144"/>
      <c r="L115" s="144"/>
      <c r="M115" s="144"/>
      <c r="N115" s="144"/>
      <c r="O115" s="144"/>
      <c r="P115" s="144"/>
      <c r="Q115" s="145"/>
      <c r="S115" s="143"/>
      <c r="T115" s="144"/>
      <c r="U115" s="144"/>
      <c r="V115" s="144"/>
      <c r="W115" s="144"/>
      <c r="X115" s="144"/>
      <c r="Y115" s="145"/>
    </row>
    <row r="116" spans="2:25" ht="48" customHeight="1">
      <c r="B116" s="165"/>
      <c r="C116" s="166"/>
      <c r="D116" s="166"/>
      <c r="E116" s="166"/>
      <c r="F116" s="166"/>
      <c r="G116" s="166"/>
      <c r="H116" s="167"/>
      <c r="J116" s="171"/>
      <c r="K116" s="172"/>
      <c r="L116" s="172"/>
      <c r="M116" s="172"/>
      <c r="N116" s="172"/>
      <c r="O116" s="172"/>
      <c r="P116" s="172"/>
      <c r="Q116" s="173"/>
      <c r="S116" s="165"/>
      <c r="T116" s="166"/>
      <c r="U116" s="166"/>
      <c r="V116" s="166"/>
      <c r="W116" s="166"/>
      <c r="X116" s="166"/>
      <c r="Y116" s="167"/>
    </row>
    <row r="117" spans="2:25" ht="48" customHeight="1">
      <c r="B117" s="168"/>
      <c r="C117" s="169"/>
      <c r="D117" s="169"/>
      <c r="E117" s="169"/>
      <c r="F117" s="169"/>
      <c r="G117" s="169"/>
      <c r="H117" s="170"/>
      <c r="J117" s="174"/>
      <c r="K117" s="175"/>
      <c r="L117" s="175"/>
      <c r="M117" s="175"/>
      <c r="N117" s="175"/>
      <c r="O117" s="175"/>
      <c r="P117" s="175"/>
      <c r="Q117" s="176"/>
      <c r="S117" s="168"/>
      <c r="T117" s="169"/>
      <c r="U117" s="169"/>
      <c r="V117" s="169"/>
      <c r="W117" s="169"/>
      <c r="X117" s="169"/>
      <c r="Y117" s="170"/>
    </row>
    <row r="119" ht="21" customHeight="1"/>
    <row r="120" spans="5:23" ht="21" customHeight="1">
      <c r="E120" s="18" t="s">
        <v>48</v>
      </c>
      <c r="F120" s="162"/>
      <c r="G120" s="162"/>
      <c r="H120" s="162"/>
      <c r="I120" s="162"/>
      <c r="J120" s="162"/>
      <c r="Q120" s="18" t="s">
        <v>49</v>
      </c>
      <c r="R120" s="162"/>
      <c r="S120" s="162"/>
      <c r="T120" s="162"/>
      <c r="U120" s="162"/>
      <c r="V120" s="162"/>
      <c r="W120" s="162"/>
    </row>
    <row r="121" spans="5:24" ht="21" customHeight="1">
      <c r="E121" s="18" t="s">
        <v>50</v>
      </c>
      <c r="F121" s="163"/>
      <c r="G121" s="163"/>
      <c r="H121" s="163"/>
      <c r="I121" s="163"/>
      <c r="J121" s="163"/>
      <c r="K121" s="5" t="s">
        <v>51</v>
      </c>
      <c r="Q121" s="18" t="s">
        <v>50</v>
      </c>
      <c r="R121" s="162"/>
      <c r="S121" s="162"/>
      <c r="T121" s="162"/>
      <c r="U121" s="162"/>
      <c r="V121" s="162"/>
      <c r="W121" s="162"/>
      <c r="X121" s="5" t="s">
        <v>51</v>
      </c>
    </row>
    <row r="122" spans="5:24" ht="24" customHeight="1">
      <c r="E122" s="18" t="s">
        <v>52</v>
      </c>
      <c r="F122" s="163"/>
      <c r="G122" s="163"/>
      <c r="H122" s="163"/>
      <c r="I122" s="163"/>
      <c r="J122" s="163"/>
      <c r="Q122" s="164"/>
      <c r="R122" s="164"/>
      <c r="S122" s="164"/>
      <c r="T122" s="164"/>
      <c r="U122" s="164"/>
      <c r="V122" s="164"/>
      <c r="W122" s="164"/>
      <c r="X122" s="164"/>
    </row>
    <row r="123" spans="5:23" ht="24" customHeight="1">
      <c r="E123" s="18" t="s">
        <v>53</v>
      </c>
      <c r="F123" s="159"/>
      <c r="G123" s="159"/>
      <c r="H123" s="159"/>
      <c r="I123" s="159"/>
      <c r="J123" s="159"/>
      <c r="Q123" s="18" t="s">
        <v>53</v>
      </c>
      <c r="R123" s="160"/>
      <c r="S123" s="160"/>
      <c r="T123" s="160"/>
      <c r="U123" s="160"/>
      <c r="V123" s="160"/>
      <c r="W123" s="160"/>
    </row>
    <row r="124" spans="5:10" ht="24" customHeight="1">
      <c r="E124" s="18" t="s">
        <v>54</v>
      </c>
      <c r="F124" s="161"/>
      <c r="G124" s="161"/>
      <c r="H124" s="161"/>
      <c r="I124" s="161"/>
      <c r="J124" s="161"/>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55:L55"/>
    <mergeCell ref="M55:X55"/>
    <mergeCell ref="B56:L56"/>
    <mergeCell ref="M56:X56"/>
    <mergeCell ref="Y66:Z66"/>
    <mergeCell ref="B67:G67"/>
    <mergeCell ref="H67:P67"/>
    <mergeCell ref="Q67:X67"/>
    <mergeCell ref="Y67:Z67"/>
    <mergeCell ref="B66:G66"/>
    <mergeCell ref="Y62:Z62"/>
    <mergeCell ref="Y57:Z57"/>
    <mergeCell ref="Y58:Z58"/>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V35:W35"/>
    <mergeCell ref="B36:G36"/>
    <mergeCell ref="H36:J36"/>
    <mergeCell ref="K36:M36"/>
    <mergeCell ref="N36:P36"/>
    <mergeCell ref="Q36:S36"/>
    <mergeCell ref="T36:U36"/>
    <mergeCell ref="V36:W36"/>
    <mergeCell ref="A37:S37"/>
    <mergeCell ref="T37:U37"/>
    <mergeCell ref="V37:W37"/>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H30:J30"/>
    <mergeCell ref="K30:M30"/>
    <mergeCell ref="N30:P30"/>
    <mergeCell ref="H27:J27"/>
    <mergeCell ref="K27:M27"/>
    <mergeCell ref="N27:P27"/>
    <mergeCell ref="Q27:S27"/>
    <mergeCell ref="T27:U27"/>
    <mergeCell ref="T29:U29"/>
    <mergeCell ref="T30:U30"/>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Z124"/>
  <sheetViews>
    <sheetView view="pageBreakPreview" zoomScaleSheetLayoutView="100" workbookViewId="0" topLeftCell="A1">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5" t="s">
        <v>31</v>
      </c>
      <c r="B1" s="35"/>
      <c r="C1" s="35"/>
      <c r="D1" s="35"/>
      <c r="E1" s="35"/>
      <c r="F1" s="35"/>
      <c r="G1" s="35"/>
      <c r="H1" s="35"/>
      <c r="I1" s="35"/>
      <c r="J1" s="35"/>
      <c r="K1" s="35"/>
      <c r="L1" s="35"/>
      <c r="M1" s="35"/>
      <c r="N1" s="35"/>
      <c r="O1" s="35"/>
      <c r="P1" s="35"/>
      <c r="Q1" s="35"/>
      <c r="R1" s="35"/>
      <c r="S1" s="35"/>
      <c r="T1" s="35"/>
      <c r="U1" s="35"/>
      <c r="V1" s="35"/>
      <c r="W1" s="35"/>
      <c r="X1" s="35"/>
      <c r="Y1" s="35"/>
      <c r="Z1" s="35"/>
    </row>
    <row r="2" spans="1:26" ht="21" customHeight="1">
      <c r="A2" s="6"/>
      <c r="B2" s="6"/>
      <c r="C2" s="6"/>
      <c r="D2" s="6"/>
      <c r="E2" s="6"/>
      <c r="F2" s="6"/>
      <c r="G2" s="6"/>
      <c r="H2" s="6"/>
      <c r="I2" s="6"/>
      <c r="J2" s="36" t="s">
        <v>107</v>
      </c>
      <c r="K2" s="36"/>
      <c r="L2" s="36"/>
      <c r="M2" s="36"/>
      <c r="N2" s="36"/>
      <c r="O2" s="36"/>
      <c r="P2" s="36"/>
      <c r="Q2" s="36"/>
      <c r="R2" s="6"/>
      <c r="S2" s="6"/>
      <c r="T2" s="6"/>
      <c r="U2" s="6"/>
      <c r="V2" s="6"/>
      <c r="W2" s="6"/>
      <c r="X2" s="6"/>
      <c r="Y2" s="6"/>
      <c r="Z2" s="6"/>
    </row>
    <row r="3" spans="1:26" ht="21" customHeight="1">
      <c r="A3" s="35" t="s">
        <v>19</v>
      </c>
      <c r="B3" s="35"/>
      <c r="C3" s="35"/>
      <c r="D3" s="35"/>
      <c r="E3" s="35"/>
      <c r="F3" s="35"/>
      <c r="G3" s="35"/>
      <c r="H3" s="35"/>
      <c r="I3" s="35"/>
      <c r="J3" s="35"/>
      <c r="K3" s="35"/>
      <c r="L3" s="35"/>
      <c r="M3" s="35"/>
      <c r="N3" s="35"/>
      <c r="O3" s="35"/>
      <c r="P3" s="35"/>
      <c r="Q3" s="35"/>
      <c r="R3" s="35"/>
      <c r="S3" s="35"/>
      <c r="T3" s="35"/>
      <c r="U3" s="35"/>
      <c r="V3" s="35"/>
      <c r="W3" s="35"/>
      <c r="X3" s="35"/>
      <c r="Y3" s="35"/>
      <c r="Z3" s="35"/>
    </row>
    <row r="4" spans="1:26" ht="21" customHeight="1">
      <c r="A4" s="35" t="s">
        <v>91</v>
      </c>
      <c r="B4" s="35"/>
      <c r="C4" s="35"/>
      <c r="D4" s="35"/>
      <c r="E4" s="35"/>
      <c r="F4" s="35"/>
      <c r="G4" s="35"/>
      <c r="H4" s="35"/>
      <c r="I4" s="35"/>
      <c r="J4" s="35"/>
      <c r="K4" s="35"/>
      <c r="L4" s="35"/>
      <c r="M4" s="35"/>
      <c r="N4" s="35"/>
      <c r="O4" s="35"/>
      <c r="P4" s="35"/>
      <c r="Q4" s="35"/>
      <c r="R4" s="35"/>
      <c r="S4" s="35"/>
      <c r="T4" s="35"/>
      <c r="U4" s="35"/>
      <c r="V4" s="35"/>
      <c r="W4" s="35"/>
      <c r="X4" s="35"/>
      <c r="Y4" s="35"/>
      <c r="Z4" s="35"/>
    </row>
    <row r="5" ht="10.15" customHeight="1"/>
    <row r="6" ht="21" customHeight="1">
      <c r="A6" s="8" t="s">
        <v>1</v>
      </c>
    </row>
    <row r="7" spans="1:16" ht="21" customHeight="1">
      <c r="A7" s="9" t="s">
        <v>90</v>
      </c>
      <c r="L7" s="10"/>
      <c r="M7" s="37"/>
      <c r="N7" s="38"/>
      <c r="O7" s="38"/>
      <c r="P7" s="39"/>
    </row>
    <row r="8" spans="1:10" ht="21" customHeight="1">
      <c r="A8" s="9" t="s">
        <v>34</v>
      </c>
      <c r="G8" s="10"/>
      <c r="H8" s="37"/>
      <c r="I8" s="38"/>
      <c r="J8" s="39"/>
    </row>
    <row r="9" ht="9" customHeight="1"/>
    <row r="10" spans="1:26" s="8" customFormat="1" ht="30" customHeight="1">
      <c r="A10" s="40" t="s">
        <v>6</v>
      </c>
      <c r="B10" s="40" t="s">
        <v>29</v>
      </c>
      <c r="C10" s="40"/>
      <c r="D10" s="40"/>
      <c r="E10" s="40"/>
      <c r="F10" s="40"/>
      <c r="G10" s="40"/>
      <c r="H10" s="40"/>
      <c r="I10" s="40"/>
      <c r="J10" s="40"/>
      <c r="K10" s="40" t="s">
        <v>30</v>
      </c>
      <c r="L10" s="40"/>
      <c r="M10" s="40"/>
      <c r="N10" s="40"/>
      <c r="O10" s="40"/>
      <c r="P10" s="40"/>
      <c r="Q10" s="40"/>
      <c r="R10" s="40"/>
      <c r="S10" s="40" t="s">
        <v>5</v>
      </c>
      <c r="T10" s="40"/>
      <c r="U10" s="40"/>
      <c r="V10" s="40"/>
      <c r="W10" s="40"/>
      <c r="X10" s="40"/>
      <c r="Y10" s="40"/>
      <c r="Z10" s="40"/>
    </row>
    <row r="11" spans="1:26" s="8" customFormat="1" ht="30" customHeight="1">
      <c r="A11" s="40"/>
      <c r="B11" s="40"/>
      <c r="C11" s="40"/>
      <c r="D11" s="40"/>
      <c r="E11" s="40"/>
      <c r="F11" s="40"/>
      <c r="G11" s="40"/>
      <c r="H11" s="40"/>
      <c r="I11" s="40"/>
      <c r="J11" s="40"/>
      <c r="K11" s="40" t="s">
        <v>2</v>
      </c>
      <c r="L11" s="40"/>
      <c r="M11" s="40"/>
      <c r="N11" s="40" t="s">
        <v>3</v>
      </c>
      <c r="O11" s="40"/>
      <c r="P11" s="40"/>
      <c r="Q11" s="40" t="s">
        <v>4</v>
      </c>
      <c r="R11" s="40"/>
      <c r="S11" s="40" t="s">
        <v>2</v>
      </c>
      <c r="T11" s="40"/>
      <c r="U11" s="40"/>
      <c r="V11" s="40" t="s">
        <v>3</v>
      </c>
      <c r="W11" s="40"/>
      <c r="X11" s="40"/>
      <c r="Y11" s="40" t="s">
        <v>4</v>
      </c>
      <c r="Z11" s="40"/>
    </row>
    <row r="12" spans="1:26" ht="24" customHeight="1">
      <c r="A12" s="41" t="s">
        <v>104</v>
      </c>
      <c r="B12" s="42"/>
      <c r="C12" s="42"/>
      <c r="D12" s="42"/>
      <c r="E12" s="42"/>
      <c r="F12" s="42"/>
      <c r="G12" s="42"/>
      <c r="H12" s="42"/>
      <c r="I12" s="42"/>
      <c r="J12" s="42"/>
      <c r="K12" s="42"/>
      <c r="L12" s="42"/>
      <c r="M12" s="42"/>
      <c r="N12" s="42"/>
      <c r="O12" s="42"/>
      <c r="P12" s="42"/>
      <c r="Q12" s="42"/>
      <c r="R12" s="42"/>
      <c r="S12" s="42"/>
      <c r="T12" s="42"/>
      <c r="U12" s="42"/>
      <c r="V12" s="42"/>
      <c r="W12" s="42"/>
      <c r="X12" s="42"/>
      <c r="Y12" s="42"/>
      <c r="Z12" s="43"/>
    </row>
    <row r="13" spans="1:26" ht="24" customHeight="1">
      <c r="A13" s="24">
        <v>1</v>
      </c>
      <c r="B13" s="44" t="s">
        <v>92</v>
      </c>
      <c r="C13" s="44"/>
      <c r="D13" s="44"/>
      <c r="E13" s="44"/>
      <c r="F13" s="44"/>
      <c r="G13" s="44"/>
      <c r="H13" s="44"/>
      <c r="I13" s="44"/>
      <c r="J13" s="44"/>
      <c r="K13" s="45">
        <v>43</v>
      </c>
      <c r="L13" s="45"/>
      <c r="M13" s="45"/>
      <c r="N13" s="46">
        <f>Q30</f>
        <v>0</v>
      </c>
      <c r="O13" s="46"/>
      <c r="P13" s="46"/>
      <c r="Q13" s="47">
        <f>V25/T25*100</f>
        <v>0</v>
      </c>
      <c r="R13" s="48"/>
      <c r="S13" s="270">
        <v>1290000</v>
      </c>
      <c r="T13" s="271"/>
      <c r="U13" s="272"/>
      <c r="V13" s="273"/>
      <c r="W13" s="274"/>
      <c r="X13" s="275"/>
      <c r="Y13" s="211">
        <f>V13/S13*100</f>
        <v>0</v>
      </c>
      <c r="Z13" s="212"/>
    </row>
    <row r="14" spans="1:26" s="11" customFormat="1" ht="48" customHeight="1">
      <c r="A14" s="20">
        <v>2</v>
      </c>
      <c r="B14" s="33" t="s">
        <v>93</v>
      </c>
      <c r="C14" s="33"/>
      <c r="D14" s="33"/>
      <c r="E14" s="33"/>
      <c r="F14" s="33"/>
      <c r="G14" s="33"/>
      <c r="H14" s="33"/>
      <c r="I14" s="33"/>
      <c r="J14" s="33"/>
      <c r="K14" s="98">
        <v>18</v>
      </c>
      <c r="L14" s="98"/>
      <c r="M14" s="98"/>
      <c r="N14" s="99">
        <f>Q32</f>
        <v>0</v>
      </c>
      <c r="O14" s="99"/>
      <c r="P14" s="99"/>
      <c r="Q14" s="68">
        <f>V32/T32*100</f>
        <v>0</v>
      </c>
      <c r="R14" s="69"/>
      <c r="S14" s="261">
        <v>1944000</v>
      </c>
      <c r="T14" s="262"/>
      <c r="U14" s="263"/>
      <c r="V14" s="264"/>
      <c r="W14" s="265"/>
      <c r="X14" s="266"/>
      <c r="Y14" s="211">
        <f>V14/S14*100</f>
        <v>0</v>
      </c>
      <c r="Z14" s="212"/>
    </row>
    <row r="15" spans="1:26" ht="24" customHeight="1">
      <c r="A15" s="19">
        <v>3</v>
      </c>
      <c r="B15" s="100" t="s">
        <v>94</v>
      </c>
      <c r="C15" s="100"/>
      <c r="D15" s="100"/>
      <c r="E15" s="100"/>
      <c r="F15" s="100"/>
      <c r="G15" s="100"/>
      <c r="H15" s="100"/>
      <c r="I15" s="100"/>
      <c r="J15" s="100"/>
      <c r="K15" s="101">
        <v>370</v>
      </c>
      <c r="L15" s="101"/>
      <c r="M15" s="101"/>
      <c r="N15" s="49">
        <f>Q33</f>
        <v>0</v>
      </c>
      <c r="O15" s="49"/>
      <c r="P15" s="49"/>
      <c r="Q15" s="68">
        <f>V33/T33*100</f>
        <v>0</v>
      </c>
      <c r="R15" s="69"/>
      <c r="S15" s="267">
        <v>1968400</v>
      </c>
      <c r="T15" s="268"/>
      <c r="U15" s="269"/>
      <c r="V15" s="281"/>
      <c r="W15" s="282"/>
      <c r="X15" s="283"/>
      <c r="Y15" s="211">
        <f>V15/S15*100</f>
        <v>0</v>
      </c>
      <c r="Z15" s="212"/>
    </row>
    <row r="16" spans="1:26" ht="24" customHeight="1">
      <c r="A16" s="19">
        <v>4</v>
      </c>
      <c r="B16" s="100" t="s">
        <v>95</v>
      </c>
      <c r="C16" s="100"/>
      <c r="D16" s="100"/>
      <c r="E16" s="100"/>
      <c r="F16" s="100"/>
      <c r="G16" s="100"/>
      <c r="H16" s="100"/>
      <c r="I16" s="100"/>
      <c r="J16" s="100"/>
      <c r="K16" s="101">
        <v>6</v>
      </c>
      <c r="L16" s="101"/>
      <c r="M16" s="101"/>
      <c r="N16" s="49">
        <f>Q34</f>
        <v>0</v>
      </c>
      <c r="O16" s="49"/>
      <c r="P16" s="49"/>
      <c r="Q16" s="68">
        <f aca="true" t="shared" si="0" ref="Q16:Q18">V34/T34*100</f>
        <v>0</v>
      </c>
      <c r="R16" s="69"/>
      <c r="S16" s="284">
        <v>332500</v>
      </c>
      <c r="T16" s="285"/>
      <c r="U16" s="286"/>
      <c r="V16" s="293"/>
      <c r="W16" s="294"/>
      <c r="X16" s="295"/>
      <c r="Y16" s="222">
        <f>V16/S16*100</f>
        <v>0</v>
      </c>
      <c r="Z16" s="223"/>
    </row>
    <row r="17" spans="1:26" ht="24" customHeight="1">
      <c r="A17" s="19">
        <v>5</v>
      </c>
      <c r="B17" s="50" t="s">
        <v>96</v>
      </c>
      <c r="C17" s="51"/>
      <c r="D17" s="51"/>
      <c r="E17" s="51"/>
      <c r="F17" s="51"/>
      <c r="G17" s="51"/>
      <c r="H17" s="51"/>
      <c r="I17" s="51"/>
      <c r="J17" s="52"/>
      <c r="K17" s="53">
        <v>1</v>
      </c>
      <c r="L17" s="54"/>
      <c r="M17" s="55"/>
      <c r="N17" s="56">
        <f>Q35</f>
        <v>0</v>
      </c>
      <c r="O17" s="57"/>
      <c r="P17" s="58"/>
      <c r="Q17" s="68">
        <f>V35/T35*100</f>
        <v>0</v>
      </c>
      <c r="R17" s="69"/>
      <c r="S17" s="287"/>
      <c r="T17" s="288"/>
      <c r="U17" s="289"/>
      <c r="V17" s="296"/>
      <c r="W17" s="297"/>
      <c r="X17" s="298"/>
      <c r="Y17" s="224">
        <f>V17/S16*100</f>
        <v>0</v>
      </c>
      <c r="Z17" s="225"/>
    </row>
    <row r="18" spans="1:26" s="11" customFormat="1" ht="24" customHeight="1">
      <c r="A18" s="20">
        <v>6</v>
      </c>
      <c r="B18" s="33" t="s">
        <v>97</v>
      </c>
      <c r="C18" s="33"/>
      <c r="D18" s="33"/>
      <c r="E18" s="33"/>
      <c r="F18" s="33"/>
      <c r="G18" s="33"/>
      <c r="H18" s="33"/>
      <c r="I18" s="33"/>
      <c r="J18" s="33"/>
      <c r="K18" s="34">
        <v>6</v>
      </c>
      <c r="L18" s="34"/>
      <c r="M18" s="34"/>
      <c r="N18" s="49">
        <f>Q36</f>
        <v>0</v>
      </c>
      <c r="O18" s="49"/>
      <c r="P18" s="49"/>
      <c r="Q18" s="68">
        <f t="shared" si="0"/>
        <v>0</v>
      </c>
      <c r="R18" s="69"/>
      <c r="S18" s="290"/>
      <c r="T18" s="291"/>
      <c r="U18" s="292"/>
      <c r="V18" s="299"/>
      <c r="W18" s="300"/>
      <c r="X18" s="301"/>
      <c r="Y18" s="226"/>
      <c r="Z18" s="227"/>
    </row>
    <row r="19" spans="1:26" s="8" customFormat="1" ht="24" customHeight="1">
      <c r="A19" s="70" t="s">
        <v>35</v>
      </c>
      <c r="B19" s="71"/>
      <c r="C19" s="71"/>
      <c r="D19" s="71"/>
      <c r="E19" s="71"/>
      <c r="F19" s="71"/>
      <c r="G19" s="71"/>
      <c r="H19" s="71"/>
      <c r="I19" s="71"/>
      <c r="J19" s="71"/>
      <c r="K19" s="71"/>
      <c r="L19" s="71"/>
      <c r="M19" s="71"/>
      <c r="N19" s="71"/>
      <c r="O19" s="71"/>
      <c r="P19" s="72"/>
      <c r="Q19" s="73">
        <f>V37</f>
        <v>0</v>
      </c>
      <c r="R19" s="73"/>
      <c r="S19" s="276">
        <f>SUM(S13:U18)</f>
        <v>5534900</v>
      </c>
      <c r="T19" s="276"/>
      <c r="U19" s="276"/>
      <c r="V19" s="277">
        <f>SUM(V13:X18)</f>
        <v>0</v>
      </c>
      <c r="W19" s="277"/>
      <c r="X19" s="278"/>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40" t="s">
        <v>32</v>
      </c>
      <c r="C23" s="40"/>
      <c r="D23" s="40"/>
      <c r="E23" s="40"/>
      <c r="F23" s="40"/>
      <c r="G23" s="40"/>
      <c r="H23" s="40" t="s">
        <v>36</v>
      </c>
      <c r="I23" s="40"/>
      <c r="J23" s="40"/>
      <c r="K23" s="40" t="s">
        <v>33</v>
      </c>
      <c r="L23" s="40"/>
      <c r="M23" s="40"/>
      <c r="N23" s="40" t="s">
        <v>37</v>
      </c>
      <c r="O23" s="40"/>
      <c r="P23" s="40"/>
      <c r="Q23" s="40" t="s">
        <v>38</v>
      </c>
      <c r="R23" s="40"/>
      <c r="S23" s="40"/>
      <c r="T23" s="40" t="s">
        <v>39</v>
      </c>
      <c r="U23" s="40"/>
      <c r="V23" s="102" t="s">
        <v>8</v>
      </c>
      <c r="W23" s="102"/>
      <c r="X23" s="40" t="s">
        <v>9</v>
      </c>
      <c r="Y23" s="40"/>
      <c r="Z23" s="40"/>
    </row>
    <row r="24" spans="1:26" ht="24" customHeight="1">
      <c r="A24" s="178" t="s">
        <v>104</v>
      </c>
      <c r="B24" s="179"/>
      <c r="C24" s="179"/>
      <c r="D24" s="179"/>
      <c r="E24" s="179"/>
      <c r="F24" s="179"/>
      <c r="G24" s="179"/>
      <c r="H24" s="179"/>
      <c r="I24" s="179"/>
      <c r="J24" s="179"/>
      <c r="K24" s="179"/>
      <c r="L24" s="179"/>
      <c r="M24" s="179"/>
      <c r="N24" s="179"/>
      <c r="O24" s="179"/>
      <c r="P24" s="179"/>
      <c r="Q24" s="179"/>
      <c r="R24" s="179"/>
      <c r="S24" s="179"/>
      <c r="T24" s="180"/>
      <c r="U24" s="180"/>
      <c r="V24" s="179"/>
      <c r="W24" s="179"/>
      <c r="X24" s="179"/>
      <c r="Y24" s="179"/>
      <c r="Z24" s="181"/>
    </row>
    <row r="25" spans="1:26" s="27" customFormat="1" ht="48" customHeight="1">
      <c r="A25" s="25">
        <v>1</v>
      </c>
      <c r="B25" s="182" t="s">
        <v>92</v>
      </c>
      <c r="C25" s="183"/>
      <c r="D25" s="183"/>
      <c r="E25" s="183"/>
      <c r="F25" s="183"/>
      <c r="G25" s="184"/>
      <c r="H25" s="185">
        <f>$K$13</f>
        <v>43</v>
      </c>
      <c r="I25" s="185"/>
      <c r="J25" s="185"/>
      <c r="K25" s="279">
        <f>K30</f>
        <v>0</v>
      </c>
      <c r="L25" s="279"/>
      <c r="M25" s="280"/>
      <c r="N25" s="279">
        <f aca="true" t="shared" si="1" ref="N25">N30</f>
        <v>0</v>
      </c>
      <c r="O25" s="279"/>
      <c r="P25" s="280"/>
      <c r="Q25" s="279">
        <f aca="true" t="shared" si="2" ref="Q25">Q30</f>
        <v>0</v>
      </c>
      <c r="R25" s="279"/>
      <c r="S25" s="280"/>
      <c r="T25" s="189">
        <v>25</v>
      </c>
      <c r="U25" s="189"/>
      <c r="V25" s="190">
        <f>SUM(V26:W31)</f>
        <v>0</v>
      </c>
      <c r="W25" s="68"/>
      <c r="X25" s="59"/>
      <c r="Y25" s="60"/>
      <c r="Z25" s="61"/>
    </row>
    <row r="26" spans="1:26" ht="24" customHeight="1">
      <c r="A26" s="19">
        <v>1.1</v>
      </c>
      <c r="B26" s="100" t="s">
        <v>98</v>
      </c>
      <c r="C26" s="100"/>
      <c r="D26" s="100"/>
      <c r="E26" s="100"/>
      <c r="F26" s="100"/>
      <c r="G26" s="100"/>
      <c r="H26" s="106">
        <f aca="true" t="shared" si="3" ref="H26:H31">$K$13</f>
        <v>43</v>
      </c>
      <c r="I26" s="106"/>
      <c r="J26" s="106"/>
      <c r="K26" s="242"/>
      <c r="L26" s="242"/>
      <c r="M26" s="242"/>
      <c r="N26" s="242"/>
      <c r="O26" s="242"/>
      <c r="P26" s="242"/>
      <c r="Q26" s="107"/>
      <c r="R26" s="107"/>
      <c r="S26" s="107"/>
      <c r="T26" s="108">
        <v>3</v>
      </c>
      <c r="U26" s="108"/>
      <c r="V26" s="96">
        <f>(T26*((K26*0)+(N26*50)+(Q26*100)))/(H26*100)</f>
        <v>0</v>
      </c>
      <c r="W26" s="97"/>
      <c r="X26" s="62"/>
      <c r="Y26" s="63"/>
      <c r="Z26" s="64"/>
    </row>
    <row r="27" spans="1:26" s="11" customFormat="1" ht="48" customHeight="1">
      <c r="A27" s="20">
        <v>1.2</v>
      </c>
      <c r="B27" s="33" t="s">
        <v>99</v>
      </c>
      <c r="C27" s="33"/>
      <c r="D27" s="33"/>
      <c r="E27" s="33"/>
      <c r="F27" s="33"/>
      <c r="G27" s="33"/>
      <c r="H27" s="106">
        <f t="shared" si="3"/>
        <v>43</v>
      </c>
      <c r="I27" s="106"/>
      <c r="J27" s="106"/>
      <c r="K27" s="246"/>
      <c r="L27" s="246"/>
      <c r="M27" s="246"/>
      <c r="N27" s="246"/>
      <c r="O27" s="246"/>
      <c r="P27" s="246"/>
      <c r="Q27" s="191"/>
      <c r="R27" s="191"/>
      <c r="S27" s="192"/>
      <c r="T27" s="186">
        <v>5</v>
      </c>
      <c r="U27" s="186"/>
      <c r="V27" s="94">
        <f>(T27*((K27*0)+(N27*50)+(Q27*100)))/(H27*100)</f>
        <v>0</v>
      </c>
      <c r="W27" s="95"/>
      <c r="X27" s="62"/>
      <c r="Y27" s="63"/>
      <c r="Z27" s="64"/>
    </row>
    <row r="28" spans="1:26" s="11" customFormat="1" ht="48" customHeight="1">
      <c r="A28" s="20">
        <v>1.3</v>
      </c>
      <c r="B28" s="193" t="s">
        <v>100</v>
      </c>
      <c r="C28" s="194"/>
      <c r="D28" s="194"/>
      <c r="E28" s="194"/>
      <c r="F28" s="194"/>
      <c r="G28" s="195"/>
      <c r="H28" s="106">
        <f t="shared" si="3"/>
        <v>43</v>
      </c>
      <c r="I28" s="106"/>
      <c r="J28" s="106"/>
      <c r="K28" s="243"/>
      <c r="L28" s="244"/>
      <c r="M28" s="245"/>
      <c r="N28" s="243"/>
      <c r="O28" s="244"/>
      <c r="P28" s="245"/>
      <c r="Q28" s="85"/>
      <c r="R28" s="86"/>
      <c r="S28" s="86"/>
      <c r="T28" s="186">
        <v>2</v>
      </c>
      <c r="U28" s="186"/>
      <c r="V28" s="94">
        <f>(T28*((K28*0)+(N28*50)+(Q28*100)))/(H28*100)</f>
        <v>0</v>
      </c>
      <c r="W28" s="95"/>
      <c r="X28" s="62"/>
      <c r="Y28" s="63"/>
      <c r="Z28" s="64"/>
    </row>
    <row r="29" spans="1:26" s="11" customFormat="1" ht="72" customHeight="1">
      <c r="A29" s="20">
        <v>1.4</v>
      </c>
      <c r="B29" s="33" t="s">
        <v>101</v>
      </c>
      <c r="C29" s="33"/>
      <c r="D29" s="33"/>
      <c r="E29" s="33"/>
      <c r="F29" s="33"/>
      <c r="G29" s="33"/>
      <c r="H29" s="106">
        <f t="shared" si="3"/>
        <v>43</v>
      </c>
      <c r="I29" s="106"/>
      <c r="J29" s="106"/>
      <c r="K29" s="247"/>
      <c r="L29" s="247"/>
      <c r="M29" s="247"/>
      <c r="N29" s="247"/>
      <c r="O29" s="247"/>
      <c r="P29" s="247"/>
      <c r="Q29" s="116"/>
      <c r="R29" s="116"/>
      <c r="S29" s="85"/>
      <c r="T29" s="186">
        <v>5</v>
      </c>
      <c r="U29" s="186"/>
      <c r="V29" s="94">
        <f aca="true" t="shared" si="4" ref="V29:V36">(T29*((K29*0)+(N29*50)+(Q29*100)))/(H29*100)</f>
        <v>0</v>
      </c>
      <c r="W29" s="95"/>
      <c r="X29" s="62"/>
      <c r="Y29" s="63"/>
      <c r="Z29" s="64"/>
    </row>
    <row r="30" spans="1:26" s="11" customFormat="1" ht="48" customHeight="1">
      <c r="A30" s="20">
        <v>1.5</v>
      </c>
      <c r="B30" s="193" t="s">
        <v>102</v>
      </c>
      <c r="C30" s="194"/>
      <c r="D30" s="194"/>
      <c r="E30" s="194"/>
      <c r="F30" s="194"/>
      <c r="G30" s="195"/>
      <c r="H30" s="106">
        <f t="shared" si="3"/>
        <v>43</v>
      </c>
      <c r="I30" s="106"/>
      <c r="J30" s="106"/>
      <c r="K30" s="243"/>
      <c r="L30" s="244"/>
      <c r="M30" s="245"/>
      <c r="N30" s="243"/>
      <c r="O30" s="244"/>
      <c r="P30" s="245"/>
      <c r="Q30" s="85"/>
      <c r="R30" s="86"/>
      <c r="S30" s="88"/>
      <c r="T30" s="112">
        <v>5</v>
      </c>
      <c r="U30" s="113"/>
      <c r="V30" s="94">
        <f t="shared" si="4"/>
        <v>0</v>
      </c>
      <c r="W30" s="95"/>
      <c r="X30" s="62"/>
      <c r="Y30" s="63"/>
      <c r="Z30" s="64"/>
    </row>
    <row r="31" spans="1:26" ht="48" customHeight="1">
      <c r="A31" s="19">
        <v>1.6</v>
      </c>
      <c r="B31" s="193" t="s">
        <v>103</v>
      </c>
      <c r="C31" s="194"/>
      <c r="D31" s="194"/>
      <c r="E31" s="194"/>
      <c r="F31" s="194"/>
      <c r="G31" s="195"/>
      <c r="H31" s="106">
        <f t="shared" si="3"/>
        <v>43</v>
      </c>
      <c r="I31" s="106"/>
      <c r="J31" s="106"/>
      <c r="K31" s="257"/>
      <c r="L31" s="258"/>
      <c r="M31" s="259"/>
      <c r="N31" s="257"/>
      <c r="O31" s="258"/>
      <c r="P31" s="259"/>
      <c r="Q31" s="91"/>
      <c r="R31" s="92"/>
      <c r="S31" s="109"/>
      <c r="T31" s="110">
        <v>5</v>
      </c>
      <c r="U31" s="111"/>
      <c r="V31" s="96">
        <f t="shared" si="4"/>
        <v>0</v>
      </c>
      <c r="W31" s="97"/>
      <c r="X31" s="62"/>
      <c r="Y31" s="63"/>
      <c r="Z31" s="64"/>
    </row>
    <row r="32" spans="1:26" s="23" customFormat="1" ht="48" customHeight="1">
      <c r="A32" s="22">
        <v>2</v>
      </c>
      <c r="B32" s="79" t="s">
        <v>93</v>
      </c>
      <c r="C32" s="80"/>
      <c r="D32" s="80"/>
      <c r="E32" s="80"/>
      <c r="F32" s="80"/>
      <c r="G32" s="81"/>
      <c r="H32" s="82">
        <f>$K$14</f>
        <v>18</v>
      </c>
      <c r="I32" s="83"/>
      <c r="J32" s="84"/>
      <c r="K32" s="243"/>
      <c r="L32" s="244"/>
      <c r="M32" s="245"/>
      <c r="N32" s="243"/>
      <c r="O32" s="244"/>
      <c r="P32" s="245"/>
      <c r="Q32" s="85"/>
      <c r="R32" s="86"/>
      <c r="S32" s="88"/>
      <c r="T32" s="89">
        <v>25</v>
      </c>
      <c r="U32" s="90"/>
      <c r="V32" s="94">
        <f t="shared" si="4"/>
        <v>0</v>
      </c>
      <c r="W32" s="95"/>
      <c r="X32" s="62"/>
      <c r="Y32" s="63"/>
      <c r="Z32" s="64"/>
    </row>
    <row r="33" spans="1:26" ht="24" customHeight="1">
      <c r="A33" s="16">
        <v>3</v>
      </c>
      <c r="B33" s="79" t="s">
        <v>94</v>
      </c>
      <c r="C33" s="80"/>
      <c r="D33" s="80"/>
      <c r="E33" s="80"/>
      <c r="F33" s="80"/>
      <c r="G33" s="81"/>
      <c r="H33" s="103">
        <f>$K$15</f>
        <v>370</v>
      </c>
      <c r="I33" s="104"/>
      <c r="J33" s="105"/>
      <c r="K33" s="257"/>
      <c r="L33" s="258"/>
      <c r="M33" s="259"/>
      <c r="N33" s="257"/>
      <c r="O33" s="258"/>
      <c r="P33" s="259"/>
      <c r="Q33" s="91"/>
      <c r="R33" s="92"/>
      <c r="S33" s="109"/>
      <c r="T33" s="118">
        <v>20</v>
      </c>
      <c r="U33" s="119"/>
      <c r="V33" s="96">
        <f t="shared" si="4"/>
        <v>0</v>
      </c>
      <c r="W33" s="97"/>
      <c r="X33" s="62"/>
      <c r="Y33" s="63"/>
      <c r="Z33" s="64"/>
    </row>
    <row r="34" spans="1:26" s="23" customFormat="1" ht="48" customHeight="1">
      <c r="A34" s="22">
        <v>4</v>
      </c>
      <c r="B34" s="79" t="s">
        <v>95</v>
      </c>
      <c r="C34" s="80"/>
      <c r="D34" s="80"/>
      <c r="E34" s="80"/>
      <c r="F34" s="80"/>
      <c r="G34" s="81"/>
      <c r="H34" s="82">
        <f>$K$16</f>
        <v>6</v>
      </c>
      <c r="I34" s="83"/>
      <c r="J34" s="84"/>
      <c r="K34" s="243"/>
      <c r="L34" s="244"/>
      <c r="M34" s="245"/>
      <c r="N34" s="243"/>
      <c r="O34" s="244"/>
      <c r="P34" s="245"/>
      <c r="Q34" s="85"/>
      <c r="R34" s="86"/>
      <c r="S34" s="88"/>
      <c r="T34" s="89">
        <v>10</v>
      </c>
      <c r="U34" s="90"/>
      <c r="V34" s="94">
        <f t="shared" si="4"/>
        <v>0</v>
      </c>
      <c r="W34" s="95"/>
      <c r="X34" s="62"/>
      <c r="Y34" s="63"/>
      <c r="Z34" s="64"/>
    </row>
    <row r="35" spans="1:26" s="23" customFormat="1" ht="48" customHeight="1">
      <c r="A35" s="22">
        <v>5</v>
      </c>
      <c r="B35" s="79" t="s">
        <v>96</v>
      </c>
      <c r="C35" s="80"/>
      <c r="D35" s="80"/>
      <c r="E35" s="80"/>
      <c r="F35" s="80"/>
      <c r="G35" s="81"/>
      <c r="H35" s="82">
        <f>$K$17</f>
        <v>1</v>
      </c>
      <c r="I35" s="83"/>
      <c r="J35" s="84"/>
      <c r="K35" s="243"/>
      <c r="L35" s="244"/>
      <c r="M35" s="245"/>
      <c r="N35" s="243"/>
      <c r="O35" s="244"/>
      <c r="P35" s="245"/>
      <c r="Q35" s="85"/>
      <c r="R35" s="86"/>
      <c r="S35" s="88"/>
      <c r="T35" s="89">
        <v>10</v>
      </c>
      <c r="U35" s="90"/>
      <c r="V35" s="94">
        <f t="shared" si="4"/>
        <v>0</v>
      </c>
      <c r="W35" s="95"/>
      <c r="X35" s="62"/>
      <c r="Y35" s="63"/>
      <c r="Z35" s="64"/>
    </row>
    <row r="36" spans="1:26" s="23" customFormat="1" ht="48" customHeight="1">
      <c r="A36" s="22">
        <v>6</v>
      </c>
      <c r="B36" s="114" t="s">
        <v>97</v>
      </c>
      <c r="C36" s="114"/>
      <c r="D36" s="114"/>
      <c r="E36" s="114"/>
      <c r="F36" s="114"/>
      <c r="G36" s="114"/>
      <c r="H36" s="115">
        <f>$K$18</f>
        <v>6</v>
      </c>
      <c r="I36" s="115"/>
      <c r="J36" s="115"/>
      <c r="K36" s="247"/>
      <c r="L36" s="247"/>
      <c r="M36" s="247"/>
      <c r="N36" s="247"/>
      <c r="O36" s="247"/>
      <c r="P36" s="247"/>
      <c r="Q36" s="116"/>
      <c r="R36" s="116"/>
      <c r="S36" s="85"/>
      <c r="T36" s="117">
        <v>10</v>
      </c>
      <c r="U36" s="117"/>
      <c r="V36" s="94">
        <f t="shared" si="4"/>
        <v>0</v>
      </c>
      <c r="W36" s="95"/>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SUM(V25,V32:W36)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86</v>
      </c>
    </row>
    <row r="40" spans="1:26" ht="60" customHeight="1">
      <c r="A40" s="21" t="s">
        <v>6</v>
      </c>
      <c r="B40" s="40" t="s">
        <v>40</v>
      </c>
      <c r="C40" s="40"/>
      <c r="D40" s="40"/>
      <c r="E40" s="40"/>
      <c r="F40" s="40"/>
      <c r="G40" s="40"/>
      <c r="H40" s="40"/>
      <c r="I40" s="40"/>
      <c r="J40" s="40"/>
      <c r="K40" s="40"/>
      <c r="L40" s="40"/>
      <c r="M40" s="120" t="s">
        <v>41</v>
      </c>
      <c r="N40" s="121"/>
      <c r="O40" s="121"/>
      <c r="P40" s="121"/>
      <c r="Q40" s="121"/>
      <c r="R40" s="121"/>
      <c r="S40" s="121"/>
      <c r="T40" s="121"/>
      <c r="U40" s="121"/>
      <c r="V40" s="121"/>
      <c r="W40" s="121"/>
      <c r="X40" s="122"/>
      <c r="Y40" s="102" t="s">
        <v>42</v>
      </c>
      <c r="Z40" s="102"/>
    </row>
    <row r="41" spans="1:26" ht="24" customHeight="1">
      <c r="A41" s="123" t="s">
        <v>43</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26"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26"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26"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26"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26" t="str">
        <f>IF(B46&lt;&gt;"","2.1.5","")</f>
        <v/>
      </c>
      <c r="B46" s="127"/>
      <c r="C46" s="128"/>
      <c r="D46" s="128"/>
      <c r="E46" s="128"/>
      <c r="F46" s="128"/>
      <c r="G46" s="128"/>
      <c r="H46" s="128"/>
      <c r="I46" s="128"/>
      <c r="J46" s="128"/>
      <c r="K46" s="128"/>
      <c r="L46" s="129"/>
      <c r="M46" s="127"/>
      <c r="N46" s="128"/>
      <c r="O46" s="128"/>
      <c r="P46" s="128"/>
      <c r="Q46" s="128"/>
      <c r="R46" s="128"/>
      <c r="S46" s="128"/>
      <c r="T46" s="128"/>
      <c r="U46" s="128"/>
      <c r="V46" s="128"/>
      <c r="W46" s="128"/>
      <c r="X46" s="129"/>
      <c r="Y46" s="135"/>
      <c r="Z46" s="136"/>
    </row>
    <row r="47" spans="1:26" ht="24" customHeight="1">
      <c r="A47" s="123" t="s">
        <v>44</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26"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26"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26"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26"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26"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45</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26"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26"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26"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26"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26"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87</v>
      </c>
    </row>
    <row r="61" ht="9.95" customHeight="1"/>
    <row r="62" spans="1:26" ht="72" customHeight="1">
      <c r="A62" s="21" t="s">
        <v>6</v>
      </c>
      <c r="B62" s="40" t="s">
        <v>46</v>
      </c>
      <c r="C62" s="40"/>
      <c r="D62" s="40"/>
      <c r="E62" s="40"/>
      <c r="F62" s="40"/>
      <c r="G62" s="40"/>
      <c r="H62" s="40" t="s">
        <v>41</v>
      </c>
      <c r="I62" s="40"/>
      <c r="J62" s="40"/>
      <c r="K62" s="40"/>
      <c r="L62" s="40"/>
      <c r="M62" s="40"/>
      <c r="N62" s="40"/>
      <c r="O62" s="40"/>
      <c r="P62" s="40"/>
      <c r="Q62" s="120" t="s">
        <v>47</v>
      </c>
      <c r="R62" s="121"/>
      <c r="S62" s="121"/>
      <c r="T62" s="121"/>
      <c r="U62" s="121"/>
      <c r="V62" s="121"/>
      <c r="W62" s="121"/>
      <c r="X62" s="122"/>
      <c r="Y62" s="102" t="s">
        <v>42</v>
      </c>
      <c r="Z62" s="102"/>
    </row>
    <row r="63" spans="1:26" ht="72" customHeight="1">
      <c r="A63" s="26"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26"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26"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26"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26" t="str">
        <f>IF(B67&lt;&gt;"","3.5","")</f>
        <v/>
      </c>
      <c r="B67" s="127"/>
      <c r="C67" s="128"/>
      <c r="D67" s="128"/>
      <c r="E67" s="128"/>
      <c r="F67" s="128"/>
      <c r="G67" s="129"/>
      <c r="H67" s="127"/>
      <c r="I67" s="128"/>
      <c r="J67" s="128"/>
      <c r="K67" s="128"/>
      <c r="L67" s="128"/>
      <c r="M67" s="128"/>
      <c r="N67" s="128"/>
      <c r="O67" s="128"/>
      <c r="P67" s="129"/>
      <c r="Q67" s="127"/>
      <c r="R67" s="128"/>
      <c r="S67" s="128"/>
      <c r="T67" s="128"/>
      <c r="U67" s="128"/>
      <c r="V67" s="128"/>
      <c r="W67" s="128"/>
      <c r="X67" s="129"/>
      <c r="Y67" s="135"/>
      <c r="Z67" s="136"/>
    </row>
    <row r="68" spans="1:26" s="17" customFormat="1" ht="72" customHeight="1">
      <c r="A68" s="26"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88</v>
      </c>
    </row>
    <row r="71" ht="9.95" customHeight="1">
      <c r="A71" s="5"/>
    </row>
    <row r="72" spans="2:25" ht="48" customHeight="1">
      <c r="B72" s="153"/>
      <c r="C72" s="154"/>
      <c r="D72" s="154"/>
      <c r="E72" s="154"/>
      <c r="F72" s="154"/>
      <c r="G72" s="154"/>
      <c r="H72" s="154"/>
      <c r="I72" s="154"/>
      <c r="J72" s="154"/>
      <c r="K72" s="154"/>
      <c r="L72" s="154"/>
      <c r="M72" s="154"/>
      <c r="N72" s="154"/>
      <c r="O72" s="154"/>
      <c r="P72" s="154"/>
      <c r="Q72" s="154"/>
      <c r="R72" s="154"/>
      <c r="S72" s="154"/>
      <c r="T72" s="154"/>
      <c r="U72" s="154"/>
      <c r="V72" s="154"/>
      <c r="W72" s="154"/>
      <c r="X72" s="154"/>
      <c r="Y72" s="155"/>
    </row>
    <row r="73" spans="2:25" ht="48" customHeight="1">
      <c r="B73" s="156"/>
      <c r="C73" s="157"/>
      <c r="D73" s="157"/>
      <c r="E73" s="157"/>
      <c r="F73" s="157"/>
      <c r="G73" s="157"/>
      <c r="H73" s="157"/>
      <c r="I73" s="157"/>
      <c r="J73" s="157"/>
      <c r="K73" s="157"/>
      <c r="L73" s="157"/>
      <c r="M73" s="157"/>
      <c r="N73" s="157"/>
      <c r="O73" s="157"/>
      <c r="P73" s="157"/>
      <c r="Q73" s="157"/>
      <c r="R73" s="157"/>
      <c r="S73" s="157"/>
      <c r="T73" s="157"/>
      <c r="U73" s="157"/>
      <c r="V73" s="157"/>
      <c r="W73" s="157"/>
      <c r="X73" s="157"/>
      <c r="Y73" s="158"/>
    </row>
    <row r="74" spans="2:25" ht="48" customHeight="1">
      <c r="B74" s="156"/>
      <c r="C74" s="157"/>
      <c r="D74" s="157"/>
      <c r="E74" s="157"/>
      <c r="F74" s="157"/>
      <c r="G74" s="157"/>
      <c r="H74" s="157"/>
      <c r="I74" s="157"/>
      <c r="J74" s="157"/>
      <c r="K74" s="157"/>
      <c r="L74" s="157"/>
      <c r="M74" s="157"/>
      <c r="N74" s="157"/>
      <c r="O74" s="157"/>
      <c r="P74" s="157"/>
      <c r="Q74" s="157"/>
      <c r="R74" s="157"/>
      <c r="S74" s="157"/>
      <c r="T74" s="157"/>
      <c r="U74" s="157"/>
      <c r="V74" s="157"/>
      <c r="W74" s="157"/>
      <c r="X74" s="157"/>
      <c r="Y74" s="158"/>
    </row>
    <row r="75" spans="2:25" ht="48" customHeight="1">
      <c r="B75" s="156"/>
      <c r="C75" s="157"/>
      <c r="D75" s="157"/>
      <c r="E75" s="157"/>
      <c r="F75" s="157"/>
      <c r="G75" s="157"/>
      <c r="H75" s="157"/>
      <c r="I75" s="157"/>
      <c r="J75" s="157"/>
      <c r="K75" s="157"/>
      <c r="L75" s="157"/>
      <c r="M75" s="157"/>
      <c r="N75" s="157"/>
      <c r="O75" s="157"/>
      <c r="P75" s="157"/>
      <c r="Q75" s="157"/>
      <c r="R75" s="157"/>
      <c r="S75" s="157"/>
      <c r="T75" s="157"/>
      <c r="U75" s="157"/>
      <c r="V75" s="157"/>
      <c r="W75" s="157"/>
      <c r="X75" s="157"/>
      <c r="Y75" s="158"/>
    </row>
    <row r="76" spans="2:25" ht="48" customHeight="1">
      <c r="B76" s="156"/>
      <c r="C76" s="157"/>
      <c r="D76" s="157"/>
      <c r="E76" s="157"/>
      <c r="F76" s="157"/>
      <c r="G76" s="157"/>
      <c r="H76" s="157"/>
      <c r="I76" s="157"/>
      <c r="J76" s="157"/>
      <c r="K76" s="157"/>
      <c r="L76" s="157"/>
      <c r="M76" s="157"/>
      <c r="N76" s="157"/>
      <c r="O76" s="157"/>
      <c r="P76" s="157"/>
      <c r="Q76" s="157"/>
      <c r="R76" s="157"/>
      <c r="S76" s="157"/>
      <c r="T76" s="157"/>
      <c r="U76" s="157"/>
      <c r="V76" s="157"/>
      <c r="W76" s="157"/>
      <c r="X76" s="157"/>
      <c r="Y76" s="158"/>
    </row>
    <row r="77" ht="21" customHeight="1">
      <c r="A77" s="5"/>
    </row>
    <row r="78" ht="15">
      <c r="A78" s="5" t="s">
        <v>89</v>
      </c>
    </row>
    <row r="79" ht="24" customHeight="1"/>
    <row r="80" spans="2:25" ht="10.15" customHeight="1">
      <c r="B80" s="177"/>
      <c r="C80" s="177"/>
      <c r="D80" s="177"/>
      <c r="E80" s="177"/>
      <c r="F80" s="177"/>
      <c r="G80" s="177"/>
      <c r="H80" s="177"/>
      <c r="J80" s="177"/>
      <c r="K80" s="177"/>
      <c r="L80" s="177"/>
      <c r="M80" s="177"/>
      <c r="N80" s="177"/>
      <c r="O80" s="177"/>
      <c r="P80" s="177"/>
      <c r="Q80" s="177"/>
      <c r="S80" s="137"/>
      <c r="T80" s="138"/>
      <c r="U80" s="138"/>
      <c r="V80" s="138"/>
      <c r="W80" s="138"/>
      <c r="X80" s="138"/>
      <c r="Y80" s="139"/>
    </row>
    <row r="81" spans="2:25" ht="10.15" customHeight="1">
      <c r="B81" s="177"/>
      <c r="C81" s="177"/>
      <c r="D81" s="177"/>
      <c r="E81" s="177"/>
      <c r="F81" s="177"/>
      <c r="G81" s="177"/>
      <c r="H81" s="177"/>
      <c r="J81" s="177"/>
      <c r="K81" s="177"/>
      <c r="L81" s="177"/>
      <c r="M81" s="177"/>
      <c r="N81" s="177"/>
      <c r="O81" s="177"/>
      <c r="P81" s="177"/>
      <c r="Q81" s="177"/>
      <c r="S81" s="140"/>
      <c r="T81" s="141"/>
      <c r="U81" s="141"/>
      <c r="V81" s="141"/>
      <c r="W81" s="141"/>
      <c r="X81" s="141"/>
      <c r="Y81" s="142"/>
    </row>
    <row r="82" spans="2:25" ht="21" customHeight="1">
      <c r="B82" s="177"/>
      <c r="C82" s="177"/>
      <c r="D82" s="177"/>
      <c r="E82" s="177"/>
      <c r="F82" s="177"/>
      <c r="G82" s="177"/>
      <c r="H82" s="177"/>
      <c r="J82" s="177"/>
      <c r="K82" s="177"/>
      <c r="L82" s="177"/>
      <c r="M82" s="177"/>
      <c r="N82" s="177"/>
      <c r="O82" s="177"/>
      <c r="P82" s="177"/>
      <c r="Q82" s="177"/>
      <c r="S82" s="140"/>
      <c r="T82" s="141"/>
      <c r="U82" s="141"/>
      <c r="V82" s="141"/>
      <c r="W82" s="141"/>
      <c r="X82" s="141"/>
      <c r="Y82" s="142"/>
    </row>
    <row r="83" spans="2:25" ht="35.25" customHeight="1">
      <c r="B83" s="177"/>
      <c r="C83" s="177"/>
      <c r="D83" s="177"/>
      <c r="E83" s="177"/>
      <c r="F83" s="177"/>
      <c r="G83" s="177"/>
      <c r="H83" s="177"/>
      <c r="J83" s="177"/>
      <c r="K83" s="177"/>
      <c r="L83" s="177"/>
      <c r="M83" s="177"/>
      <c r="N83" s="177"/>
      <c r="O83" s="177"/>
      <c r="P83" s="177"/>
      <c r="Q83" s="177"/>
      <c r="S83" s="140"/>
      <c r="T83" s="141"/>
      <c r="U83" s="141"/>
      <c r="V83" s="141"/>
      <c r="W83" s="141"/>
      <c r="X83" s="141"/>
      <c r="Y83" s="142"/>
    </row>
    <row r="84" spans="2:25" ht="21" customHeight="1">
      <c r="B84" s="177"/>
      <c r="C84" s="177"/>
      <c r="D84" s="177"/>
      <c r="E84" s="177"/>
      <c r="F84" s="177"/>
      <c r="G84" s="177"/>
      <c r="H84" s="177"/>
      <c r="J84" s="177"/>
      <c r="K84" s="177"/>
      <c r="L84" s="177"/>
      <c r="M84" s="177"/>
      <c r="N84" s="177"/>
      <c r="O84" s="177"/>
      <c r="P84" s="177"/>
      <c r="Q84" s="177"/>
      <c r="S84" s="140"/>
      <c r="T84" s="141"/>
      <c r="U84" s="141"/>
      <c r="V84" s="141"/>
      <c r="W84" s="141"/>
      <c r="X84" s="141"/>
      <c r="Y84" s="142"/>
    </row>
    <row r="85" spans="2:25" ht="21" customHeight="1">
      <c r="B85" s="177"/>
      <c r="C85" s="177"/>
      <c r="D85" s="177"/>
      <c r="E85" s="177"/>
      <c r="F85" s="177"/>
      <c r="G85" s="177"/>
      <c r="H85" s="177"/>
      <c r="J85" s="177"/>
      <c r="K85" s="177"/>
      <c r="L85" s="177"/>
      <c r="M85" s="177"/>
      <c r="N85" s="177"/>
      <c r="O85" s="177"/>
      <c r="P85" s="177"/>
      <c r="Q85" s="177"/>
      <c r="S85" s="140"/>
      <c r="T85" s="141"/>
      <c r="U85" s="141"/>
      <c r="V85" s="141"/>
      <c r="W85" s="141"/>
      <c r="X85" s="141"/>
      <c r="Y85" s="142"/>
    </row>
    <row r="86" spans="2:25" ht="21" customHeight="1">
      <c r="B86" s="177"/>
      <c r="C86" s="177"/>
      <c r="D86" s="177"/>
      <c r="E86" s="177"/>
      <c r="F86" s="177"/>
      <c r="G86" s="177"/>
      <c r="H86" s="177"/>
      <c r="J86" s="177"/>
      <c r="K86" s="177"/>
      <c r="L86" s="177"/>
      <c r="M86" s="177"/>
      <c r="N86" s="177"/>
      <c r="O86" s="177"/>
      <c r="P86" s="177"/>
      <c r="Q86" s="177"/>
      <c r="S86" s="140"/>
      <c r="T86" s="141"/>
      <c r="U86" s="141"/>
      <c r="V86" s="141"/>
      <c r="W86" s="141"/>
      <c r="X86" s="141"/>
      <c r="Y86" s="142"/>
    </row>
    <row r="87" spans="2:25" ht="21" customHeight="1">
      <c r="B87" s="177"/>
      <c r="C87" s="177"/>
      <c r="D87" s="177"/>
      <c r="E87" s="177"/>
      <c r="F87" s="177"/>
      <c r="G87" s="177"/>
      <c r="H87" s="177"/>
      <c r="J87" s="177"/>
      <c r="K87" s="177"/>
      <c r="L87" s="177"/>
      <c r="M87" s="177"/>
      <c r="N87" s="177"/>
      <c r="O87" s="177"/>
      <c r="P87" s="177"/>
      <c r="Q87" s="177"/>
      <c r="S87" s="140"/>
      <c r="T87" s="141"/>
      <c r="U87" s="141"/>
      <c r="V87" s="141"/>
      <c r="W87" s="141"/>
      <c r="X87" s="141"/>
      <c r="Y87" s="142"/>
    </row>
    <row r="88" spans="2:25" ht="21" customHeight="1">
      <c r="B88" s="177"/>
      <c r="C88" s="177"/>
      <c r="D88" s="177"/>
      <c r="E88" s="177"/>
      <c r="F88" s="177"/>
      <c r="G88" s="177"/>
      <c r="H88" s="177"/>
      <c r="J88" s="177"/>
      <c r="K88" s="177"/>
      <c r="L88" s="177"/>
      <c r="M88" s="177"/>
      <c r="N88" s="177"/>
      <c r="O88" s="177"/>
      <c r="P88" s="177"/>
      <c r="Q88" s="177"/>
      <c r="S88" s="140"/>
      <c r="T88" s="141"/>
      <c r="U88" s="141"/>
      <c r="V88" s="141"/>
      <c r="W88" s="141"/>
      <c r="X88" s="141"/>
      <c r="Y88" s="142"/>
    </row>
    <row r="89" spans="2:25" ht="21" customHeight="1">
      <c r="B89" s="177"/>
      <c r="C89" s="177"/>
      <c r="D89" s="177"/>
      <c r="E89" s="177"/>
      <c r="F89" s="177"/>
      <c r="G89" s="177"/>
      <c r="H89" s="177"/>
      <c r="J89" s="177"/>
      <c r="K89" s="177"/>
      <c r="L89" s="177"/>
      <c r="M89" s="177"/>
      <c r="N89" s="177"/>
      <c r="O89" s="177"/>
      <c r="P89" s="177"/>
      <c r="Q89" s="177"/>
      <c r="S89" s="143"/>
      <c r="T89" s="144"/>
      <c r="U89" s="144"/>
      <c r="V89" s="144"/>
      <c r="W89" s="144"/>
      <c r="X89" s="144"/>
      <c r="Y89" s="145"/>
    </row>
    <row r="90" spans="2:25" ht="48" customHeight="1">
      <c r="B90" s="146"/>
      <c r="C90" s="146"/>
      <c r="D90" s="146"/>
      <c r="E90" s="146"/>
      <c r="F90" s="146"/>
      <c r="G90" s="146"/>
      <c r="H90" s="146"/>
      <c r="J90" s="147"/>
      <c r="K90" s="148"/>
      <c r="L90" s="148"/>
      <c r="M90" s="148"/>
      <c r="N90" s="148"/>
      <c r="O90" s="148"/>
      <c r="P90" s="148"/>
      <c r="Q90" s="149"/>
      <c r="S90" s="147"/>
      <c r="T90" s="148"/>
      <c r="U90" s="148"/>
      <c r="V90" s="148"/>
      <c r="W90" s="148"/>
      <c r="X90" s="148"/>
      <c r="Y90" s="149"/>
    </row>
    <row r="91" spans="2:25" ht="48" customHeight="1">
      <c r="B91" s="146"/>
      <c r="C91" s="146"/>
      <c r="D91" s="146"/>
      <c r="E91" s="146"/>
      <c r="F91" s="146"/>
      <c r="G91" s="146"/>
      <c r="H91" s="146"/>
      <c r="J91" s="150"/>
      <c r="K91" s="151"/>
      <c r="L91" s="151"/>
      <c r="M91" s="151"/>
      <c r="N91" s="151"/>
      <c r="O91" s="151"/>
      <c r="P91" s="151"/>
      <c r="Q91" s="152"/>
      <c r="S91" s="150"/>
      <c r="T91" s="151"/>
      <c r="U91" s="151"/>
      <c r="V91" s="151"/>
      <c r="W91" s="151"/>
      <c r="X91" s="151"/>
      <c r="Y91" s="152"/>
    </row>
    <row r="92" ht="21" customHeight="1"/>
    <row r="93" spans="2:25" ht="21" customHeight="1">
      <c r="B93" s="177"/>
      <c r="C93" s="177"/>
      <c r="D93" s="177"/>
      <c r="E93" s="177"/>
      <c r="F93" s="177"/>
      <c r="G93" s="177"/>
      <c r="H93" s="177"/>
      <c r="J93" s="177"/>
      <c r="K93" s="177"/>
      <c r="L93" s="177"/>
      <c r="M93" s="177"/>
      <c r="N93" s="177"/>
      <c r="O93" s="177"/>
      <c r="P93" s="177"/>
      <c r="Q93" s="177"/>
      <c r="S93" s="137"/>
      <c r="T93" s="138"/>
      <c r="U93" s="138"/>
      <c r="V93" s="138"/>
      <c r="W93" s="138"/>
      <c r="X93" s="138"/>
      <c r="Y93" s="139"/>
    </row>
    <row r="94" spans="2:25" ht="21" customHeight="1">
      <c r="B94" s="177"/>
      <c r="C94" s="177"/>
      <c r="D94" s="177"/>
      <c r="E94" s="177"/>
      <c r="F94" s="177"/>
      <c r="G94" s="177"/>
      <c r="H94" s="177"/>
      <c r="J94" s="177"/>
      <c r="K94" s="177"/>
      <c r="L94" s="177"/>
      <c r="M94" s="177"/>
      <c r="N94" s="177"/>
      <c r="O94" s="177"/>
      <c r="P94" s="177"/>
      <c r="Q94" s="177"/>
      <c r="S94" s="140"/>
      <c r="T94" s="141"/>
      <c r="U94" s="141"/>
      <c r="V94" s="141"/>
      <c r="W94" s="141"/>
      <c r="X94" s="141"/>
      <c r="Y94" s="142"/>
    </row>
    <row r="95" spans="2:25" ht="21" customHeight="1">
      <c r="B95" s="177"/>
      <c r="C95" s="177"/>
      <c r="D95" s="177"/>
      <c r="E95" s="177"/>
      <c r="F95" s="177"/>
      <c r="G95" s="177"/>
      <c r="H95" s="177"/>
      <c r="J95" s="177"/>
      <c r="K95" s="177"/>
      <c r="L95" s="177"/>
      <c r="M95" s="177"/>
      <c r="N95" s="177"/>
      <c r="O95" s="177"/>
      <c r="P95" s="177"/>
      <c r="Q95" s="177"/>
      <c r="S95" s="140"/>
      <c r="T95" s="141"/>
      <c r="U95" s="141"/>
      <c r="V95" s="141"/>
      <c r="W95" s="141"/>
      <c r="X95" s="141"/>
      <c r="Y95" s="142"/>
    </row>
    <row r="96" spans="2:25" ht="21" customHeight="1">
      <c r="B96" s="177"/>
      <c r="C96" s="177"/>
      <c r="D96" s="177"/>
      <c r="E96" s="177"/>
      <c r="F96" s="177"/>
      <c r="G96" s="177"/>
      <c r="H96" s="177"/>
      <c r="J96" s="177"/>
      <c r="K96" s="177"/>
      <c r="L96" s="177"/>
      <c r="M96" s="177"/>
      <c r="N96" s="177"/>
      <c r="O96" s="177"/>
      <c r="P96" s="177"/>
      <c r="Q96" s="177"/>
      <c r="S96" s="140"/>
      <c r="T96" s="141"/>
      <c r="U96" s="141"/>
      <c r="V96" s="141"/>
      <c r="W96" s="141"/>
      <c r="X96" s="141"/>
      <c r="Y96" s="142"/>
    </row>
    <row r="97" spans="2:25" ht="21" customHeight="1">
      <c r="B97" s="177"/>
      <c r="C97" s="177"/>
      <c r="D97" s="177"/>
      <c r="E97" s="177"/>
      <c r="F97" s="177"/>
      <c r="G97" s="177"/>
      <c r="H97" s="177"/>
      <c r="J97" s="177"/>
      <c r="K97" s="177"/>
      <c r="L97" s="177"/>
      <c r="M97" s="177"/>
      <c r="N97" s="177"/>
      <c r="O97" s="177"/>
      <c r="P97" s="177"/>
      <c r="Q97" s="177"/>
      <c r="S97" s="140"/>
      <c r="T97" s="141"/>
      <c r="U97" s="141"/>
      <c r="V97" s="141"/>
      <c r="W97" s="141"/>
      <c r="X97" s="141"/>
      <c r="Y97" s="142"/>
    </row>
    <row r="98" spans="2:25" ht="21" customHeight="1">
      <c r="B98" s="177"/>
      <c r="C98" s="177"/>
      <c r="D98" s="177"/>
      <c r="E98" s="177"/>
      <c r="F98" s="177"/>
      <c r="G98" s="177"/>
      <c r="H98" s="177"/>
      <c r="J98" s="177"/>
      <c r="K98" s="177"/>
      <c r="L98" s="177"/>
      <c r="M98" s="177"/>
      <c r="N98" s="177"/>
      <c r="O98" s="177"/>
      <c r="P98" s="177"/>
      <c r="Q98" s="177"/>
      <c r="S98" s="140"/>
      <c r="T98" s="141"/>
      <c r="U98" s="141"/>
      <c r="V98" s="141"/>
      <c r="W98" s="141"/>
      <c r="X98" s="141"/>
      <c r="Y98" s="142"/>
    </row>
    <row r="99" spans="2:25" ht="21" customHeight="1">
      <c r="B99" s="177"/>
      <c r="C99" s="177"/>
      <c r="D99" s="177"/>
      <c r="E99" s="177"/>
      <c r="F99" s="177"/>
      <c r="G99" s="177"/>
      <c r="H99" s="177"/>
      <c r="J99" s="177"/>
      <c r="K99" s="177"/>
      <c r="L99" s="177"/>
      <c r="M99" s="177"/>
      <c r="N99" s="177"/>
      <c r="O99" s="177"/>
      <c r="P99" s="177"/>
      <c r="Q99" s="177"/>
      <c r="S99" s="140"/>
      <c r="T99" s="141"/>
      <c r="U99" s="141"/>
      <c r="V99" s="141"/>
      <c r="W99" s="141"/>
      <c r="X99" s="141"/>
      <c r="Y99" s="142"/>
    </row>
    <row r="100" spans="2:25" ht="21" customHeight="1">
      <c r="B100" s="177"/>
      <c r="C100" s="177"/>
      <c r="D100" s="177"/>
      <c r="E100" s="177"/>
      <c r="F100" s="177"/>
      <c r="G100" s="177"/>
      <c r="H100" s="177"/>
      <c r="J100" s="177"/>
      <c r="K100" s="177"/>
      <c r="L100" s="177"/>
      <c r="M100" s="177"/>
      <c r="N100" s="177"/>
      <c r="O100" s="177"/>
      <c r="P100" s="177"/>
      <c r="Q100" s="177"/>
      <c r="S100" s="140"/>
      <c r="T100" s="141"/>
      <c r="U100" s="141"/>
      <c r="V100" s="141"/>
      <c r="W100" s="141"/>
      <c r="X100" s="141"/>
      <c r="Y100" s="142"/>
    </row>
    <row r="101" spans="2:25" ht="21" customHeight="1">
      <c r="B101" s="177"/>
      <c r="C101" s="177"/>
      <c r="D101" s="177"/>
      <c r="E101" s="177"/>
      <c r="F101" s="177"/>
      <c r="G101" s="177"/>
      <c r="H101" s="177"/>
      <c r="J101" s="177"/>
      <c r="K101" s="177"/>
      <c r="L101" s="177"/>
      <c r="M101" s="177"/>
      <c r="N101" s="177"/>
      <c r="O101" s="177"/>
      <c r="P101" s="177"/>
      <c r="Q101" s="177"/>
      <c r="S101" s="140"/>
      <c r="T101" s="141"/>
      <c r="U101" s="141"/>
      <c r="V101" s="141"/>
      <c r="W101" s="141"/>
      <c r="X101" s="141"/>
      <c r="Y101" s="142"/>
    </row>
    <row r="102" spans="2:25" ht="21" customHeight="1">
      <c r="B102" s="177"/>
      <c r="C102" s="177"/>
      <c r="D102" s="177"/>
      <c r="E102" s="177"/>
      <c r="F102" s="177"/>
      <c r="G102" s="177"/>
      <c r="H102" s="177"/>
      <c r="J102" s="177"/>
      <c r="K102" s="177"/>
      <c r="L102" s="177"/>
      <c r="M102" s="177"/>
      <c r="N102" s="177"/>
      <c r="O102" s="177"/>
      <c r="P102" s="177"/>
      <c r="Q102" s="177"/>
      <c r="S102" s="143"/>
      <c r="T102" s="144"/>
      <c r="U102" s="144"/>
      <c r="V102" s="144"/>
      <c r="W102" s="144"/>
      <c r="X102" s="144"/>
      <c r="Y102" s="145"/>
    </row>
    <row r="103" spans="2:25" ht="48" customHeight="1">
      <c r="B103" s="130"/>
      <c r="C103" s="130"/>
      <c r="D103" s="130"/>
      <c r="E103" s="130"/>
      <c r="F103" s="130"/>
      <c r="G103" s="130"/>
      <c r="H103" s="130"/>
      <c r="J103" s="147"/>
      <c r="K103" s="148"/>
      <c r="L103" s="148"/>
      <c r="M103" s="148"/>
      <c r="N103" s="148"/>
      <c r="O103" s="148"/>
      <c r="P103" s="148"/>
      <c r="Q103" s="149"/>
      <c r="S103" s="165"/>
      <c r="T103" s="166"/>
      <c r="U103" s="166"/>
      <c r="V103" s="166"/>
      <c r="W103" s="166"/>
      <c r="X103" s="166"/>
      <c r="Y103" s="167"/>
    </row>
    <row r="104" spans="2:25" ht="48" customHeight="1">
      <c r="B104" s="130"/>
      <c r="C104" s="130"/>
      <c r="D104" s="130"/>
      <c r="E104" s="130"/>
      <c r="F104" s="130"/>
      <c r="G104" s="130"/>
      <c r="H104" s="130"/>
      <c r="J104" s="150"/>
      <c r="K104" s="151"/>
      <c r="L104" s="151"/>
      <c r="M104" s="151"/>
      <c r="N104" s="151"/>
      <c r="O104" s="151"/>
      <c r="P104" s="151"/>
      <c r="Q104" s="152"/>
      <c r="S104" s="168"/>
      <c r="T104" s="169"/>
      <c r="U104" s="169"/>
      <c r="V104" s="169"/>
      <c r="W104" s="169"/>
      <c r="X104" s="169"/>
      <c r="Y104" s="170"/>
    </row>
    <row r="105" ht="21" customHeight="1"/>
    <row r="106" spans="2:25" ht="21" customHeight="1">
      <c r="B106" s="137"/>
      <c r="C106" s="138"/>
      <c r="D106" s="138"/>
      <c r="E106" s="138"/>
      <c r="F106" s="138"/>
      <c r="G106" s="138"/>
      <c r="H106" s="139"/>
      <c r="J106" s="137"/>
      <c r="K106" s="138"/>
      <c r="L106" s="138"/>
      <c r="M106" s="138"/>
      <c r="N106" s="138"/>
      <c r="O106" s="138"/>
      <c r="P106" s="138"/>
      <c r="Q106" s="139"/>
      <c r="S106" s="137"/>
      <c r="T106" s="138"/>
      <c r="U106" s="138"/>
      <c r="V106" s="138"/>
      <c r="W106" s="138"/>
      <c r="X106" s="138"/>
      <c r="Y106" s="139"/>
    </row>
    <row r="107" spans="2:25" ht="21" customHeight="1">
      <c r="B107" s="140"/>
      <c r="C107" s="141"/>
      <c r="D107" s="141"/>
      <c r="E107" s="141"/>
      <c r="F107" s="141"/>
      <c r="G107" s="141"/>
      <c r="H107" s="142"/>
      <c r="J107" s="140"/>
      <c r="K107" s="141"/>
      <c r="L107" s="141"/>
      <c r="M107" s="141"/>
      <c r="N107" s="141"/>
      <c r="O107" s="141"/>
      <c r="P107" s="141"/>
      <c r="Q107" s="142"/>
      <c r="S107" s="140"/>
      <c r="T107" s="141"/>
      <c r="U107" s="141"/>
      <c r="V107" s="141"/>
      <c r="W107" s="141"/>
      <c r="X107" s="141"/>
      <c r="Y107" s="142"/>
    </row>
    <row r="108" spans="2:25" ht="21" customHeight="1">
      <c r="B108" s="140"/>
      <c r="C108" s="141"/>
      <c r="D108" s="141"/>
      <c r="E108" s="141"/>
      <c r="F108" s="141"/>
      <c r="G108" s="141"/>
      <c r="H108" s="142"/>
      <c r="J108" s="140"/>
      <c r="K108" s="141"/>
      <c r="L108" s="141"/>
      <c r="M108" s="141"/>
      <c r="N108" s="141"/>
      <c r="O108" s="141"/>
      <c r="P108" s="141"/>
      <c r="Q108" s="142"/>
      <c r="S108" s="140"/>
      <c r="T108" s="141"/>
      <c r="U108" s="141"/>
      <c r="V108" s="141"/>
      <c r="W108" s="141"/>
      <c r="X108" s="141"/>
      <c r="Y108" s="142"/>
    </row>
    <row r="109" spans="2:25" ht="21" customHeight="1">
      <c r="B109" s="140"/>
      <c r="C109" s="141"/>
      <c r="D109" s="141"/>
      <c r="E109" s="141"/>
      <c r="F109" s="141"/>
      <c r="G109" s="141"/>
      <c r="H109" s="142"/>
      <c r="J109" s="140"/>
      <c r="K109" s="141"/>
      <c r="L109" s="141"/>
      <c r="M109" s="141"/>
      <c r="N109" s="141"/>
      <c r="O109" s="141"/>
      <c r="P109" s="141"/>
      <c r="Q109" s="142"/>
      <c r="S109" s="140"/>
      <c r="T109" s="141"/>
      <c r="U109" s="141"/>
      <c r="V109" s="141"/>
      <c r="W109" s="141"/>
      <c r="X109" s="141"/>
      <c r="Y109" s="142"/>
    </row>
    <row r="110" spans="2:25" ht="21" customHeight="1">
      <c r="B110" s="140"/>
      <c r="C110" s="141"/>
      <c r="D110" s="141"/>
      <c r="E110" s="141"/>
      <c r="F110" s="141"/>
      <c r="G110" s="141"/>
      <c r="H110" s="142"/>
      <c r="J110" s="140"/>
      <c r="K110" s="141"/>
      <c r="L110" s="141"/>
      <c r="M110" s="141"/>
      <c r="N110" s="141"/>
      <c r="O110" s="141"/>
      <c r="P110" s="141"/>
      <c r="Q110" s="142"/>
      <c r="S110" s="140"/>
      <c r="T110" s="141"/>
      <c r="U110" s="141"/>
      <c r="V110" s="141"/>
      <c r="W110" s="141"/>
      <c r="X110" s="141"/>
      <c r="Y110" s="142"/>
    </row>
    <row r="111" spans="2:25" ht="21" customHeight="1">
      <c r="B111" s="140"/>
      <c r="C111" s="141"/>
      <c r="D111" s="141"/>
      <c r="E111" s="141"/>
      <c r="F111" s="141"/>
      <c r="G111" s="141"/>
      <c r="H111" s="142"/>
      <c r="J111" s="140"/>
      <c r="K111" s="141"/>
      <c r="L111" s="141"/>
      <c r="M111" s="141"/>
      <c r="N111" s="141"/>
      <c r="O111" s="141"/>
      <c r="P111" s="141"/>
      <c r="Q111" s="142"/>
      <c r="S111" s="140"/>
      <c r="T111" s="141"/>
      <c r="U111" s="141"/>
      <c r="V111" s="141"/>
      <c r="W111" s="141"/>
      <c r="X111" s="141"/>
      <c r="Y111" s="142"/>
    </row>
    <row r="112" spans="2:25" ht="21" customHeight="1">
      <c r="B112" s="140"/>
      <c r="C112" s="141"/>
      <c r="D112" s="141"/>
      <c r="E112" s="141"/>
      <c r="F112" s="141"/>
      <c r="G112" s="141"/>
      <c r="H112" s="142"/>
      <c r="J112" s="140"/>
      <c r="K112" s="141"/>
      <c r="L112" s="141"/>
      <c r="M112" s="141"/>
      <c r="N112" s="141"/>
      <c r="O112" s="141"/>
      <c r="P112" s="141"/>
      <c r="Q112" s="142"/>
      <c r="S112" s="140"/>
      <c r="T112" s="141"/>
      <c r="U112" s="141"/>
      <c r="V112" s="141"/>
      <c r="W112" s="141"/>
      <c r="X112" s="141"/>
      <c r="Y112" s="142"/>
    </row>
    <row r="113" spans="2:25" ht="21" customHeight="1">
      <c r="B113" s="140"/>
      <c r="C113" s="141"/>
      <c r="D113" s="141"/>
      <c r="E113" s="141"/>
      <c r="F113" s="141"/>
      <c r="G113" s="141"/>
      <c r="H113" s="142"/>
      <c r="J113" s="140"/>
      <c r="K113" s="141"/>
      <c r="L113" s="141"/>
      <c r="M113" s="141"/>
      <c r="N113" s="141"/>
      <c r="O113" s="141"/>
      <c r="P113" s="141"/>
      <c r="Q113" s="142"/>
      <c r="S113" s="140"/>
      <c r="T113" s="141"/>
      <c r="U113" s="141"/>
      <c r="V113" s="141"/>
      <c r="W113" s="141"/>
      <c r="X113" s="141"/>
      <c r="Y113" s="142"/>
    </row>
    <row r="114" spans="2:25" ht="21" customHeight="1">
      <c r="B114" s="140"/>
      <c r="C114" s="141"/>
      <c r="D114" s="141"/>
      <c r="E114" s="141"/>
      <c r="F114" s="141"/>
      <c r="G114" s="141"/>
      <c r="H114" s="142"/>
      <c r="J114" s="140"/>
      <c r="K114" s="141"/>
      <c r="L114" s="141"/>
      <c r="M114" s="141"/>
      <c r="N114" s="141"/>
      <c r="O114" s="141"/>
      <c r="P114" s="141"/>
      <c r="Q114" s="142"/>
      <c r="S114" s="140"/>
      <c r="T114" s="141"/>
      <c r="U114" s="141"/>
      <c r="V114" s="141"/>
      <c r="W114" s="141"/>
      <c r="X114" s="141"/>
      <c r="Y114" s="142"/>
    </row>
    <row r="115" spans="2:25" ht="21" customHeight="1">
      <c r="B115" s="143"/>
      <c r="C115" s="144"/>
      <c r="D115" s="144"/>
      <c r="E115" s="144"/>
      <c r="F115" s="144"/>
      <c r="G115" s="144"/>
      <c r="H115" s="145"/>
      <c r="J115" s="143"/>
      <c r="K115" s="144"/>
      <c r="L115" s="144"/>
      <c r="M115" s="144"/>
      <c r="N115" s="144"/>
      <c r="O115" s="144"/>
      <c r="P115" s="144"/>
      <c r="Q115" s="145"/>
      <c r="S115" s="143"/>
      <c r="T115" s="144"/>
      <c r="U115" s="144"/>
      <c r="V115" s="144"/>
      <c r="W115" s="144"/>
      <c r="X115" s="144"/>
      <c r="Y115" s="145"/>
    </row>
    <row r="116" spans="2:25" ht="48" customHeight="1">
      <c r="B116" s="165"/>
      <c r="C116" s="166"/>
      <c r="D116" s="166"/>
      <c r="E116" s="166"/>
      <c r="F116" s="166"/>
      <c r="G116" s="166"/>
      <c r="H116" s="167"/>
      <c r="J116" s="171"/>
      <c r="K116" s="172"/>
      <c r="L116" s="172"/>
      <c r="M116" s="172"/>
      <c r="N116" s="172"/>
      <c r="O116" s="172"/>
      <c r="P116" s="172"/>
      <c r="Q116" s="173"/>
      <c r="S116" s="165"/>
      <c r="T116" s="166"/>
      <c r="U116" s="166"/>
      <c r="V116" s="166"/>
      <c r="W116" s="166"/>
      <c r="X116" s="166"/>
      <c r="Y116" s="167"/>
    </row>
    <row r="117" spans="2:25" ht="48" customHeight="1">
      <c r="B117" s="168"/>
      <c r="C117" s="169"/>
      <c r="D117" s="169"/>
      <c r="E117" s="169"/>
      <c r="F117" s="169"/>
      <c r="G117" s="169"/>
      <c r="H117" s="170"/>
      <c r="J117" s="174"/>
      <c r="K117" s="175"/>
      <c r="L117" s="175"/>
      <c r="M117" s="175"/>
      <c r="N117" s="175"/>
      <c r="O117" s="175"/>
      <c r="P117" s="175"/>
      <c r="Q117" s="176"/>
      <c r="S117" s="168"/>
      <c r="T117" s="169"/>
      <c r="U117" s="169"/>
      <c r="V117" s="169"/>
      <c r="W117" s="169"/>
      <c r="X117" s="169"/>
      <c r="Y117" s="170"/>
    </row>
    <row r="119" ht="21" customHeight="1"/>
    <row r="120" spans="5:23" ht="21" customHeight="1">
      <c r="E120" s="18" t="s">
        <v>48</v>
      </c>
      <c r="F120" s="162"/>
      <c r="G120" s="162"/>
      <c r="H120" s="162"/>
      <c r="I120" s="162"/>
      <c r="J120" s="162"/>
      <c r="Q120" s="18" t="s">
        <v>49</v>
      </c>
      <c r="R120" s="162"/>
      <c r="S120" s="162"/>
      <c r="T120" s="162"/>
      <c r="U120" s="162"/>
      <c r="V120" s="162"/>
      <c r="W120" s="162"/>
    </row>
    <row r="121" spans="5:24" ht="21" customHeight="1">
      <c r="E121" s="18" t="s">
        <v>50</v>
      </c>
      <c r="F121" s="163"/>
      <c r="G121" s="163"/>
      <c r="H121" s="163"/>
      <c r="I121" s="163"/>
      <c r="J121" s="163"/>
      <c r="K121" s="5" t="s">
        <v>51</v>
      </c>
      <c r="Q121" s="18" t="s">
        <v>50</v>
      </c>
      <c r="R121" s="162"/>
      <c r="S121" s="162"/>
      <c r="T121" s="162"/>
      <c r="U121" s="162"/>
      <c r="V121" s="162"/>
      <c r="W121" s="162"/>
      <c r="X121" s="5" t="s">
        <v>51</v>
      </c>
    </row>
    <row r="122" spans="5:24" ht="24" customHeight="1">
      <c r="E122" s="18" t="s">
        <v>52</v>
      </c>
      <c r="F122" s="163"/>
      <c r="G122" s="163"/>
      <c r="H122" s="163"/>
      <c r="I122" s="163"/>
      <c r="J122" s="163"/>
      <c r="Q122" s="164"/>
      <c r="R122" s="164"/>
      <c r="S122" s="164"/>
      <c r="T122" s="164"/>
      <c r="U122" s="164"/>
      <c r="V122" s="164"/>
      <c r="W122" s="164"/>
      <c r="X122" s="164"/>
    </row>
    <row r="123" spans="5:23" ht="24" customHeight="1">
      <c r="E123" s="18" t="s">
        <v>53</v>
      </c>
      <c r="F123" s="159"/>
      <c r="G123" s="159"/>
      <c r="H123" s="159"/>
      <c r="I123" s="159"/>
      <c r="J123" s="159"/>
      <c r="Q123" s="18" t="s">
        <v>53</v>
      </c>
      <c r="R123" s="160"/>
      <c r="S123" s="160"/>
      <c r="T123" s="160"/>
      <c r="U123" s="160"/>
      <c r="V123" s="160"/>
      <c r="W123" s="160"/>
    </row>
    <row r="124" spans="5:10" ht="24" customHeight="1">
      <c r="E124" s="18" t="s">
        <v>54</v>
      </c>
      <c r="F124" s="161"/>
      <c r="G124" s="161"/>
      <c r="H124" s="161"/>
      <c r="I124" s="161"/>
      <c r="J124" s="161"/>
    </row>
  </sheetData>
  <protectedRanges>
    <protectedRange sqref="M7 H8 V13:X18 X25 K26:S36 B42:Z46 B48:Z52 B54:Z58 B63:Z68 B72 B80 B90 J90 J80 S80 S90 B93 B103 J93 J103 S93 S103 B106 B116 J106 J116 S106 S106 S116 F120 F121 F122 F123 F124 R123 Q122 R121 R120" name="ช่วง2"/>
  </protectedRanges>
  <mergeCells count="267">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Y62:Z62"/>
    <mergeCell ref="Y57:Z57"/>
    <mergeCell ref="Y58:Z58"/>
    <mergeCell ref="A37:S37"/>
    <mergeCell ref="T37:U37"/>
    <mergeCell ref="V37:W37"/>
    <mergeCell ref="X37:Z37"/>
    <mergeCell ref="A38:Z38"/>
    <mergeCell ref="B40:L40"/>
    <mergeCell ref="M40:X40"/>
    <mergeCell ref="Y40:Z40"/>
    <mergeCell ref="A41:Z41"/>
    <mergeCell ref="Y55:Z55"/>
    <mergeCell ref="Y56:Z56"/>
    <mergeCell ref="B50:L50"/>
    <mergeCell ref="M50:X50"/>
    <mergeCell ref="Y50:Z50"/>
    <mergeCell ref="B51:L51"/>
    <mergeCell ref="M51:X51"/>
    <mergeCell ref="Y51:Z51"/>
    <mergeCell ref="B52:L52"/>
    <mergeCell ref="M52:X52"/>
    <mergeCell ref="Y52:Z52"/>
    <mergeCell ref="A53:Z53"/>
    <mergeCell ref="V35:W35"/>
    <mergeCell ref="B36:G36"/>
    <mergeCell ref="H36:J36"/>
    <mergeCell ref="K36:M36"/>
    <mergeCell ref="N36:P36"/>
    <mergeCell ref="Q36:S36"/>
    <mergeCell ref="T36:U36"/>
    <mergeCell ref="V36:W36"/>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Y66:Z66"/>
    <mergeCell ref="B67:G67"/>
    <mergeCell ref="H67:P67"/>
    <mergeCell ref="Q67:X67"/>
    <mergeCell ref="Y67:Z67"/>
    <mergeCell ref="B68:G68"/>
    <mergeCell ref="H68:P68"/>
    <mergeCell ref="Q68:X68"/>
    <mergeCell ref="Y68:Z68"/>
    <mergeCell ref="B66:G66"/>
    <mergeCell ref="B54:L54"/>
    <mergeCell ref="M54:X54"/>
    <mergeCell ref="Y54:Z54"/>
    <mergeCell ref="B55:L55"/>
    <mergeCell ref="M55:X55"/>
    <mergeCell ref="B56:L56"/>
    <mergeCell ref="M56:X56"/>
    <mergeCell ref="B49:L49"/>
    <mergeCell ref="M49:X49"/>
    <mergeCell ref="Y49:Z49"/>
    <mergeCell ref="M45:X45"/>
    <mergeCell ref="Y45:Z45"/>
    <mergeCell ref="B46:L46"/>
    <mergeCell ref="Y46:Z46"/>
    <mergeCell ref="A47:Z47"/>
    <mergeCell ref="Y43:Z43"/>
    <mergeCell ref="B44:L44"/>
    <mergeCell ref="M44:X44"/>
    <mergeCell ref="Y44:Z44"/>
    <mergeCell ref="B42:L42"/>
    <mergeCell ref="M42:X42"/>
    <mergeCell ref="Y42:Z42"/>
    <mergeCell ref="B48:L48"/>
    <mergeCell ref="M48:X48"/>
    <mergeCell ref="Y48:Z48"/>
    <mergeCell ref="B43:L43"/>
    <mergeCell ref="M43:X43"/>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M46:X46"/>
    <mergeCell ref="B45:L45"/>
    <mergeCell ref="H30:J30"/>
    <mergeCell ref="K30:M30"/>
    <mergeCell ref="N30:P30"/>
    <mergeCell ref="H27:J27"/>
    <mergeCell ref="K27:M27"/>
    <mergeCell ref="N27:P27"/>
    <mergeCell ref="Q27:S27"/>
    <mergeCell ref="T27:U27"/>
    <mergeCell ref="T29:U29"/>
    <mergeCell ref="T30:U30"/>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Z124"/>
  <sheetViews>
    <sheetView view="pageBreakPreview" zoomScaleSheetLayoutView="100" workbookViewId="0" topLeftCell="A25">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5" t="s">
        <v>31</v>
      </c>
      <c r="B1" s="35"/>
      <c r="C1" s="35"/>
      <c r="D1" s="35"/>
      <c r="E1" s="35"/>
      <c r="F1" s="35"/>
      <c r="G1" s="35"/>
      <c r="H1" s="35"/>
      <c r="I1" s="35"/>
      <c r="J1" s="35"/>
      <c r="K1" s="35"/>
      <c r="L1" s="35"/>
      <c r="M1" s="35"/>
      <c r="N1" s="35"/>
      <c r="O1" s="35"/>
      <c r="P1" s="35"/>
      <c r="Q1" s="35"/>
      <c r="R1" s="35"/>
      <c r="S1" s="35"/>
      <c r="T1" s="35"/>
      <c r="U1" s="35"/>
      <c r="V1" s="35"/>
      <c r="W1" s="35"/>
      <c r="X1" s="35"/>
      <c r="Y1" s="35"/>
      <c r="Z1" s="35"/>
    </row>
    <row r="2" spans="1:26" ht="21" customHeight="1">
      <c r="A2" s="6"/>
      <c r="B2" s="6"/>
      <c r="C2" s="6"/>
      <c r="D2" s="6"/>
      <c r="E2" s="6"/>
      <c r="F2" s="6"/>
      <c r="G2" s="6"/>
      <c r="H2" s="6"/>
      <c r="I2" s="6"/>
      <c r="J2" s="36" t="s">
        <v>107</v>
      </c>
      <c r="K2" s="36"/>
      <c r="L2" s="36"/>
      <c r="M2" s="36"/>
      <c r="N2" s="36"/>
      <c r="O2" s="36"/>
      <c r="P2" s="36"/>
      <c r="Q2" s="36"/>
      <c r="R2" s="6"/>
      <c r="S2" s="6"/>
      <c r="T2" s="6"/>
      <c r="U2" s="6"/>
      <c r="V2" s="6"/>
      <c r="W2" s="6"/>
      <c r="X2" s="6"/>
      <c r="Y2" s="6"/>
      <c r="Z2" s="6"/>
    </row>
    <row r="3" spans="1:26" ht="21" customHeight="1">
      <c r="A3" s="35" t="s">
        <v>20</v>
      </c>
      <c r="B3" s="35"/>
      <c r="C3" s="35"/>
      <c r="D3" s="35"/>
      <c r="E3" s="35"/>
      <c r="F3" s="35"/>
      <c r="G3" s="35"/>
      <c r="H3" s="35"/>
      <c r="I3" s="35"/>
      <c r="J3" s="35"/>
      <c r="K3" s="35"/>
      <c r="L3" s="35"/>
      <c r="M3" s="35"/>
      <c r="N3" s="35"/>
      <c r="O3" s="35"/>
      <c r="P3" s="35"/>
      <c r="Q3" s="35"/>
      <c r="R3" s="35"/>
      <c r="S3" s="35"/>
      <c r="T3" s="35"/>
      <c r="U3" s="35"/>
      <c r="V3" s="35"/>
      <c r="W3" s="35"/>
      <c r="X3" s="35"/>
      <c r="Y3" s="35"/>
      <c r="Z3" s="35"/>
    </row>
    <row r="4" spans="1:26" ht="21" customHeight="1">
      <c r="A4" s="35" t="s">
        <v>91</v>
      </c>
      <c r="B4" s="35"/>
      <c r="C4" s="35"/>
      <c r="D4" s="35"/>
      <c r="E4" s="35"/>
      <c r="F4" s="35"/>
      <c r="G4" s="35"/>
      <c r="H4" s="35"/>
      <c r="I4" s="35"/>
      <c r="J4" s="35"/>
      <c r="K4" s="35"/>
      <c r="L4" s="35"/>
      <c r="M4" s="35"/>
      <c r="N4" s="35"/>
      <c r="O4" s="35"/>
      <c r="P4" s="35"/>
      <c r="Q4" s="35"/>
      <c r="R4" s="35"/>
      <c r="S4" s="35"/>
      <c r="T4" s="35"/>
      <c r="U4" s="35"/>
      <c r="V4" s="35"/>
      <c r="W4" s="35"/>
      <c r="X4" s="35"/>
      <c r="Y4" s="35"/>
      <c r="Z4" s="35"/>
    </row>
    <row r="5" ht="10.15" customHeight="1"/>
    <row r="6" ht="21" customHeight="1">
      <c r="A6" s="8" t="s">
        <v>1</v>
      </c>
    </row>
    <row r="7" spans="1:16" ht="21" customHeight="1">
      <c r="A7" s="9" t="s">
        <v>90</v>
      </c>
      <c r="L7" s="10"/>
      <c r="M7" s="37"/>
      <c r="N7" s="38"/>
      <c r="O7" s="38"/>
      <c r="P7" s="39"/>
    </row>
    <row r="8" spans="1:10" ht="21" customHeight="1">
      <c r="A8" s="9" t="s">
        <v>34</v>
      </c>
      <c r="G8" s="10"/>
      <c r="H8" s="37"/>
      <c r="I8" s="38"/>
      <c r="J8" s="39"/>
    </row>
    <row r="9" ht="9" customHeight="1"/>
    <row r="10" spans="1:26" s="8" customFormat="1" ht="30" customHeight="1">
      <c r="A10" s="40" t="s">
        <v>6</v>
      </c>
      <c r="B10" s="40" t="s">
        <v>29</v>
      </c>
      <c r="C10" s="40"/>
      <c r="D10" s="40"/>
      <c r="E10" s="40"/>
      <c r="F10" s="40"/>
      <c r="G10" s="40"/>
      <c r="H10" s="40"/>
      <c r="I10" s="40"/>
      <c r="J10" s="40"/>
      <c r="K10" s="40" t="s">
        <v>30</v>
      </c>
      <c r="L10" s="40"/>
      <c r="M10" s="40"/>
      <c r="N10" s="40"/>
      <c r="O10" s="40"/>
      <c r="P10" s="40"/>
      <c r="Q10" s="40"/>
      <c r="R10" s="40"/>
      <c r="S10" s="40" t="s">
        <v>5</v>
      </c>
      <c r="T10" s="40"/>
      <c r="U10" s="40"/>
      <c r="V10" s="40"/>
      <c r="W10" s="40"/>
      <c r="X10" s="40"/>
      <c r="Y10" s="40"/>
      <c r="Z10" s="40"/>
    </row>
    <row r="11" spans="1:26" s="8" customFormat="1" ht="30" customHeight="1">
      <c r="A11" s="40"/>
      <c r="B11" s="40"/>
      <c r="C11" s="40"/>
      <c r="D11" s="40"/>
      <c r="E11" s="40"/>
      <c r="F11" s="40"/>
      <c r="G11" s="40"/>
      <c r="H11" s="40"/>
      <c r="I11" s="40"/>
      <c r="J11" s="40"/>
      <c r="K11" s="40" t="s">
        <v>2</v>
      </c>
      <c r="L11" s="40"/>
      <c r="M11" s="40"/>
      <c r="N11" s="40" t="s">
        <v>3</v>
      </c>
      <c r="O11" s="40"/>
      <c r="P11" s="40"/>
      <c r="Q11" s="40" t="s">
        <v>4</v>
      </c>
      <c r="R11" s="40"/>
      <c r="S11" s="40" t="s">
        <v>2</v>
      </c>
      <c r="T11" s="40"/>
      <c r="U11" s="40"/>
      <c r="V11" s="40" t="s">
        <v>3</v>
      </c>
      <c r="W11" s="40"/>
      <c r="X11" s="40"/>
      <c r="Y11" s="40" t="s">
        <v>4</v>
      </c>
      <c r="Z11" s="40"/>
    </row>
    <row r="12" spans="1:26" ht="24" customHeight="1">
      <c r="A12" s="41" t="s">
        <v>104</v>
      </c>
      <c r="B12" s="42"/>
      <c r="C12" s="42"/>
      <c r="D12" s="42"/>
      <c r="E12" s="42"/>
      <c r="F12" s="42"/>
      <c r="G12" s="42"/>
      <c r="H12" s="42"/>
      <c r="I12" s="42"/>
      <c r="J12" s="42"/>
      <c r="K12" s="42"/>
      <c r="L12" s="42"/>
      <c r="M12" s="42"/>
      <c r="N12" s="42"/>
      <c r="O12" s="42"/>
      <c r="P12" s="42"/>
      <c r="Q12" s="42"/>
      <c r="R12" s="42"/>
      <c r="S12" s="42"/>
      <c r="T12" s="42"/>
      <c r="U12" s="42"/>
      <c r="V12" s="42"/>
      <c r="W12" s="42"/>
      <c r="X12" s="42"/>
      <c r="Y12" s="42"/>
      <c r="Z12" s="43"/>
    </row>
    <row r="13" spans="1:26" ht="24" customHeight="1">
      <c r="A13" s="24">
        <v>1</v>
      </c>
      <c r="B13" s="44" t="s">
        <v>92</v>
      </c>
      <c r="C13" s="44"/>
      <c r="D13" s="44"/>
      <c r="E13" s="44"/>
      <c r="F13" s="44"/>
      <c r="G13" s="44"/>
      <c r="H13" s="44"/>
      <c r="I13" s="44"/>
      <c r="J13" s="44"/>
      <c r="K13" s="45">
        <v>15</v>
      </c>
      <c r="L13" s="45"/>
      <c r="M13" s="45"/>
      <c r="N13" s="46">
        <f>Q30</f>
        <v>0</v>
      </c>
      <c r="O13" s="46"/>
      <c r="P13" s="46"/>
      <c r="Q13" s="47">
        <f>V25/T25*100</f>
        <v>0</v>
      </c>
      <c r="R13" s="48"/>
      <c r="S13" s="199">
        <v>450000</v>
      </c>
      <c r="T13" s="200"/>
      <c r="U13" s="201"/>
      <c r="V13" s="202"/>
      <c r="W13" s="203"/>
      <c r="X13" s="204"/>
      <c r="Y13" s="211">
        <f>V13/S13*100</f>
        <v>0</v>
      </c>
      <c r="Z13" s="212"/>
    </row>
    <row r="14" spans="1:26" s="11" customFormat="1" ht="48" customHeight="1">
      <c r="A14" s="20">
        <v>2</v>
      </c>
      <c r="B14" s="33" t="s">
        <v>93</v>
      </c>
      <c r="C14" s="33"/>
      <c r="D14" s="33"/>
      <c r="E14" s="33"/>
      <c r="F14" s="33"/>
      <c r="G14" s="33"/>
      <c r="H14" s="33"/>
      <c r="I14" s="33"/>
      <c r="J14" s="33"/>
      <c r="K14" s="260" t="s">
        <v>105</v>
      </c>
      <c r="L14" s="260"/>
      <c r="M14" s="260"/>
      <c r="N14" s="68" t="s">
        <v>105</v>
      </c>
      <c r="O14" s="68"/>
      <c r="P14" s="68"/>
      <c r="Q14" s="68" t="e">
        <f>V32/T32*100</f>
        <v>#VALUE!</v>
      </c>
      <c r="R14" s="69"/>
      <c r="S14" s="196" t="s">
        <v>105</v>
      </c>
      <c r="T14" s="197"/>
      <c r="U14" s="198"/>
      <c r="V14" s="205" t="s">
        <v>105</v>
      </c>
      <c r="W14" s="206"/>
      <c r="X14" s="207"/>
      <c r="Y14" s="211" t="s">
        <v>105</v>
      </c>
      <c r="Z14" s="212"/>
    </row>
    <row r="15" spans="1:26" ht="24" customHeight="1">
      <c r="A15" s="19">
        <v>3</v>
      </c>
      <c r="B15" s="100" t="s">
        <v>94</v>
      </c>
      <c r="C15" s="100"/>
      <c r="D15" s="100"/>
      <c r="E15" s="100"/>
      <c r="F15" s="100"/>
      <c r="G15" s="100"/>
      <c r="H15" s="100"/>
      <c r="I15" s="100"/>
      <c r="J15" s="100"/>
      <c r="K15" s="101">
        <v>160</v>
      </c>
      <c r="L15" s="101"/>
      <c r="M15" s="101"/>
      <c r="N15" s="49">
        <f>Q33</f>
        <v>0</v>
      </c>
      <c r="O15" s="49"/>
      <c r="P15" s="49"/>
      <c r="Q15" s="68">
        <f>V33/T33*100</f>
        <v>0</v>
      </c>
      <c r="R15" s="69"/>
      <c r="S15" s="237">
        <v>851200</v>
      </c>
      <c r="T15" s="238"/>
      <c r="U15" s="239"/>
      <c r="V15" s="208"/>
      <c r="W15" s="209"/>
      <c r="X15" s="210"/>
      <c r="Y15" s="211">
        <f>V15/S15*100</f>
        <v>0</v>
      </c>
      <c r="Z15" s="212"/>
    </row>
    <row r="16" spans="1:26" ht="24" customHeight="1">
      <c r="A16" s="19">
        <v>4</v>
      </c>
      <c r="B16" s="100" t="s">
        <v>95</v>
      </c>
      <c r="C16" s="100"/>
      <c r="D16" s="100"/>
      <c r="E16" s="100"/>
      <c r="F16" s="100"/>
      <c r="G16" s="100"/>
      <c r="H16" s="100"/>
      <c r="I16" s="100"/>
      <c r="J16" s="100"/>
      <c r="K16" s="101">
        <v>6</v>
      </c>
      <c r="L16" s="101"/>
      <c r="M16" s="101"/>
      <c r="N16" s="49">
        <f>Q34</f>
        <v>0</v>
      </c>
      <c r="O16" s="49"/>
      <c r="P16" s="49"/>
      <c r="Q16" s="68">
        <f aca="true" t="shared" si="0" ref="Q16:Q18">V34/T34*100</f>
        <v>0</v>
      </c>
      <c r="R16" s="69"/>
      <c r="S16" s="248">
        <v>28000</v>
      </c>
      <c r="T16" s="249"/>
      <c r="U16" s="250"/>
      <c r="V16" s="219"/>
      <c r="W16" s="220"/>
      <c r="X16" s="221"/>
      <c r="Y16" s="222">
        <f>V16/S16*100</f>
        <v>0</v>
      </c>
      <c r="Z16" s="223"/>
    </row>
    <row r="17" spans="1:26" ht="24" customHeight="1">
      <c r="A17" s="19">
        <v>5</v>
      </c>
      <c r="B17" s="50" t="s">
        <v>96</v>
      </c>
      <c r="C17" s="51"/>
      <c r="D17" s="51"/>
      <c r="E17" s="51"/>
      <c r="F17" s="51"/>
      <c r="G17" s="51"/>
      <c r="H17" s="51"/>
      <c r="I17" s="51"/>
      <c r="J17" s="52"/>
      <c r="K17" s="53" t="s">
        <v>105</v>
      </c>
      <c r="L17" s="54"/>
      <c r="M17" s="55"/>
      <c r="N17" s="56" t="s">
        <v>105</v>
      </c>
      <c r="O17" s="57"/>
      <c r="P17" s="58"/>
      <c r="Q17" s="68" t="e">
        <f>V35/T35*100</f>
        <v>#VALUE!</v>
      </c>
      <c r="R17" s="69"/>
      <c r="S17" s="251"/>
      <c r="T17" s="252"/>
      <c r="U17" s="253"/>
      <c r="V17" s="213"/>
      <c r="W17" s="214"/>
      <c r="X17" s="215"/>
      <c r="Y17" s="224">
        <f>V17/S16*100</f>
        <v>0</v>
      </c>
      <c r="Z17" s="225"/>
    </row>
    <row r="18" spans="1:26" s="11" customFormat="1" ht="24" customHeight="1">
      <c r="A18" s="20">
        <v>6</v>
      </c>
      <c r="B18" s="33" t="s">
        <v>97</v>
      </c>
      <c r="C18" s="33"/>
      <c r="D18" s="33"/>
      <c r="E18" s="33"/>
      <c r="F18" s="33"/>
      <c r="G18" s="33"/>
      <c r="H18" s="33"/>
      <c r="I18" s="33"/>
      <c r="J18" s="33"/>
      <c r="K18" s="34">
        <v>6</v>
      </c>
      <c r="L18" s="34"/>
      <c r="M18" s="34"/>
      <c r="N18" s="49">
        <f>Q36</f>
        <v>0</v>
      </c>
      <c r="O18" s="49"/>
      <c r="P18" s="49"/>
      <c r="Q18" s="68">
        <f t="shared" si="0"/>
        <v>0</v>
      </c>
      <c r="R18" s="69"/>
      <c r="S18" s="254"/>
      <c r="T18" s="255"/>
      <c r="U18" s="256"/>
      <c r="V18" s="216"/>
      <c r="W18" s="217"/>
      <c r="X18" s="218"/>
      <c r="Y18" s="226"/>
      <c r="Z18" s="227"/>
    </row>
    <row r="19" spans="1:26" s="8" customFormat="1" ht="24" customHeight="1">
      <c r="A19" s="70" t="s">
        <v>35</v>
      </c>
      <c r="B19" s="71"/>
      <c r="C19" s="71"/>
      <c r="D19" s="71"/>
      <c r="E19" s="71"/>
      <c r="F19" s="71"/>
      <c r="G19" s="71"/>
      <c r="H19" s="71"/>
      <c r="I19" s="71"/>
      <c r="J19" s="71"/>
      <c r="K19" s="71"/>
      <c r="L19" s="71"/>
      <c r="M19" s="71"/>
      <c r="N19" s="71"/>
      <c r="O19" s="71"/>
      <c r="P19" s="72"/>
      <c r="Q19" s="73">
        <f>V37</f>
        <v>0</v>
      </c>
      <c r="R19" s="73"/>
      <c r="S19" s="74">
        <f>SUM(S13:U18)</f>
        <v>1329200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40" t="s">
        <v>32</v>
      </c>
      <c r="C23" s="40"/>
      <c r="D23" s="40"/>
      <c r="E23" s="40"/>
      <c r="F23" s="40"/>
      <c r="G23" s="40"/>
      <c r="H23" s="40" t="s">
        <v>36</v>
      </c>
      <c r="I23" s="40"/>
      <c r="J23" s="40"/>
      <c r="K23" s="40" t="s">
        <v>33</v>
      </c>
      <c r="L23" s="40"/>
      <c r="M23" s="40"/>
      <c r="N23" s="40" t="s">
        <v>37</v>
      </c>
      <c r="O23" s="40"/>
      <c r="P23" s="40"/>
      <c r="Q23" s="40" t="s">
        <v>38</v>
      </c>
      <c r="R23" s="40"/>
      <c r="S23" s="40"/>
      <c r="T23" s="40" t="s">
        <v>39</v>
      </c>
      <c r="U23" s="40"/>
      <c r="V23" s="102" t="s">
        <v>8</v>
      </c>
      <c r="W23" s="102"/>
      <c r="X23" s="40" t="s">
        <v>9</v>
      </c>
      <c r="Y23" s="40"/>
      <c r="Z23" s="40"/>
    </row>
    <row r="24" spans="1:26" ht="24" customHeight="1">
      <c r="A24" s="178" t="s">
        <v>104</v>
      </c>
      <c r="B24" s="179"/>
      <c r="C24" s="179"/>
      <c r="D24" s="179"/>
      <c r="E24" s="179"/>
      <c r="F24" s="179"/>
      <c r="G24" s="179"/>
      <c r="H24" s="179"/>
      <c r="I24" s="179"/>
      <c r="J24" s="179"/>
      <c r="K24" s="179"/>
      <c r="L24" s="179"/>
      <c r="M24" s="179"/>
      <c r="N24" s="179"/>
      <c r="O24" s="179"/>
      <c r="P24" s="179"/>
      <c r="Q24" s="179"/>
      <c r="R24" s="179"/>
      <c r="S24" s="179"/>
      <c r="T24" s="180"/>
      <c r="U24" s="180"/>
      <c r="V24" s="179"/>
      <c r="W24" s="179"/>
      <c r="X24" s="179"/>
      <c r="Y24" s="179"/>
      <c r="Z24" s="181"/>
    </row>
    <row r="25" spans="1:26" s="27" customFormat="1" ht="48" customHeight="1">
      <c r="A25" s="25">
        <v>1</v>
      </c>
      <c r="B25" s="182" t="s">
        <v>92</v>
      </c>
      <c r="C25" s="183"/>
      <c r="D25" s="183"/>
      <c r="E25" s="183"/>
      <c r="F25" s="183"/>
      <c r="G25" s="184"/>
      <c r="H25" s="185">
        <f>$K$13</f>
        <v>15</v>
      </c>
      <c r="I25" s="185"/>
      <c r="J25" s="185"/>
      <c r="K25" s="240"/>
      <c r="L25" s="240"/>
      <c r="M25" s="241"/>
      <c r="N25" s="240"/>
      <c r="O25" s="240"/>
      <c r="P25" s="241"/>
      <c r="Q25" s="187"/>
      <c r="R25" s="187"/>
      <c r="S25" s="188"/>
      <c r="T25" s="189">
        <v>45</v>
      </c>
      <c r="U25" s="189"/>
      <c r="V25" s="190">
        <f>SUM(V26:W31)</f>
        <v>0</v>
      </c>
      <c r="W25" s="68"/>
      <c r="X25" s="59"/>
      <c r="Y25" s="60"/>
      <c r="Z25" s="61"/>
    </row>
    <row r="26" spans="1:26" ht="24" customHeight="1">
      <c r="A26" s="19">
        <v>1.1</v>
      </c>
      <c r="B26" s="100" t="s">
        <v>98</v>
      </c>
      <c r="C26" s="100"/>
      <c r="D26" s="100"/>
      <c r="E26" s="100"/>
      <c r="F26" s="100"/>
      <c r="G26" s="100"/>
      <c r="H26" s="106">
        <f aca="true" t="shared" si="1" ref="H26:H31">$K$13</f>
        <v>15</v>
      </c>
      <c r="I26" s="106"/>
      <c r="J26" s="106"/>
      <c r="K26" s="242"/>
      <c r="L26" s="242"/>
      <c r="M26" s="242"/>
      <c r="N26" s="242"/>
      <c r="O26" s="242"/>
      <c r="P26" s="242"/>
      <c r="Q26" s="107"/>
      <c r="R26" s="107"/>
      <c r="S26" s="107"/>
      <c r="T26" s="108">
        <v>7</v>
      </c>
      <c r="U26" s="108"/>
      <c r="V26" s="96">
        <f>(T26*((K26*0)+(N26*50)+(Q26*100)))/(H26*100)</f>
        <v>0</v>
      </c>
      <c r="W26" s="97"/>
      <c r="X26" s="62"/>
      <c r="Y26" s="63"/>
      <c r="Z26" s="64"/>
    </row>
    <row r="27" spans="1:26" s="11" customFormat="1" ht="48" customHeight="1">
      <c r="A27" s="20">
        <v>1.2</v>
      </c>
      <c r="B27" s="33" t="s">
        <v>99</v>
      </c>
      <c r="C27" s="33"/>
      <c r="D27" s="33"/>
      <c r="E27" s="33"/>
      <c r="F27" s="33"/>
      <c r="G27" s="33"/>
      <c r="H27" s="106">
        <f t="shared" si="1"/>
        <v>15</v>
      </c>
      <c r="I27" s="106"/>
      <c r="J27" s="106"/>
      <c r="K27" s="246"/>
      <c r="L27" s="246"/>
      <c r="M27" s="246"/>
      <c r="N27" s="246"/>
      <c r="O27" s="246"/>
      <c r="P27" s="246"/>
      <c r="Q27" s="191"/>
      <c r="R27" s="191"/>
      <c r="S27" s="192"/>
      <c r="T27" s="186">
        <v>8</v>
      </c>
      <c r="U27" s="186"/>
      <c r="V27" s="94">
        <f>(T27*((K27*0)+(N27*50)+(Q27*100)))/(H27*100)</f>
        <v>0</v>
      </c>
      <c r="W27" s="95"/>
      <c r="X27" s="62"/>
      <c r="Y27" s="63"/>
      <c r="Z27" s="64"/>
    </row>
    <row r="28" spans="1:26" s="11" customFormat="1" ht="48" customHeight="1">
      <c r="A28" s="20">
        <v>1.3</v>
      </c>
      <c r="B28" s="193" t="s">
        <v>100</v>
      </c>
      <c r="C28" s="194"/>
      <c r="D28" s="194"/>
      <c r="E28" s="194"/>
      <c r="F28" s="194"/>
      <c r="G28" s="195"/>
      <c r="H28" s="106">
        <f t="shared" si="1"/>
        <v>15</v>
      </c>
      <c r="I28" s="106"/>
      <c r="J28" s="106"/>
      <c r="K28" s="243"/>
      <c r="L28" s="244"/>
      <c r="M28" s="245"/>
      <c r="N28" s="243"/>
      <c r="O28" s="244"/>
      <c r="P28" s="245"/>
      <c r="Q28" s="85"/>
      <c r="R28" s="86"/>
      <c r="S28" s="86"/>
      <c r="T28" s="186">
        <v>6</v>
      </c>
      <c r="U28" s="186"/>
      <c r="V28" s="94">
        <f>(T28*((K28*0)+(N28*50)+(Q28*100)))/(H28*100)</f>
        <v>0</v>
      </c>
      <c r="W28" s="95"/>
      <c r="X28" s="62"/>
      <c r="Y28" s="63"/>
      <c r="Z28" s="64"/>
    </row>
    <row r="29" spans="1:26" s="11" customFormat="1" ht="72" customHeight="1">
      <c r="A29" s="20">
        <v>1.4</v>
      </c>
      <c r="B29" s="33" t="s">
        <v>101</v>
      </c>
      <c r="C29" s="33"/>
      <c r="D29" s="33"/>
      <c r="E29" s="33"/>
      <c r="F29" s="33"/>
      <c r="G29" s="33"/>
      <c r="H29" s="106">
        <f t="shared" si="1"/>
        <v>15</v>
      </c>
      <c r="I29" s="106"/>
      <c r="J29" s="106"/>
      <c r="K29" s="247"/>
      <c r="L29" s="247"/>
      <c r="M29" s="247"/>
      <c r="N29" s="247"/>
      <c r="O29" s="247"/>
      <c r="P29" s="247"/>
      <c r="Q29" s="116"/>
      <c r="R29" s="116"/>
      <c r="S29" s="85"/>
      <c r="T29" s="186">
        <v>8</v>
      </c>
      <c r="U29" s="186"/>
      <c r="V29" s="94">
        <f aca="true" t="shared" si="2" ref="V29:V36">(T29*((K29*0)+(N29*50)+(Q29*100)))/(H29*100)</f>
        <v>0</v>
      </c>
      <c r="W29" s="95"/>
      <c r="X29" s="62"/>
      <c r="Y29" s="63"/>
      <c r="Z29" s="64"/>
    </row>
    <row r="30" spans="1:26" s="11" customFormat="1" ht="48" customHeight="1">
      <c r="A30" s="20">
        <v>1.5</v>
      </c>
      <c r="B30" s="193" t="s">
        <v>102</v>
      </c>
      <c r="C30" s="194"/>
      <c r="D30" s="194"/>
      <c r="E30" s="194"/>
      <c r="F30" s="194"/>
      <c r="G30" s="195"/>
      <c r="H30" s="106">
        <f t="shared" si="1"/>
        <v>15</v>
      </c>
      <c r="I30" s="106"/>
      <c r="J30" s="106"/>
      <c r="K30" s="243"/>
      <c r="L30" s="244"/>
      <c r="M30" s="245"/>
      <c r="N30" s="243"/>
      <c r="O30" s="244"/>
      <c r="P30" s="245"/>
      <c r="Q30" s="85"/>
      <c r="R30" s="86"/>
      <c r="S30" s="88"/>
      <c r="T30" s="112">
        <v>8</v>
      </c>
      <c r="U30" s="113"/>
      <c r="V30" s="94">
        <f t="shared" si="2"/>
        <v>0</v>
      </c>
      <c r="W30" s="95"/>
      <c r="X30" s="62"/>
      <c r="Y30" s="63"/>
      <c r="Z30" s="64"/>
    </row>
    <row r="31" spans="1:26" ht="48" customHeight="1">
      <c r="A31" s="19">
        <v>1.6</v>
      </c>
      <c r="B31" s="193" t="s">
        <v>103</v>
      </c>
      <c r="C31" s="194"/>
      <c r="D31" s="194"/>
      <c r="E31" s="194"/>
      <c r="F31" s="194"/>
      <c r="G31" s="195"/>
      <c r="H31" s="106">
        <f t="shared" si="1"/>
        <v>15</v>
      </c>
      <c r="I31" s="106"/>
      <c r="J31" s="106"/>
      <c r="K31" s="257"/>
      <c r="L31" s="258"/>
      <c r="M31" s="259"/>
      <c r="N31" s="257"/>
      <c r="O31" s="258"/>
      <c r="P31" s="259"/>
      <c r="Q31" s="91"/>
      <c r="R31" s="92"/>
      <c r="S31" s="109"/>
      <c r="T31" s="110">
        <v>8</v>
      </c>
      <c r="U31" s="111"/>
      <c r="V31" s="96">
        <f t="shared" si="2"/>
        <v>0</v>
      </c>
      <c r="W31" s="97"/>
      <c r="X31" s="62"/>
      <c r="Y31" s="63"/>
      <c r="Z31" s="64"/>
    </row>
    <row r="32" spans="1:26" s="23" customFormat="1" ht="48" customHeight="1">
      <c r="A32" s="22">
        <v>2</v>
      </c>
      <c r="B32" s="79" t="s">
        <v>93</v>
      </c>
      <c r="C32" s="80"/>
      <c r="D32" s="80"/>
      <c r="E32" s="80"/>
      <c r="F32" s="80"/>
      <c r="G32" s="81"/>
      <c r="H32" s="82" t="str">
        <f>$K$14</f>
        <v>-</v>
      </c>
      <c r="I32" s="83"/>
      <c r="J32" s="84"/>
      <c r="K32" s="243"/>
      <c r="L32" s="244"/>
      <c r="M32" s="245"/>
      <c r="N32" s="243"/>
      <c r="O32" s="244"/>
      <c r="P32" s="245"/>
      <c r="Q32" s="85"/>
      <c r="R32" s="86"/>
      <c r="S32" s="88"/>
      <c r="T32" s="89" t="s">
        <v>105</v>
      </c>
      <c r="U32" s="90"/>
      <c r="V32" s="94" t="s">
        <v>105</v>
      </c>
      <c r="W32" s="95"/>
      <c r="X32" s="62"/>
      <c r="Y32" s="63"/>
      <c r="Z32" s="64"/>
    </row>
    <row r="33" spans="1:26" ht="24" customHeight="1">
      <c r="A33" s="16">
        <v>3</v>
      </c>
      <c r="B33" s="79" t="s">
        <v>94</v>
      </c>
      <c r="C33" s="80"/>
      <c r="D33" s="80"/>
      <c r="E33" s="80"/>
      <c r="F33" s="80"/>
      <c r="G33" s="81"/>
      <c r="H33" s="103">
        <f>$K$15</f>
        <v>160</v>
      </c>
      <c r="I33" s="104"/>
      <c r="J33" s="105"/>
      <c r="K33" s="257"/>
      <c r="L33" s="258"/>
      <c r="M33" s="259"/>
      <c r="N33" s="257"/>
      <c r="O33" s="258"/>
      <c r="P33" s="259"/>
      <c r="Q33" s="91"/>
      <c r="R33" s="92"/>
      <c r="S33" s="109"/>
      <c r="T33" s="118">
        <v>25</v>
      </c>
      <c r="U33" s="119"/>
      <c r="V33" s="96">
        <f t="shared" si="2"/>
        <v>0</v>
      </c>
      <c r="W33" s="97"/>
      <c r="X33" s="62"/>
      <c r="Y33" s="63"/>
      <c r="Z33" s="64"/>
    </row>
    <row r="34" spans="1:26" s="23" customFormat="1" ht="48" customHeight="1">
      <c r="A34" s="22">
        <v>4</v>
      </c>
      <c r="B34" s="79" t="s">
        <v>95</v>
      </c>
      <c r="C34" s="80"/>
      <c r="D34" s="80"/>
      <c r="E34" s="80"/>
      <c r="F34" s="80"/>
      <c r="G34" s="81"/>
      <c r="H34" s="82">
        <f>$K$16</f>
        <v>6</v>
      </c>
      <c r="I34" s="83"/>
      <c r="J34" s="84"/>
      <c r="K34" s="243"/>
      <c r="L34" s="244"/>
      <c r="M34" s="245"/>
      <c r="N34" s="243"/>
      <c r="O34" s="244"/>
      <c r="P34" s="245"/>
      <c r="Q34" s="85"/>
      <c r="R34" s="86"/>
      <c r="S34" s="88"/>
      <c r="T34" s="89">
        <v>15</v>
      </c>
      <c r="U34" s="90"/>
      <c r="V34" s="94">
        <f t="shared" si="2"/>
        <v>0</v>
      </c>
      <c r="W34" s="95"/>
      <c r="X34" s="62"/>
      <c r="Y34" s="63"/>
      <c r="Z34" s="64"/>
    </row>
    <row r="35" spans="1:26" s="23" customFormat="1" ht="48" customHeight="1">
      <c r="A35" s="22">
        <v>5</v>
      </c>
      <c r="B35" s="79" t="s">
        <v>96</v>
      </c>
      <c r="C35" s="80"/>
      <c r="D35" s="80"/>
      <c r="E35" s="80"/>
      <c r="F35" s="80"/>
      <c r="G35" s="81"/>
      <c r="H35" s="82" t="str">
        <f>$K$17</f>
        <v>-</v>
      </c>
      <c r="I35" s="83"/>
      <c r="J35" s="84"/>
      <c r="K35" s="243"/>
      <c r="L35" s="244"/>
      <c r="M35" s="245"/>
      <c r="N35" s="243"/>
      <c r="O35" s="244"/>
      <c r="P35" s="245"/>
      <c r="Q35" s="85"/>
      <c r="R35" s="86"/>
      <c r="S35" s="88"/>
      <c r="T35" s="89" t="s">
        <v>105</v>
      </c>
      <c r="U35" s="90"/>
      <c r="V35" s="94" t="s">
        <v>105</v>
      </c>
      <c r="W35" s="95"/>
      <c r="X35" s="62"/>
      <c r="Y35" s="63"/>
      <c r="Z35" s="64"/>
    </row>
    <row r="36" spans="1:26" s="23" customFormat="1" ht="48" customHeight="1">
      <c r="A36" s="22">
        <v>6</v>
      </c>
      <c r="B36" s="114" t="s">
        <v>97</v>
      </c>
      <c r="C36" s="114"/>
      <c r="D36" s="114"/>
      <c r="E36" s="114"/>
      <c r="F36" s="114"/>
      <c r="G36" s="114"/>
      <c r="H36" s="115">
        <f>$K$18</f>
        <v>6</v>
      </c>
      <c r="I36" s="115"/>
      <c r="J36" s="115"/>
      <c r="K36" s="247"/>
      <c r="L36" s="247"/>
      <c r="M36" s="247"/>
      <c r="N36" s="247"/>
      <c r="O36" s="247"/>
      <c r="P36" s="247"/>
      <c r="Q36" s="116"/>
      <c r="R36" s="116"/>
      <c r="S36" s="85"/>
      <c r="T36" s="117">
        <v>15</v>
      </c>
      <c r="U36" s="117"/>
      <c r="V36" s="94">
        <f t="shared" si="2"/>
        <v>0</v>
      </c>
      <c r="W36" s="95"/>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SUM(V25,V33,V34,V36)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86</v>
      </c>
    </row>
    <row r="40" spans="1:26" ht="60" customHeight="1">
      <c r="A40" s="21" t="s">
        <v>6</v>
      </c>
      <c r="B40" s="40" t="s">
        <v>40</v>
      </c>
      <c r="C40" s="40"/>
      <c r="D40" s="40"/>
      <c r="E40" s="40"/>
      <c r="F40" s="40"/>
      <c r="G40" s="40"/>
      <c r="H40" s="40"/>
      <c r="I40" s="40"/>
      <c r="J40" s="40"/>
      <c r="K40" s="40"/>
      <c r="L40" s="40"/>
      <c r="M40" s="120" t="s">
        <v>41</v>
      </c>
      <c r="N40" s="121"/>
      <c r="O40" s="121"/>
      <c r="P40" s="121"/>
      <c r="Q40" s="121"/>
      <c r="R40" s="121"/>
      <c r="S40" s="121"/>
      <c r="T40" s="121"/>
      <c r="U40" s="121"/>
      <c r="V40" s="121"/>
      <c r="W40" s="121"/>
      <c r="X40" s="122"/>
      <c r="Y40" s="102" t="s">
        <v>42</v>
      </c>
      <c r="Z40" s="102"/>
    </row>
    <row r="41" spans="1:26" ht="24" customHeight="1">
      <c r="A41" s="123" t="s">
        <v>43</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26"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26"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26"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26"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26" t="str">
        <f>IF(B46&lt;&gt;"","2.1.5","")</f>
        <v/>
      </c>
      <c r="B46" s="127"/>
      <c r="C46" s="128"/>
      <c r="D46" s="128"/>
      <c r="E46" s="128"/>
      <c r="F46" s="128"/>
      <c r="G46" s="128"/>
      <c r="H46" s="128"/>
      <c r="I46" s="128"/>
      <c r="J46" s="128"/>
      <c r="K46" s="128"/>
      <c r="L46" s="129"/>
      <c r="M46" s="28"/>
      <c r="N46" s="29"/>
      <c r="O46" s="29"/>
      <c r="P46" s="29"/>
      <c r="Q46" s="29"/>
      <c r="R46" s="29"/>
      <c r="S46" s="29"/>
      <c r="T46" s="29"/>
      <c r="U46" s="29"/>
      <c r="V46" s="29"/>
      <c r="W46" s="29"/>
      <c r="X46" s="30"/>
      <c r="Y46" s="135"/>
      <c r="Z46" s="136"/>
    </row>
    <row r="47" spans="1:26" ht="24" customHeight="1">
      <c r="A47" s="123" t="s">
        <v>44</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26"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26"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26"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26"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26"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45</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26"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26"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26"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26"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26"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87</v>
      </c>
    </row>
    <row r="61" ht="9.95" customHeight="1"/>
    <row r="62" spans="1:26" ht="72" customHeight="1">
      <c r="A62" s="21" t="s">
        <v>6</v>
      </c>
      <c r="B62" s="40" t="s">
        <v>46</v>
      </c>
      <c r="C62" s="40"/>
      <c r="D62" s="40"/>
      <c r="E62" s="40"/>
      <c r="F62" s="40"/>
      <c r="G62" s="40"/>
      <c r="H62" s="40" t="s">
        <v>41</v>
      </c>
      <c r="I62" s="40"/>
      <c r="J62" s="40"/>
      <c r="K62" s="40"/>
      <c r="L62" s="40"/>
      <c r="M62" s="40"/>
      <c r="N62" s="40"/>
      <c r="O62" s="40"/>
      <c r="P62" s="40"/>
      <c r="Q62" s="120" t="s">
        <v>47</v>
      </c>
      <c r="R62" s="121"/>
      <c r="S62" s="121"/>
      <c r="T62" s="121"/>
      <c r="U62" s="121"/>
      <c r="V62" s="121"/>
      <c r="W62" s="121"/>
      <c r="X62" s="122"/>
      <c r="Y62" s="102" t="s">
        <v>42</v>
      </c>
      <c r="Z62" s="102"/>
    </row>
    <row r="63" spans="1:26" ht="72" customHeight="1">
      <c r="A63" s="26"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26"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26"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26"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26" t="str">
        <f>IF(B67&lt;&gt;"","3.5","")</f>
        <v/>
      </c>
      <c r="B67" s="127"/>
      <c r="C67" s="128"/>
      <c r="D67" s="128"/>
      <c r="E67" s="128"/>
      <c r="F67" s="128"/>
      <c r="G67" s="129"/>
      <c r="H67" s="127"/>
      <c r="I67" s="128"/>
      <c r="J67" s="128"/>
      <c r="K67" s="128"/>
      <c r="L67" s="128"/>
      <c r="M67" s="128"/>
      <c r="N67" s="128"/>
      <c r="O67" s="128"/>
      <c r="P67" s="129"/>
      <c r="Q67" s="127"/>
      <c r="R67" s="128"/>
      <c r="S67" s="128"/>
      <c r="T67" s="128"/>
      <c r="U67" s="128"/>
      <c r="V67" s="128"/>
      <c r="W67" s="128"/>
      <c r="X67" s="129"/>
      <c r="Y67" s="135"/>
      <c r="Z67" s="136"/>
    </row>
    <row r="68" spans="1:26" s="17" customFormat="1" ht="72" customHeight="1">
      <c r="A68" s="26"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88</v>
      </c>
    </row>
    <row r="71" ht="9.95" customHeight="1">
      <c r="A71" s="5"/>
    </row>
    <row r="72" spans="2:25" ht="48" customHeight="1">
      <c r="B72" s="153"/>
      <c r="C72" s="154"/>
      <c r="D72" s="154"/>
      <c r="E72" s="154"/>
      <c r="F72" s="154"/>
      <c r="G72" s="154"/>
      <c r="H72" s="154"/>
      <c r="I72" s="154"/>
      <c r="J72" s="154"/>
      <c r="K72" s="154"/>
      <c r="L72" s="154"/>
      <c r="M72" s="154"/>
      <c r="N72" s="154"/>
      <c r="O72" s="154"/>
      <c r="P72" s="154"/>
      <c r="Q72" s="154"/>
      <c r="R72" s="154"/>
      <c r="S72" s="154"/>
      <c r="T72" s="154"/>
      <c r="U72" s="154"/>
      <c r="V72" s="154"/>
      <c r="W72" s="154"/>
      <c r="X72" s="154"/>
      <c r="Y72" s="155"/>
    </row>
    <row r="73" spans="2:25" ht="48" customHeight="1">
      <c r="B73" s="156"/>
      <c r="C73" s="157"/>
      <c r="D73" s="157"/>
      <c r="E73" s="157"/>
      <c r="F73" s="157"/>
      <c r="G73" s="157"/>
      <c r="H73" s="157"/>
      <c r="I73" s="157"/>
      <c r="J73" s="157"/>
      <c r="K73" s="157"/>
      <c r="L73" s="157"/>
      <c r="M73" s="157"/>
      <c r="N73" s="157"/>
      <c r="O73" s="157"/>
      <c r="P73" s="157"/>
      <c r="Q73" s="157"/>
      <c r="R73" s="157"/>
      <c r="S73" s="157"/>
      <c r="T73" s="157"/>
      <c r="U73" s="157"/>
      <c r="V73" s="157"/>
      <c r="W73" s="157"/>
      <c r="X73" s="157"/>
      <c r="Y73" s="158"/>
    </row>
    <row r="74" spans="2:25" ht="48" customHeight="1">
      <c r="B74" s="156"/>
      <c r="C74" s="157"/>
      <c r="D74" s="157"/>
      <c r="E74" s="157"/>
      <c r="F74" s="157"/>
      <c r="G74" s="157"/>
      <c r="H74" s="157"/>
      <c r="I74" s="157"/>
      <c r="J74" s="157"/>
      <c r="K74" s="157"/>
      <c r="L74" s="157"/>
      <c r="M74" s="157"/>
      <c r="N74" s="157"/>
      <c r="O74" s="157"/>
      <c r="P74" s="157"/>
      <c r="Q74" s="157"/>
      <c r="R74" s="157"/>
      <c r="S74" s="157"/>
      <c r="T74" s="157"/>
      <c r="U74" s="157"/>
      <c r="V74" s="157"/>
      <c r="W74" s="157"/>
      <c r="X74" s="157"/>
      <c r="Y74" s="158"/>
    </row>
    <row r="75" spans="2:25" ht="48" customHeight="1">
      <c r="B75" s="156"/>
      <c r="C75" s="157"/>
      <c r="D75" s="157"/>
      <c r="E75" s="157"/>
      <c r="F75" s="157"/>
      <c r="G75" s="157"/>
      <c r="H75" s="157"/>
      <c r="I75" s="157"/>
      <c r="J75" s="157"/>
      <c r="K75" s="157"/>
      <c r="L75" s="157"/>
      <c r="M75" s="157"/>
      <c r="N75" s="157"/>
      <c r="O75" s="157"/>
      <c r="P75" s="157"/>
      <c r="Q75" s="157"/>
      <c r="R75" s="157"/>
      <c r="S75" s="157"/>
      <c r="T75" s="157"/>
      <c r="U75" s="157"/>
      <c r="V75" s="157"/>
      <c r="W75" s="157"/>
      <c r="X75" s="157"/>
      <c r="Y75" s="158"/>
    </row>
    <row r="76" spans="2:25" ht="48" customHeight="1">
      <c r="B76" s="156"/>
      <c r="C76" s="157"/>
      <c r="D76" s="157"/>
      <c r="E76" s="157"/>
      <c r="F76" s="157"/>
      <c r="G76" s="157"/>
      <c r="H76" s="157"/>
      <c r="I76" s="157"/>
      <c r="J76" s="157"/>
      <c r="K76" s="157"/>
      <c r="L76" s="157"/>
      <c r="M76" s="157"/>
      <c r="N76" s="157"/>
      <c r="O76" s="157"/>
      <c r="P76" s="157"/>
      <c r="Q76" s="157"/>
      <c r="R76" s="157"/>
      <c r="S76" s="157"/>
      <c r="T76" s="157"/>
      <c r="U76" s="157"/>
      <c r="V76" s="157"/>
      <c r="W76" s="157"/>
      <c r="X76" s="157"/>
      <c r="Y76" s="158"/>
    </row>
    <row r="77" ht="21" customHeight="1">
      <c r="A77" s="5"/>
    </row>
    <row r="78" ht="15">
      <c r="A78" s="5" t="s">
        <v>89</v>
      </c>
    </row>
    <row r="79" ht="24" customHeight="1"/>
    <row r="80" spans="2:25" ht="10.15" customHeight="1">
      <c r="B80" s="177"/>
      <c r="C80" s="177"/>
      <c r="D80" s="177"/>
      <c r="E80" s="177"/>
      <c r="F80" s="177"/>
      <c r="G80" s="177"/>
      <c r="H80" s="177"/>
      <c r="J80" s="177"/>
      <c r="K80" s="177"/>
      <c r="L80" s="177"/>
      <c r="M80" s="177"/>
      <c r="N80" s="177"/>
      <c r="O80" s="177"/>
      <c r="P80" s="177"/>
      <c r="Q80" s="177"/>
      <c r="S80" s="137"/>
      <c r="T80" s="138"/>
      <c r="U80" s="138"/>
      <c r="V80" s="138"/>
      <c r="W80" s="138"/>
      <c r="X80" s="138"/>
      <c r="Y80" s="139"/>
    </row>
    <row r="81" spans="2:25" ht="10.15" customHeight="1">
      <c r="B81" s="177"/>
      <c r="C81" s="177"/>
      <c r="D81" s="177"/>
      <c r="E81" s="177"/>
      <c r="F81" s="177"/>
      <c r="G81" s="177"/>
      <c r="H81" s="177"/>
      <c r="J81" s="177"/>
      <c r="K81" s="177"/>
      <c r="L81" s="177"/>
      <c r="M81" s="177"/>
      <c r="N81" s="177"/>
      <c r="O81" s="177"/>
      <c r="P81" s="177"/>
      <c r="Q81" s="177"/>
      <c r="S81" s="140"/>
      <c r="T81" s="141"/>
      <c r="U81" s="141"/>
      <c r="V81" s="141"/>
      <c r="W81" s="141"/>
      <c r="X81" s="141"/>
      <c r="Y81" s="142"/>
    </row>
    <row r="82" spans="2:25" ht="21" customHeight="1">
      <c r="B82" s="177"/>
      <c r="C82" s="177"/>
      <c r="D82" s="177"/>
      <c r="E82" s="177"/>
      <c r="F82" s="177"/>
      <c r="G82" s="177"/>
      <c r="H82" s="177"/>
      <c r="J82" s="177"/>
      <c r="K82" s="177"/>
      <c r="L82" s="177"/>
      <c r="M82" s="177"/>
      <c r="N82" s="177"/>
      <c r="O82" s="177"/>
      <c r="P82" s="177"/>
      <c r="Q82" s="177"/>
      <c r="S82" s="140"/>
      <c r="T82" s="141"/>
      <c r="U82" s="141"/>
      <c r="V82" s="141"/>
      <c r="W82" s="141"/>
      <c r="X82" s="141"/>
      <c r="Y82" s="142"/>
    </row>
    <row r="83" spans="2:25" ht="35.25" customHeight="1">
      <c r="B83" s="177"/>
      <c r="C83" s="177"/>
      <c r="D83" s="177"/>
      <c r="E83" s="177"/>
      <c r="F83" s="177"/>
      <c r="G83" s="177"/>
      <c r="H83" s="177"/>
      <c r="J83" s="177"/>
      <c r="K83" s="177"/>
      <c r="L83" s="177"/>
      <c r="M83" s="177"/>
      <c r="N83" s="177"/>
      <c r="O83" s="177"/>
      <c r="P83" s="177"/>
      <c r="Q83" s="177"/>
      <c r="S83" s="140"/>
      <c r="T83" s="141"/>
      <c r="U83" s="141"/>
      <c r="V83" s="141"/>
      <c r="W83" s="141"/>
      <c r="X83" s="141"/>
      <c r="Y83" s="142"/>
    </row>
    <row r="84" spans="2:25" ht="21" customHeight="1">
      <c r="B84" s="177"/>
      <c r="C84" s="177"/>
      <c r="D84" s="177"/>
      <c r="E84" s="177"/>
      <c r="F84" s="177"/>
      <c r="G84" s="177"/>
      <c r="H84" s="177"/>
      <c r="J84" s="177"/>
      <c r="K84" s="177"/>
      <c r="L84" s="177"/>
      <c r="M84" s="177"/>
      <c r="N84" s="177"/>
      <c r="O84" s="177"/>
      <c r="P84" s="177"/>
      <c r="Q84" s="177"/>
      <c r="S84" s="140"/>
      <c r="T84" s="141"/>
      <c r="U84" s="141"/>
      <c r="V84" s="141"/>
      <c r="W84" s="141"/>
      <c r="X84" s="141"/>
      <c r="Y84" s="142"/>
    </row>
    <row r="85" spans="2:25" ht="21" customHeight="1">
      <c r="B85" s="177"/>
      <c r="C85" s="177"/>
      <c r="D85" s="177"/>
      <c r="E85" s="177"/>
      <c r="F85" s="177"/>
      <c r="G85" s="177"/>
      <c r="H85" s="177"/>
      <c r="J85" s="177"/>
      <c r="K85" s="177"/>
      <c r="L85" s="177"/>
      <c r="M85" s="177"/>
      <c r="N85" s="177"/>
      <c r="O85" s="177"/>
      <c r="P85" s="177"/>
      <c r="Q85" s="177"/>
      <c r="S85" s="140"/>
      <c r="T85" s="141"/>
      <c r="U85" s="141"/>
      <c r="V85" s="141"/>
      <c r="W85" s="141"/>
      <c r="X85" s="141"/>
      <c r="Y85" s="142"/>
    </row>
    <row r="86" spans="2:25" ht="21" customHeight="1">
      <c r="B86" s="177"/>
      <c r="C86" s="177"/>
      <c r="D86" s="177"/>
      <c r="E86" s="177"/>
      <c r="F86" s="177"/>
      <c r="G86" s="177"/>
      <c r="H86" s="177"/>
      <c r="J86" s="177"/>
      <c r="K86" s="177"/>
      <c r="L86" s="177"/>
      <c r="M86" s="177"/>
      <c r="N86" s="177"/>
      <c r="O86" s="177"/>
      <c r="P86" s="177"/>
      <c r="Q86" s="177"/>
      <c r="S86" s="140"/>
      <c r="T86" s="141"/>
      <c r="U86" s="141"/>
      <c r="V86" s="141"/>
      <c r="W86" s="141"/>
      <c r="X86" s="141"/>
      <c r="Y86" s="142"/>
    </row>
    <row r="87" spans="2:25" ht="21" customHeight="1">
      <c r="B87" s="177"/>
      <c r="C87" s="177"/>
      <c r="D87" s="177"/>
      <c r="E87" s="177"/>
      <c r="F87" s="177"/>
      <c r="G87" s="177"/>
      <c r="H87" s="177"/>
      <c r="J87" s="177"/>
      <c r="K87" s="177"/>
      <c r="L87" s="177"/>
      <c r="M87" s="177"/>
      <c r="N87" s="177"/>
      <c r="O87" s="177"/>
      <c r="P87" s="177"/>
      <c r="Q87" s="177"/>
      <c r="S87" s="140"/>
      <c r="T87" s="141"/>
      <c r="U87" s="141"/>
      <c r="V87" s="141"/>
      <c r="W87" s="141"/>
      <c r="X87" s="141"/>
      <c r="Y87" s="142"/>
    </row>
    <row r="88" spans="2:25" ht="21" customHeight="1">
      <c r="B88" s="177"/>
      <c r="C88" s="177"/>
      <c r="D88" s="177"/>
      <c r="E88" s="177"/>
      <c r="F88" s="177"/>
      <c r="G88" s="177"/>
      <c r="H88" s="177"/>
      <c r="J88" s="177"/>
      <c r="K88" s="177"/>
      <c r="L88" s="177"/>
      <c r="M88" s="177"/>
      <c r="N88" s="177"/>
      <c r="O88" s="177"/>
      <c r="P88" s="177"/>
      <c r="Q88" s="177"/>
      <c r="S88" s="140"/>
      <c r="T88" s="141"/>
      <c r="U88" s="141"/>
      <c r="V88" s="141"/>
      <c r="W88" s="141"/>
      <c r="X88" s="141"/>
      <c r="Y88" s="142"/>
    </row>
    <row r="89" spans="2:25" ht="21" customHeight="1">
      <c r="B89" s="177"/>
      <c r="C89" s="177"/>
      <c r="D89" s="177"/>
      <c r="E89" s="177"/>
      <c r="F89" s="177"/>
      <c r="G89" s="177"/>
      <c r="H89" s="177"/>
      <c r="J89" s="177"/>
      <c r="K89" s="177"/>
      <c r="L89" s="177"/>
      <c r="M89" s="177"/>
      <c r="N89" s="177"/>
      <c r="O89" s="177"/>
      <c r="P89" s="177"/>
      <c r="Q89" s="177"/>
      <c r="S89" s="143"/>
      <c r="T89" s="144"/>
      <c r="U89" s="144"/>
      <c r="V89" s="144"/>
      <c r="W89" s="144"/>
      <c r="X89" s="144"/>
      <c r="Y89" s="145"/>
    </row>
    <row r="90" spans="2:25" ht="48" customHeight="1">
      <c r="B90" s="146"/>
      <c r="C90" s="146"/>
      <c r="D90" s="146"/>
      <c r="E90" s="146"/>
      <c r="F90" s="146"/>
      <c r="G90" s="146"/>
      <c r="H90" s="146"/>
      <c r="J90" s="147"/>
      <c r="K90" s="148"/>
      <c r="L90" s="148"/>
      <c r="M90" s="148"/>
      <c r="N90" s="148"/>
      <c r="O90" s="148"/>
      <c r="P90" s="148"/>
      <c r="Q90" s="149"/>
      <c r="S90" s="147"/>
      <c r="T90" s="148"/>
      <c r="U90" s="148"/>
      <c r="V90" s="148"/>
      <c r="W90" s="148"/>
      <c r="X90" s="148"/>
      <c r="Y90" s="149"/>
    </row>
    <row r="91" spans="2:25" ht="48" customHeight="1">
      <c r="B91" s="146"/>
      <c r="C91" s="146"/>
      <c r="D91" s="146"/>
      <c r="E91" s="146"/>
      <c r="F91" s="146"/>
      <c r="G91" s="146"/>
      <c r="H91" s="146"/>
      <c r="J91" s="150"/>
      <c r="K91" s="151"/>
      <c r="L91" s="151"/>
      <c r="M91" s="151"/>
      <c r="N91" s="151"/>
      <c r="O91" s="151"/>
      <c r="P91" s="151"/>
      <c r="Q91" s="152"/>
      <c r="S91" s="150"/>
      <c r="T91" s="151"/>
      <c r="U91" s="151"/>
      <c r="V91" s="151"/>
      <c r="W91" s="151"/>
      <c r="X91" s="151"/>
      <c r="Y91" s="152"/>
    </row>
    <row r="92" ht="21" customHeight="1"/>
    <row r="93" spans="2:25" ht="21" customHeight="1">
      <c r="B93" s="177"/>
      <c r="C93" s="177"/>
      <c r="D93" s="177"/>
      <c r="E93" s="177"/>
      <c r="F93" s="177"/>
      <c r="G93" s="177"/>
      <c r="H93" s="177"/>
      <c r="J93" s="177"/>
      <c r="K93" s="177"/>
      <c r="L93" s="177"/>
      <c r="M93" s="177"/>
      <c r="N93" s="177"/>
      <c r="O93" s="177"/>
      <c r="P93" s="177"/>
      <c r="Q93" s="177"/>
      <c r="S93" s="137"/>
      <c r="T93" s="138"/>
      <c r="U93" s="138"/>
      <c r="V93" s="138"/>
      <c r="W93" s="138"/>
      <c r="X93" s="138"/>
      <c r="Y93" s="139"/>
    </row>
    <row r="94" spans="2:25" ht="21" customHeight="1">
      <c r="B94" s="177"/>
      <c r="C94" s="177"/>
      <c r="D94" s="177"/>
      <c r="E94" s="177"/>
      <c r="F94" s="177"/>
      <c r="G94" s="177"/>
      <c r="H94" s="177"/>
      <c r="J94" s="177"/>
      <c r="K94" s="177"/>
      <c r="L94" s="177"/>
      <c r="M94" s="177"/>
      <c r="N94" s="177"/>
      <c r="O94" s="177"/>
      <c r="P94" s="177"/>
      <c r="Q94" s="177"/>
      <c r="S94" s="140"/>
      <c r="T94" s="141"/>
      <c r="U94" s="141"/>
      <c r="V94" s="141"/>
      <c r="W94" s="141"/>
      <c r="X94" s="141"/>
      <c r="Y94" s="142"/>
    </row>
    <row r="95" spans="2:25" ht="21" customHeight="1">
      <c r="B95" s="177"/>
      <c r="C95" s="177"/>
      <c r="D95" s="177"/>
      <c r="E95" s="177"/>
      <c r="F95" s="177"/>
      <c r="G95" s="177"/>
      <c r="H95" s="177"/>
      <c r="J95" s="177"/>
      <c r="K95" s="177"/>
      <c r="L95" s="177"/>
      <c r="M95" s="177"/>
      <c r="N95" s="177"/>
      <c r="O95" s="177"/>
      <c r="P95" s="177"/>
      <c r="Q95" s="177"/>
      <c r="S95" s="140"/>
      <c r="T95" s="141"/>
      <c r="U95" s="141"/>
      <c r="V95" s="141"/>
      <c r="W95" s="141"/>
      <c r="X95" s="141"/>
      <c r="Y95" s="142"/>
    </row>
    <row r="96" spans="2:25" ht="21" customHeight="1">
      <c r="B96" s="177"/>
      <c r="C96" s="177"/>
      <c r="D96" s="177"/>
      <c r="E96" s="177"/>
      <c r="F96" s="177"/>
      <c r="G96" s="177"/>
      <c r="H96" s="177"/>
      <c r="J96" s="177"/>
      <c r="K96" s="177"/>
      <c r="L96" s="177"/>
      <c r="M96" s="177"/>
      <c r="N96" s="177"/>
      <c r="O96" s="177"/>
      <c r="P96" s="177"/>
      <c r="Q96" s="177"/>
      <c r="S96" s="140"/>
      <c r="T96" s="141"/>
      <c r="U96" s="141"/>
      <c r="V96" s="141"/>
      <c r="W96" s="141"/>
      <c r="X96" s="141"/>
      <c r="Y96" s="142"/>
    </row>
    <row r="97" spans="2:25" ht="21" customHeight="1">
      <c r="B97" s="177"/>
      <c r="C97" s="177"/>
      <c r="D97" s="177"/>
      <c r="E97" s="177"/>
      <c r="F97" s="177"/>
      <c r="G97" s="177"/>
      <c r="H97" s="177"/>
      <c r="J97" s="177"/>
      <c r="K97" s="177"/>
      <c r="L97" s="177"/>
      <c r="M97" s="177"/>
      <c r="N97" s="177"/>
      <c r="O97" s="177"/>
      <c r="P97" s="177"/>
      <c r="Q97" s="177"/>
      <c r="S97" s="140"/>
      <c r="T97" s="141"/>
      <c r="U97" s="141"/>
      <c r="V97" s="141"/>
      <c r="W97" s="141"/>
      <c r="X97" s="141"/>
      <c r="Y97" s="142"/>
    </row>
    <row r="98" spans="2:25" ht="21" customHeight="1">
      <c r="B98" s="177"/>
      <c r="C98" s="177"/>
      <c r="D98" s="177"/>
      <c r="E98" s="177"/>
      <c r="F98" s="177"/>
      <c r="G98" s="177"/>
      <c r="H98" s="177"/>
      <c r="J98" s="177"/>
      <c r="K98" s="177"/>
      <c r="L98" s="177"/>
      <c r="M98" s="177"/>
      <c r="N98" s="177"/>
      <c r="O98" s="177"/>
      <c r="P98" s="177"/>
      <c r="Q98" s="177"/>
      <c r="S98" s="140"/>
      <c r="T98" s="141"/>
      <c r="U98" s="141"/>
      <c r="V98" s="141"/>
      <c r="W98" s="141"/>
      <c r="X98" s="141"/>
      <c r="Y98" s="142"/>
    </row>
    <row r="99" spans="2:25" ht="21" customHeight="1">
      <c r="B99" s="177"/>
      <c r="C99" s="177"/>
      <c r="D99" s="177"/>
      <c r="E99" s="177"/>
      <c r="F99" s="177"/>
      <c r="G99" s="177"/>
      <c r="H99" s="177"/>
      <c r="J99" s="177"/>
      <c r="K99" s="177"/>
      <c r="L99" s="177"/>
      <c r="M99" s="177"/>
      <c r="N99" s="177"/>
      <c r="O99" s="177"/>
      <c r="P99" s="177"/>
      <c r="Q99" s="177"/>
      <c r="S99" s="140"/>
      <c r="T99" s="141"/>
      <c r="U99" s="141"/>
      <c r="V99" s="141"/>
      <c r="W99" s="141"/>
      <c r="X99" s="141"/>
      <c r="Y99" s="142"/>
    </row>
    <row r="100" spans="2:25" ht="21" customHeight="1">
      <c r="B100" s="177"/>
      <c r="C100" s="177"/>
      <c r="D100" s="177"/>
      <c r="E100" s="177"/>
      <c r="F100" s="177"/>
      <c r="G100" s="177"/>
      <c r="H100" s="177"/>
      <c r="J100" s="177"/>
      <c r="K100" s="177"/>
      <c r="L100" s="177"/>
      <c r="M100" s="177"/>
      <c r="N100" s="177"/>
      <c r="O100" s="177"/>
      <c r="P100" s="177"/>
      <c r="Q100" s="177"/>
      <c r="S100" s="140"/>
      <c r="T100" s="141"/>
      <c r="U100" s="141"/>
      <c r="V100" s="141"/>
      <c r="W100" s="141"/>
      <c r="X100" s="141"/>
      <c r="Y100" s="142"/>
    </row>
    <row r="101" spans="2:25" ht="21" customHeight="1">
      <c r="B101" s="177"/>
      <c r="C101" s="177"/>
      <c r="D101" s="177"/>
      <c r="E101" s="177"/>
      <c r="F101" s="177"/>
      <c r="G101" s="177"/>
      <c r="H101" s="177"/>
      <c r="J101" s="177"/>
      <c r="K101" s="177"/>
      <c r="L101" s="177"/>
      <c r="M101" s="177"/>
      <c r="N101" s="177"/>
      <c r="O101" s="177"/>
      <c r="P101" s="177"/>
      <c r="Q101" s="177"/>
      <c r="S101" s="140"/>
      <c r="T101" s="141"/>
      <c r="U101" s="141"/>
      <c r="V101" s="141"/>
      <c r="W101" s="141"/>
      <c r="X101" s="141"/>
      <c r="Y101" s="142"/>
    </row>
    <row r="102" spans="2:25" ht="21" customHeight="1">
      <c r="B102" s="177"/>
      <c r="C102" s="177"/>
      <c r="D102" s="177"/>
      <c r="E102" s="177"/>
      <c r="F102" s="177"/>
      <c r="G102" s="177"/>
      <c r="H102" s="177"/>
      <c r="J102" s="177"/>
      <c r="K102" s="177"/>
      <c r="L102" s="177"/>
      <c r="M102" s="177"/>
      <c r="N102" s="177"/>
      <c r="O102" s="177"/>
      <c r="P102" s="177"/>
      <c r="Q102" s="177"/>
      <c r="S102" s="143"/>
      <c r="T102" s="144"/>
      <c r="U102" s="144"/>
      <c r="V102" s="144"/>
      <c r="W102" s="144"/>
      <c r="X102" s="144"/>
      <c r="Y102" s="145"/>
    </row>
    <row r="103" spans="2:25" ht="48" customHeight="1">
      <c r="B103" s="130"/>
      <c r="C103" s="130"/>
      <c r="D103" s="130"/>
      <c r="E103" s="130"/>
      <c r="F103" s="130"/>
      <c r="G103" s="130"/>
      <c r="H103" s="130"/>
      <c r="J103" s="147"/>
      <c r="K103" s="148"/>
      <c r="L103" s="148"/>
      <c r="M103" s="148"/>
      <c r="N103" s="148"/>
      <c r="O103" s="148"/>
      <c r="P103" s="148"/>
      <c r="Q103" s="149"/>
      <c r="S103" s="165"/>
      <c r="T103" s="166"/>
      <c r="U103" s="166"/>
      <c r="V103" s="166"/>
      <c r="W103" s="166"/>
      <c r="X103" s="166"/>
      <c r="Y103" s="167"/>
    </row>
    <row r="104" spans="2:25" ht="48" customHeight="1">
      <c r="B104" s="130"/>
      <c r="C104" s="130"/>
      <c r="D104" s="130"/>
      <c r="E104" s="130"/>
      <c r="F104" s="130"/>
      <c r="G104" s="130"/>
      <c r="H104" s="130"/>
      <c r="J104" s="150"/>
      <c r="K104" s="151"/>
      <c r="L104" s="151"/>
      <c r="M104" s="151"/>
      <c r="N104" s="151"/>
      <c r="O104" s="151"/>
      <c r="P104" s="151"/>
      <c r="Q104" s="152"/>
      <c r="S104" s="168"/>
      <c r="T104" s="169"/>
      <c r="U104" s="169"/>
      <c r="V104" s="169"/>
      <c r="W104" s="169"/>
      <c r="X104" s="169"/>
      <c r="Y104" s="170"/>
    </row>
    <row r="105" ht="21" customHeight="1"/>
    <row r="106" spans="2:25" ht="21" customHeight="1">
      <c r="B106" s="137"/>
      <c r="C106" s="138"/>
      <c r="D106" s="138"/>
      <c r="E106" s="138"/>
      <c r="F106" s="138"/>
      <c r="G106" s="138"/>
      <c r="H106" s="139"/>
      <c r="J106" s="137"/>
      <c r="K106" s="138"/>
      <c r="L106" s="138"/>
      <c r="M106" s="138"/>
      <c r="N106" s="138"/>
      <c r="O106" s="138"/>
      <c r="P106" s="138"/>
      <c r="Q106" s="139"/>
      <c r="S106" s="137"/>
      <c r="T106" s="138"/>
      <c r="U106" s="138"/>
      <c r="V106" s="138"/>
      <c r="W106" s="138"/>
      <c r="X106" s="138"/>
      <c r="Y106" s="139"/>
    </row>
    <row r="107" spans="2:25" ht="21" customHeight="1">
      <c r="B107" s="140"/>
      <c r="C107" s="141"/>
      <c r="D107" s="141"/>
      <c r="E107" s="141"/>
      <c r="F107" s="141"/>
      <c r="G107" s="141"/>
      <c r="H107" s="142"/>
      <c r="J107" s="140"/>
      <c r="K107" s="141"/>
      <c r="L107" s="141"/>
      <c r="M107" s="141"/>
      <c r="N107" s="141"/>
      <c r="O107" s="141"/>
      <c r="P107" s="141"/>
      <c r="Q107" s="142"/>
      <c r="S107" s="140"/>
      <c r="T107" s="141"/>
      <c r="U107" s="141"/>
      <c r="V107" s="141"/>
      <c r="W107" s="141"/>
      <c r="X107" s="141"/>
      <c r="Y107" s="142"/>
    </row>
    <row r="108" spans="2:25" ht="21" customHeight="1">
      <c r="B108" s="140"/>
      <c r="C108" s="141"/>
      <c r="D108" s="141"/>
      <c r="E108" s="141"/>
      <c r="F108" s="141"/>
      <c r="G108" s="141"/>
      <c r="H108" s="142"/>
      <c r="J108" s="140"/>
      <c r="K108" s="141"/>
      <c r="L108" s="141"/>
      <c r="M108" s="141"/>
      <c r="N108" s="141"/>
      <c r="O108" s="141"/>
      <c r="P108" s="141"/>
      <c r="Q108" s="142"/>
      <c r="S108" s="140"/>
      <c r="T108" s="141"/>
      <c r="U108" s="141"/>
      <c r="V108" s="141"/>
      <c r="W108" s="141"/>
      <c r="X108" s="141"/>
      <c r="Y108" s="142"/>
    </row>
    <row r="109" spans="2:25" ht="21" customHeight="1">
      <c r="B109" s="140"/>
      <c r="C109" s="141"/>
      <c r="D109" s="141"/>
      <c r="E109" s="141"/>
      <c r="F109" s="141"/>
      <c r="G109" s="141"/>
      <c r="H109" s="142"/>
      <c r="J109" s="140"/>
      <c r="K109" s="141"/>
      <c r="L109" s="141"/>
      <c r="M109" s="141"/>
      <c r="N109" s="141"/>
      <c r="O109" s="141"/>
      <c r="P109" s="141"/>
      <c r="Q109" s="142"/>
      <c r="S109" s="140"/>
      <c r="T109" s="141"/>
      <c r="U109" s="141"/>
      <c r="V109" s="141"/>
      <c r="W109" s="141"/>
      <c r="X109" s="141"/>
      <c r="Y109" s="142"/>
    </row>
    <row r="110" spans="2:25" ht="21" customHeight="1">
      <c r="B110" s="140"/>
      <c r="C110" s="141"/>
      <c r="D110" s="141"/>
      <c r="E110" s="141"/>
      <c r="F110" s="141"/>
      <c r="G110" s="141"/>
      <c r="H110" s="142"/>
      <c r="J110" s="140"/>
      <c r="K110" s="141"/>
      <c r="L110" s="141"/>
      <c r="M110" s="141"/>
      <c r="N110" s="141"/>
      <c r="O110" s="141"/>
      <c r="P110" s="141"/>
      <c r="Q110" s="142"/>
      <c r="S110" s="140"/>
      <c r="T110" s="141"/>
      <c r="U110" s="141"/>
      <c r="V110" s="141"/>
      <c r="W110" s="141"/>
      <c r="X110" s="141"/>
      <c r="Y110" s="142"/>
    </row>
    <row r="111" spans="2:25" ht="21" customHeight="1">
      <c r="B111" s="140"/>
      <c r="C111" s="141"/>
      <c r="D111" s="141"/>
      <c r="E111" s="141"/>
      <c r="F111" s="141"/>
      <c r="G111" s="141"/>
      <c r="H111" s="142"/>
      <c r="J111" s="140"/>
      <c r="K111" s="141"/>
      <c r="L111" s="141"/>
      <c r="M111" s="141"/>
      <c r="N111" s="141"/>
      <c r="O111" s="141"/>
      <c r="P111" s="141"/>
      <c r="Q111" s="142"/>
      <c r="S111" s="140"/>
      <c r="T111" s="141"/>
      <c r="U111" s="141"/>
      <c r="V111" s="141"/>
      <c r="W111" s="141"/>
      <c r="X111" s="141"/>
      <c r="Y111" s="142"/>
    </row>
    <row r="112" spans="2:25" ht="21" customHeight="1">
      <c r="B112" s="140"/>
      <c r="C112" s="141"/>
      <c r="D112" s="141"/>
      <c r="E112" s="141"/>
      <c r="F112" s="141"/>
      <c r="G112" s="141"/>
      <c r="H112" s="142"/>
      <c r="J112" s="140"/>
      <c r="K112" s="141"/>
      <c r="L112" s="141"/>
      <c r="M112" s="141"/>
      <c r="N112" s="141"/>
      <c r="O112" s="141"/>
      <c r="P112" s="141"/>
      <c r="Q112" s="142"/>
      <c r="S112" s="140"/>
      <c r="T112" s="141"/>
      <c r="U112" s="141"/>
      <c r="V112" s="141"/>
      <c r="W112" s="141"/>
      <c r="X112" s="141"/>
      <c r="Y112" s="142"/>
    </row>
    <row r="113" spans="2:25" ht="21" customHeight="1">
      <c r="B113" s="140"/>
      <c r="C113" s="141"/>
      <c r="D113" s="141"/>
      <c r="E113" s="141"/>
      <c r="F113" s="141"/>
      <c r="G113" s="141"/>
      <c r="H113" s="142"/>
      <c r="J113" s="140"/>
      <c r="K113" s="141"/>
      <c r="L113" s="141"/>
      <c r="M113" s="141"/>
      <c r="N113" s="141"/>
      <c r="O113" s="141"/>
      <c r="P113" s="141"/>
      <c r="Q113" s="142"/>
      <c r="S113" s="140"/>
      <c r="T113" s="141"/>
      <c r="U113" s="141"/>
      <c r="V113" s="141"/>
      <c r="W113" s="141"/>
      <c r="X113" s="141"/>
      <c r="Y113" s="142"/>
    </row>
    <row r="114" spans="2:25" ht="21" customHeight="1">
      <c r="B114" s="140"/>
      <c r="C114" s="141"/>
      <c r="D114" s="141"/>
      <c r="E114" s="141"/>
      <c r="F114" s="141"/>
      <c r="G114" s="141"/>
      <c r="H114" s="142"/>
      <c r="J114" s="140"/>
      <c r="K114" s="141"/>
      <c r="L114" s="141"/>
      <c r="M114" s="141"/>
      <c r="N114" s="141"/>
      <c r="O114" s="141"/>
      <c r="P114" s="141"/>
      <c r="Q114" s="142"/>
      <c r="S114" s="140"/>
      <c r="T114" s="141"/>
      <c r="U114" s="141"/>
      <c r="V114" s="141"/>
      <c r="W114" s="141"/>
      <c r="X114" s="141"/>
      <c r="Y114" s="142"/>
    </row>
    <row r="115" spans="2:25" ht="21" customHeight="1">
      <c r="B115" s="143"/>
      <c r="C115" s="144"/>
      <c r="D115" s="144"/>
      <c r="E115" s="144"/>
      <c r="F115" s="144"/>
      <c r="G115" s="144"/>
      <c r="H115" s="145"/>
      <c r="J115" s="143"/>
      <c r="K115" s="144"/>
      <c r="L115" s="144"/>
      <c r="M115" s="144"/>
      <c r="N115" s="144"/>
      <c r="O115" s="144"/>
      <c r="P115" s="144"/>
      <c r="Q115" s="145"/>
      <c r="S115" s="143"/>
      <c r="T115" s="144"/>
      <c r="U115" s="144"/>
      <c r="V115" s="144"/>
      <c r="W115" s="144"/>
      <c r="X115" s="144"/>
      <c r="Y115" s="145"/>
    </row>
    <row r="116" spans="2:25" ht="48" customHeight="1">
      <c r="B116" s="165"/>
      <c r="C116" s="166"/>
      <c r="D116" s="166"/>
      <c r="E116" s="166"/>
      <c r="F116" s="166"/>
      <c r="G116" s="166"/>
      <c r="H116" s="167"/>
      <c r="J116" s="171"/>
      <c r="K116" s="172"/>
      <c r="L116" s="172"/>
      <c r="M116" s="172"/>
      <c r="N116" s="172"/>
      <c r="O116" s="172"/>
      <c r="P116" s="172"/>
      <c r="Q116" s="173"/>
      <c r="S116" s="165"/>
      <c r="T116" s="166"/>
      <c r="U116" s="166"/>
      <c r="V116" s="166"/>
      <c r="W116" s="166"/>
      <c r="X116" s="166"/>
      <c r="Y116" s="167"/>
    </row>
    <row r="117" spans="2:25" ht="48" customHeight="1">
      <c r="B117" s="168"/>
      <c r="C117" s="169"/>
      <c r="D117" s="169"/>
      <c r="E117" s="169"/>
      <c r="F117" s="169"/>
      <c r="G117" s="169"/>
      <c r="H117" s="170"/>
      <c r="J117" s="174"/>
      <c r="K117" s="175"/>
      <c r="L117" s="175"/>
      <c r="M117" s="175"/>
      <c r="N117" s="175"/>
      <c r="O117" s="175"/>
      <c r="P117" s="175"/>
      <c r="Q117" s="176"/>
      <c r="S117" s="168"/>
      <c r="T117" s="169"/>
      <c r="U117" s="169"/>
      <c r="V117" s="169"/>
      <c r="W117" s="169"/>
      <c r="X117" s="169"/>
      <c r="Y117" s="170"/>
    </row>
    <row r="119" ht="21" customHeight="1"/>
    <row r="120" spans="5:23" ht="21" customHeight="1">
      <c r="E120" s="18" t="s">
        <v>48</v>
      </c>
      <c r="F120" s="162"/>
      <c r="G120" s="162"/>
      <c r="H120" s="162"/>
      <c r="I120" s="162"/>
      <c r="J120" s="162"/>
      <c r="Q120" s="18" t="s">
        <v>49</v>
      </c>
      <c r="R120" s="162"/>
      <c r="S120" s="162"/>
      <c r="T120" s="162"/>
      <c r="U120" s="162"/>
      <c r="V120" s="162"/>
      <c r="W120" s="162"/>
    </row>
    <row r="121" spans="5:24" ht="21" customHeight="1">
      <c r="E121" s="18" t="s">
        <v>50</v>
      </c>
      <c r="F121" s="163"/>
      <c r="G121" s="163"/>
      <c r="H121" s="163"/>
      <c r="I121" s="163"/>
      <c r="J121" s="163"/>
      <c r="K121" s="5" t="s">
        <v>51</v>
      </c>
      <c r="Q121" s="18" t="s">
        <v>50</v>
      </c>
      <c r="R121" s="162"/>
      <c r="S121" s="162"/>
      <c r="T121" s="162"/>
      <c r="U121" s="162"/>
      <c r="V121" s="162"/>
      <c r="W121" s="162"/>
      <c r="X121" s="5" t="s">
        <v>51</v>
      </c>
    </row>
    <row r="122" spans="5:24" ht="24" customHeight="1">
      <c r="E122" s="18" t="s">
        <v>52</v>
      </c>
      <c r="F122" s="163"/>
      <c r="G122" s="163"/>
      <c r="H122" s="163"/>
      <c r="I122" s="163"/>
      <c r="J122" s="163"/>
      <c r="Q122" s="164"/>
      <c r="R122" s="164"/>
      <c r="S122" s="164"/>
      <c r="T122" s="164"/>
      <c r="U122" s="164"/>
      <c r="V122" s="164"/>
      <c r="W122" s="164"/>
      <c r="X122" s="164"/>
    </row>
    <row r="123" spans="5:23" ht="24" customHeight="1">
      <c r="E123" s="18" t="s">
        <v>53</v>
      </c>
      <c r="F123" s="159"/>
      <c r="G123" s="159"/>
      <c r="H123" s="159"/>
      <c r="I123" s="159"/>
      <c r="J123" s="159"/>
      <c r="Q123" s="18" t="s">
        <v>53</v>
      </c>
      <c r="R123" s="160"/>
      <c r="S123" s="160"/>
      <c r="T123" s="160"/>
      <c r="U123" s="160"/>
      <c r="V123" s="160"/>
      <c r="W123" s="160"/>
    </row>
    <row r="124" spans="5:10" ht="24" customHeight="1">
      <c r="E124" s="18" t="s">
        <v>54</v>
      </c>
      <c r="F124" s="161"/>
      <c r="G124" s="161"/>
      <c r="H124" s="161"/>
      <c r="I124" s="161"/>
      <c r="J124" s="161"/>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F123:J123"/>
    <mergeCell ref="R123:W123"/>
    <mergeCell ref="F124:J124"/>
    <mergeCell ref="B68:G68"/>
    <mergeCell ref="H68:P68"/>
    <mergeCell ref="Q68:X68"/>
    <mergeCell ref="Y68:Z68"/>
    <mergeCell ref="B72:Y76"/>
    <mergeCell ref="F120:J120"/>
    <mergeCell ref="R120:W120"/>
    <mergeCell ref="F121:J121"/>
    <mergeCell ref="R121:W121"/>
    <mergeCell ref="B106:H115"/>
    <mergeCell ref="J106:Q115"/>
    <mergeCell ref="S106:Y115"/>
    <mergeCell ref="B116:H117"/>
    <mergeCell ref="J116:Q117"/>
    <mergeCell ref="S116:Y117"/>
    <mergeCell ref="B80:H89"/>
    <mergeCell ref="J80:Q89"/>
    <mergeCell ref="S80:Y89"/>
    <mergeCell ref="B90:H91"/>
    <mergeCell ref="B66:G66"/>
    <mergeCell ref="H66:P66"/>
    <mergeCell ref="Q66:X66"/>
    <mergeCell ref="Y66:Z66"/>
    <mergeCell ref="B67:G67"/>
    <mergeCell ref="H67:P67"/>
    <mergeCell ref="Q67:X67"/>
    <mergeCell ref="Y67:Z67"/>
    <mergeCell ref="F122:J122"/>
    <mergeCell ref="Q122:X122"/>
    <mergeCell ref="J90:Q91"/>
    <mergeCell ref="S90:Y91"/>
    <mergeCell ref="B93:H102"/>
    <mergeCell ref="J93:Q102"/>
    <mergeCell ref="S93:Y102"/>
    <mergeCell ref="B103:H104"/>
    <mergeCell ref="J103:Q104"/>
    <mergeCell ref="S103:Y104"/>
    <mergeCell ref="B34:G34"/>
    <mergeCell ref="H34:J34"/>
    <mergeCell ref="K34:M34"/>
    <mergeCell ref="N34:P34"/>
    <mergeCell ref="Q34:S34"/>
    <mergeCell ref="T34:U34"/>
    <mergeCell ref="V34:W34"/>
    <mergeCell ref="Q31:S31"/>
    <mergeCell ref="T31:U31"/>
    <mergeCell ref="V31:W31"/>
    <mergeCell ref="B32:G32"/>
    <mergeCell ref="H32:J32"/>
    <mergeCell ref="K32:M32"/>
    <mergeCell ref="N32:P32"/>
    <mergeCell ref="Q32:S32"/>
    <mergeCell ref="T32:U32"/>
    <mergeCell ref="V32:W32"/>
    <mergeCell ref="B31:G31"/>
    <mergeCell ref="H31:J31"/>
    <mergeCell ref="K31:M31"/>
    <mergeCell ref="N31:P31"/>
    <mergeCell ref="B23:G23"/>
    <mergeCell ref="H23:J23"/>
    <mergeCell ref="K23:M23"/>
    <mergeCell ref="N23:P23"/>
    <mergeCell ref="Q23:S23"/>
    <mergeCell ref="T23:U23"/>
    <mergeCell ref="V23:W23"/>
    <mergeCell ref="X23:Z23"/>
    <mergeCell ref="A24:Z24"/>
    <mergeCell ref="Y64:Z64"/>
    <mergeCell ref="V14:X14"/>
    <mergeCell ref="Y14:Z14"/>
    <mergeCell ref="S15:U15"/>
    <mergeCell ref="V15:X15"/>
    <mergeCell ref="Y15:Z15"/>
    <mergeCell ref="S16:U18"/>
    <mergeCell ref="V16:X16"/>
    <mergeCell ref="Y16:Z16"/>
    <mergeCell ref="V17:X18"/>
    <mergeCell ref="Y17:Z18"/>
    <mergeCell ref="X37:Z37"/>
    <mergeCell ref="A38:Z38"/>
    <mergeCell ref="B40:L40"/>
    <mergeCell ref="M40:X40"/>
    <mergeCell ref="Y40:Z40"/>
    <mergeCell ref="X25:Z36"/>
    <mergeCell ref="B33:G33"/>
    <mergeCell ref="H33:J33"/>
    <mergeCell ref="K33:M33"/>
    <mergeCell ref="N33:P33"/>
    <mergeCell ref="Q33:S33"/>
    <mergeCell ref="T33:U33"/>
    <mergeCell ref="V33:W33"/>
    <mergeCell ref="B65:G65"/>
    <mergeCell ref="H65:P65"/>
    <mergeCell ref="Q65:X65"/>
    <mergeCell ref="Y65:Z65"/>
    <mergeCell ref="Y58:Z58"/>
    <mergeCell ref="Y56:Z56"/>
    <mergeCell ref="Y57:Z57"/>
    <mergeCell ref="B56:L56"/>
    <mergeCell ref="M56:X56"/>
    <mergeCell ref="B57:L57"/>
    <mergeCell ref="M57:X57"/>
    <mergeCell ref="B58:L58"/>
    <mergeCell ref="M58:X58"/>
    <mergeCell ref="B62:G62"/>
    <mergeCell ref="H62:P62"/>
    <mergeCell ref="Q62:X62"/>
    <mergeCell ref="Y62:Z62"/>
    <mergeCell ref="B63:G63"/>
    <mergeCell ref="H63:P63"/>
    <mergeCell ref="Q63:X63"/>
    <mergeCell ref="Y63:Z63"/>
    <mergeCell ref="B64:G64"/>
    <mergeCell ref="H64:P64"/>
    <mergeCell ref="Q64:X64"/>
    <mergeCell ref="B51:L51"/>
    <mergeCell ref="M51:X51"/>
    <mergeCell ref="Y51:Z51"/>
    <mergeCell ref="Y55:Z55"/>
    <mergeCell ref="B49:L49"/>
    <mergeCell ref="M49:X49"/>
    <mergeCell ref="Y49:Z49"/>
    <mergeCell ref="B50:L50"/>
    <mergeCell ref="M50:X50"/>
    <mergeCell ref="Y50:Z50"/>
    <mergeCell ref="B52:L52"/>
    <mergeCell ref="M52:X52"/>
    <mergeCell ref="Y52:Z52"/>
    <mergeCell ref="A53:Z53"/>
    <mergeCell ref="B54:L54"/>
    <mergeCell ref="M54:X54"/>
    <mergeCell ref="Y54:Z54"/>
    <mergeCell ref="B55:L55"/>
    <mergeCell ref="M55:X55"/>
    <mergeCell ref="B48:L48"/>
    <mergeCell ref="M48:X48"/>
    <mergeCell ref="Y48:Z48"/>
    <mergeCell ref="B44:L44"/>
    <mergeCell ref="M44:X44"/>
    <mergeCell ref="Y44:Z44"/>
    <mergeCell ref="B45:L45"/>
    <mergeCell ref="M45:X45"/>
    <mergeCell ref="Y45:Z45"/>
    <mergeCell ref="B46:L46"/>
    <mergeCell ref="Y46:Z46"/>
    <mergeCell ref="A47:Z47"/>
    <mergeCell ref="B42:L42"/>
    <mergeCell ref="M42:X42"/>
    <mergeCell ref="Y42:Z42"/>
    <mergeCell ref="B43:L43"/>
    <mergeCell ref="M43:X43"/>
    <mergeCell ref="Y43:Z43"/>
    <mergeCell ref="A41:Z41"/>
    <mergeCell ref="B35:G35"/>
    <mergeCell ref="H35:J35"/>
    <mergeCell ref="K35:M35"/>
    <mergeCell ref="N35:P35"/>
    <mergeCell ref="Q35:S35"/>
    <mergeCell ref="T35:U35"/>
    <mergeCell ref="V35:W35"/>
    <mergeCell ref="B36:G36"/>
    <mergeCell ref="H36:J36"/>
    <mergeCell ref="K36:M36"/>
    <mergeCell ref="N36:P36"/>
    <mergeCell ref="Q36:S36"/>
    <mergeCell ref="T36:U36"/>
    <mergeCell ref="V36:W36"/>
    <mergeCell ref="A37:S37"/>
    <mergeCell ref="T37:U37"/>
    <mergeCell ref="V37:W37"/>
    <mergeCell ref="T29:U29"/>
    <mergeCell ref="V29:W29"/>
    <mergeCell ref="T30:U30"/>
    <mergeCell ref="V30:W30"/>
    <mergeCell ref="B29:G29"/>
    <mergeCell ref="H29:J29"/>
    <mergeCell ref="K29:M29"/>
    <mergeCell ref="N29:P29"/>
    <mergeCell ref="Q29:S29"/>
    <mergeCell ref="B30:G30"/>
    <mergeCell ref="H30:J30"/>
    <mergeCell ref="K30:M30"/>
    <mergeCell ref="N30:P30"/>
    <mergeCell ref="Q30:S30"/>
    <mergeCell ref="H28:J28"/>
    <mergeCell ref="K28:M28"/>
    <mergeCell ref="N28:P28"/>
    <mergeCell ref="Q28:S28"/>
    <mergeCell ref="T28:U28"/>
    <mergeCell ref="V28:W28"/>
    <mergeCell ref="B27:G27"/>
    <mergeCell ref="H27:J27"/>
    <mergeCell ref="K27:M27"/>
    <mergeCell ref="N27:P27"/>
    <mergeCell ref="Q27:S27"/>
    <mergeCell ref="T27:U27"/>
    <mergeCell ref="V27:W27"/>
    <mergeCell ref="B28:G28"/>
    <mergeCell ref="B25:G25"/>
    <mergeCell ref="H25:J25"/>
    <mergeCell ref="K25:M25"/>
    <mergeCell ref="N25:P25"/>
    <mergeCell ref="Q25:S25"/>
    <mergeCell ref="T25:U25"/>
    <mergeCell ref="V25:W25"/>
    <mergeCell ref="B26:G26"/>
    <mergeCell ref="H26:J26"/>
    <mergeCell ref="K26:M26"/>
    <mergeCell ref="N26:P26"/>
    <mergeCell ref="Q26:S26"/>
    <mergeCell ref="T26:U26"/>
    <mergeCell ref="V26:W26"/>
    <mergeCell ref="A12:Z12"/>
    <mergeCell ref="B13:J13"/>
    <mergeCell ref="A20:Z20"/>
    <mergeCell ref="Q18:R18"/>
    <mergeCell ref="B16:J16"/>
    <mergeCell ref="K16:M16"/>
    <mergeCell ref="N16:P16"/>
    <mergeCell ref="Q16:R16"/>
    <mergeCell ref="B17:J17"/>
    <mergeCell ref="K17:M17"/>
    <mergeCell ref="N17:P17"/>
    <mergeCell ref="Q17:R17"/>
    <mergeCell ref="B18:J18"/>
    <mergeCell ref="K18:M18"/>
    <mergeCell ref="N18:P18"/>
    <mergeCell ref="A19:P19"/>
    <mergeCell ref="Q19:R19"/>
    <mergeCell ref="S19:U19"/>
    <mergeCell ref="V19:X19"/>
    <mergeCell ref="Y19:Z19"/>
    <mergeCell ref="S13:U13"/>
    <mergeCell ref="V13:X13"/>
    <mergeCell ref="Y13:Z13"/>
    <mergeCell ref="S14:U14"/>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K13:M13"/>
    <mergeCell ref="N13:P13"/>
    <mergeCell ref="Q13:R13"/>
    <mergeCell ref="N14:P14"/>
    <mergeCell ref="Q14:R14"/>
    <mergeCell ref="B15:J15"/>
    <mergeCell ref="K15:M15"/>
    <mergeCell ref="N15:P15"/>
    <mergeCell ref="Q15:R15"/>
    <mergeCell ref="B14:J14"/>
    <mergeCell ref="K14:M14"/>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Z124"/>
  <sheetViews>
    <sheetView view="pageBreakPreview" zoomScaleSheetLayoutView="100" workbookViewId="0" topLeftCell="A1">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5" t="s">
        <v>31</v>
      </c>
      <c r="B1" s="35"/>
      <c r="C1" s="35"/>
      <c r="D1" s="35"/>
      <c r="E1" s="35"/>
      <c r="F1" s="35"/>
      <c r="G1" s="35"/>
      <c r="H1" s="35"/>
      <c r="I1" s="35"/>
      <c r="J1" s="35"/>
      <c r="K1" s="35"/>
      <c r="L1" s="35"/>
      <c r="M1" s="35"/>
      <c r="N1" s="35"/>
      <c r="O1" s="35"/>
      <c r="P1" s="35"/>
      <c r="Q1" s="35"/>
      <c r="R1" s="35"/>
      <c r="S1" s="35"/>
      <c r="T1" s="35"/>
      <c r="U1" s="35"/>
      <c r="V1" s="35"/>
      <c r="W1" s="35"/>
      <c r="X1" s="35"/>
      <c r="Y1" s="35"/>
      <c r="Z1" s="35"/>
    </row>
    <row r="2" spans="1:26" ht="21" customHeight="1">
      <c r="A2" s="6"/>
      <c r="B2" s="6"/>
      <c r="C2" s="6"/>
      <c r="D2" s="6"/>
      <c r="E2" s="6"/>
      <c r="F2" s="6"/>
      <c r="G2" s="6"/>
      <c r="H2" s="6"/>
      <c r="I2" s="6"/>
      <c r="J2" s="36" t="s">
        <v>107</v>
      </c>
      <c r="K2" s="36"/>
      <c r="L2" s="36"/>
      <c r="M2" s="36"/>
      <c r="N2" s="36"/>
      <c r="O2" s="36"/>
      <c r="P2" s="36"/>
      <c r="Q2" s="36"/>
      <c r="R2" s="6"/>
      <c r="S2" s="6"/>
      <c r="T2" s="6"/>
      <c r="U2" s="6"/>
      <c r="V2" s="6"/>
      <c r="W2" s="6"/>
      <c r="X2" s="6"/>
      <c r="Y2" s="6"/>
      <c r="Z2" s="6"/>
    </row>
    <row r="3" spans="1:26" ht="21" customHeight="1">
      <c r="A3" s="35" t="s">
        <v>21</v>
      </c>
      <c r="B3" s="35"/>
      <c r="C3" s="35"/>
      <c r="D3" s="35"/>
      <c r="E3" s="35"/>
      <c r="F3" s="35"/>
      <c r="G3" s="35"/>
      <c r="H3" s="35"/>
      <c r="I3" s="35"/>
      <c r="J3" s="35"/>
      <c r="K3" s="35"/>
      <c r="L3" s="35"/>
      <c r="M3" s="35"/>
      <c r="N3" s="35"/>
      <c r="O3" s="35"/>
      <c r="P3" s="35"/>
      <c r="Q3" s="35"/>
      <c r="R3" s="35"/>
      <c r="S3" s="35"/>
      <c r="T3" s="35"/>
      <c r="U3" s="35"/>
      <c r="V3" s="35"/>
      <c r="W3" s="35"/>
      <c r="X3" s="35"/>
      <c r="Y3" s="35"/>
      <c r="Z3" s="35"/>
    </row>
    <row r="4" spans="1:26" ht="21" customHeight="1">
      <c r="A4" s="35" t="s">
        <v>91</v>
      </c>
      <c r="B4" s="35"/>
      <c r="C4" s="35"/>
      <c r="D4" s="35"/>
      <c r="E4" s="35"/>
      <c r="F4" s="35"/>
      <c r="G4" s="35"/>
      <c r="H4" s="35"/>
      <c r="I4" s="35"/>
      <c r="J4" s="35"/>
      <c r="K4" s="35"/>
      <c r="L4" s="35"/>
      <c r="M4" s="35"/>
      <c r="N4" s="35"/>
      <c r="O4" s="35"/>
      <c r="P4" s="35"/>
      <c r="Q4" s="35"/>
      <c r="R4" s="35"/>
      <c r="S4" s="35"/>
      <c r="T4" s="35"/>
      <c r="U4" s="35"/>
      <c r="V4" s="35"/>
      <c r="W4" s="35"/>
      <c r="X4" s="35"/>
      <c r="Y4" s="35"/>
      <c r="Z4" s="35"/>
    </row>
    <row r="5" ht="10.15" customHeight="1"/>
    <row r="6" ht="21" customHeight="1">
      <c r="A6" s="8" t="s">
        <v>1</v>
      </c>
    </row>
    <row r="7" spans="1:16" ht="21" customHeight="1">
      <c r="A7" s="9" t="s">
        <v>90</v>
      </c>
      <c r="L7" s="10"/>
      <c r="M7" s="37"/>
      <c r="N7" s="38"/>
      <c r="O7" s="38"/>
      <c r="P7" s="39"/>
    </row>
    <row r="8" spans="1:10" ht="21" customHeight="1">
      <c r="A8" s="9" t="s">
        <v>34</v>
      </c>
      <c r="G8" s="10"/>
      <c r="H8" s="37"/>
      <c r="I8" s="38"/>
      <c r="J8" s="39"/>
    </row>
    <row r="9" ht="9" customHeight="1"/>
    <row r="10" spans="1:26" s="8" customFormat="1" ht="30" customHeight="1">
      <c r="A10" s="40" t="s">
        <v>6</v>
      </c>
      <c r="B10" s="40" t="s">
        <v>29</v>
      </c>
      <c r="C10" s="40"/>
      <c r="D10" s="40"/>
      <c r="E10" s="40"/>
      <c r="F10" s="40"/>
      <c r="G10" s="40"/>
      <c r="H10" s="40"/>
      <c r="I10" s="40"/>
      <c r="J10" s="40"/>
      <c r="K10" s="40" t="s">
        <v>30</v>
      </c>
      <c r="L10" s="40"/>
      <c r="M10" s="40"/>
      <c r="N10" s="40"/>
      <c r="O10" s="40"/>
      <c r="P10" s="40"/>
      <c r="Q10" s="40"/>
      <c r="R10" s="40"/>
      <c r="S10" s="40" t="s">
        <v>5</v>
      </c>
      <c r="T10" s="40"/>
      <c r="U10" s="40"/>
      <c r="V10" s="40"/>
      <c r="W10" s="40"/>
      <c r="X10" s="40"/>
      <c r="Y10" s="40"/>
      <c r="Z10" s="40"/>
    </row>
    <row r="11" spans="1:26" s="8" customFormat="1" ht="30" customHeight="1">
      <c r="A11" s="40"/>
      <c r="B11" s="40"/>
      <c r="C11" s="40"/>
      <c r="D11" s="40"/>
      <c r="E11" s="40"/>
      <c r="F11" s="40"/>
      <c r="G11" s="40"/>
      <c r="H11" s="40"/>
      <c r="I11" s="40"/>
      <c r="J11" s="40"/>
      <c r="K11" s="40" t="s">
        <v>2</v>
      </c>
      <c r="L11" s="40"/>
      <c r="M11" s="40"/>
      <c r="N11" s="40" t="s">
        <v>3</v>
      </c>
      <c r="O11" s="40"/>
      <c r="P11" s="40"/>
      <c r="Q11" s="40" t="s">
        <v>4</v>
      </c>
      <c r="R11" s="40"/>
      <c r="S11" s="40" t="s">
        <v>2</v>
      </c>
      <c r="T11" s="40"/>
      <c r="U11" s="40"/>
      <c r="V11" s="40" t="s">
        <v>3</v>
      </c>
      <c r="W11" s="40"/>
      <c r="X11" s="40"/>
      <c r="Y11" s="40" t="s">
        <v>4</v>
      </c>
      <c r="Z11" s="40"/>
    </row>
    <row r="12" spans="1:26" ht="24" customHeight="1">
      <c r="A12" s="41" t="s">
        <v>104</v>
      </c>
      <c r="B12" s="42"/>
      <c r="C12" s="42"/>
      <c r="D12" s="42"/>
      <c r="E12" s="42"/>
      <c r="F12" s="42"/>
      <c r="G12" s="42"/>
      <c r="H12" s="42"/>
      <c r="I12" s="42"/>
      <c r="J12" s="42"/>
      <c r="K12" s="42"/>
      <c r="L12" s="42"/>
      <c r="M12" s="42"/>
      <c r="N12" s="42"/>
      <c r="O12" s="42"/>
      <c r="P12" s="42"/>
      <c r="Q12" s="42"/>
      <c r="R12" s="42"/>
      <c r="S12" s="42"/>
      <c r="T12" s="42"/>
      <c r="U12" s="42"/>
      <c r="V12" s="42"/>
      <c r="W12" s="42"/>
      <c r="X12" s="42"/>
      <c r="Y12" s="42"/>
      <c r="Z12" s="43"/>
    </row>
    <row r="13" spans="1:26" ht="24" customHeight="1">
      <c r="A13" s="24">
        <v>1</v>
      </c>
      <c r="B13" s="44" t="s">
        <v>92</v>
      </c>
      <c r="C13" s="44"/>
      <c r="D13" s="44"/>
      <c r="E13" s="44"/>
      <c r="F13" s="44"/>
      <c r="G13" s="44"/>
      <c r="H13" s="44"/>
      <c r="I13" s="44"/>
      <c r="J13" s="44"/>
      <c r="K13" s="45">
        <v>31</v>
      </c>
      <c r="L13" s="45"/>
      <c r="M13" s="45"/>
      <c r="N13" s="46">
        <f>Q30</f>
        <v>0</v>
      </c>
      <c r="O13" s="46"/>
      <c r="P13" s="46"/>
      <c r="Q13" s="47">
        <f>V25/T25*100</f>
        <v>0</v>
      </c>
      <c r="R13" s="48"/>
      <c r="S13" s="199">
        <v>930000</v>
      </c>
      <c r="T13" s="200"/>
      <c r="U13" s="201"/>
      <c r="V13" s="202"/>
      <c r="W13" s="203"/>
      <c r="X13" s="204"/>
      <c r="Y13" s="211">
        <f>V13/S13*100</f>
        <v>0</v>
      </c>
      <c r="Z13" s="212"/>
    </row>
    <row r="14" spans="1:26" s="11" customFormat="1" ht="48" customHeight="1">
      <c r="A14" s="20">
        <v>2</v>
      </c>
      <c r="B14" s="33" t="s">
        <v>93</v>
      </c>
      <c r="C14" s="33"/>
      <c r="D14" s="33"/>
      <c r="E14" s="33"/>
      <c r="F14" s="33"/>
      <c r="G14" s="33"/>
      <c r="H14" s="33"/>
      <c r="I14" s="33"/>
      <c r="J14" s="33"/>
      <c r="K14" s="98">
        <v>15</v>
      </c>
      <c r="L14" s="98"/>
      <c r="M14" s="98"/>
      <c r="N14" s="99">
        <f>Q32</f>
        <v>0</v>
      </c>
      <c r="O14" s="99"/>
      <c r="P14" s="99"/>
      <c r="Q14" s="68">
        <f>V32/T32*100</f>
        <v>0</v>
      </c>
      <c r="R14" s="69"/>
      <c r="S14" s="196">
        <v>1620000</v>
      </c>
      <c r="T14" s="197"/>
      <c r="U14" s="198"/>
      <c r="V14" s="205"/>
      <c r="W14" s="206"/>
      <c r="X14" s="207"/>
      <c r="Y14" s="211">
        <f>V14/S14*100</f>
        <v>0</v>
      </c>
      <c r="Z14" s="212"/>
    </row>
    <row r="15" spans="1:26" ht="24" customHeight="1">
      <c r="A15" s="19">
        <v>3</v>
      </c>
      <c r="B15" s="100" t="s">
        <v>94</v>
      </c>
      <c r="C15" s="100"/>
      <c r="D15" s="100"/>
      <c r="E15" s="100"/>
      <c r="F15" s="100"/>
      <c r="G15" s="100"/>
      <c r="H15" s="100"/>
      <c r="I15" s="100"/>
      <c r="J15" s="100"/>
      <c r="K15" s="101">
        <v>260</v>
      </c>
      <c r="L15" s="101"/>
      <c r="M15" s="101"/>
      <c r="N15" s="49">
        <f>Q33</f>
        <v>0</v>
      </c>
      <c r="O15" s="49"/>
      <c r="P15" s="49"/>
      <c r="Q15" s="68">
        <f>V33/T33*100</f>
        <v>0</v>
      </c>
      <c r="R15" s="69"/>
      <c r="S15" s="237">
        <v>1383200</v>
      </c>
      <c r="T15" s="238"/>
      <c r="U15" s="239"/>
      <c r="V15" s="208"/>
      <c r="W15" s="209"/>
      <c r="X15" s="210"/>
      <c r="Y15" s="211">
        <f>V15/S15*100</f>
        <v>0</v>
      </c>
      <c r="Z15" s="212"/>
    </row>
    <row r="16" spans="1:26" ht="24" customHeight="1">
      <c r="A16" s="19">
        <v>4</v>
      </c>
      <c r="B16" s="100" t="s">
        <v>95</v>
      </c>
      <c r="C16" s="100"/>
      <c r="D16" s="100"/>
      <c r="E16" s="100"/>
      <c r="F16" s="100"/>
      <c r="G16" s="100"/>
      <c r="H16" s="100"/>
      <c r="I16" s="100"/>
      <c r="J16" s="100"/>
      <c r="K16" s="101">
        <v>6</v>
      </c>
      <c r="L16" s="101"/>
      <c r="M16" s="101"/>
      <c r="N16" s="49">
        <f>Q34</f>
        <v>0</v>
      </c>
      <c r="O16" s="49"/>
      <c r="P16" s="49"/>
      <c r="Q16" s="68">
        <f aca="true" t="shared" si="0" ref="Q16:Q18">V34/T34*100</f>
        <v>0</v>
      </c>
      <c r="R16" s="69"/>
      <c r="S16" s="248">
        <v>232500</v>
      </c>
      <c r="T16" s="249"/>
      <c r="U16" s="250"/>
      <c r="V16" s="219"/>
      <c r="W16" s="220"/>
      <c r="X16" s="221"/>
      <c r="Y16" s="222">
        <f>V16/S16*100</f>
        <v>0</v>
      </c>
      <c r="Z16" s="223"/>
    </row>
    <row r="17" spans="1:26" ht="24" customHeight="1">
      <c r="A17" s="19">
        <v>5</v>
      </c>
      <c r="B17" s="50" t="s">
        <v>96</v>
      </c>
      <c r="C17" s="51"/>
      <c r="D17" s="51"/>
      <c r="E17" s="51"/>
      <c r="F17" s="51"/>
      <c r="G17" s="51"/>
      <c r="H17" s="51"/>
      <c r="I17" s="51"/>
      <c r="J17" s="52"/>
      <c r="K17" s="53">
        <v>1</v>
      </c>
      <c r="L17" s="54"/>
      <c r="M17" s="55"/>
      <c r="N17" s="56">
        <f>Q35</f>
        <v>0</v>
      </c>
      <c r="O17" s="57"/>
      <c r="P17" s="58"/>
      <c r="Q17" s="68">
        <f>V35/T35*100</f>
        <v>0</v>
      </c>
      <c r="R17" s="69"/>
      <c r="S17" s="251"/>
      <c r="T17" s="252"/>
      <c r="U17" s="253"/>
      <c r="V17" s="213"/>
      <c r="W17" s="214"/>
      <c r="X17" s="215"/>
      <c r="Y17" s="224">
        <f>V17/S16*100</f>
        <v>0</v>
      </c>
      <c r="Z17" s="225"/>
    </row>
    <row r="18" spans="1:26" s="11" customFormat="1" ht="24" customHeight="1">
      <c r="A18" s="20">
        <v>6</v>
      </c>
      <c r="B18" s="33" t="s">
        <v>97</v>
      </c>
      <c r="C18" s="33"/>
      <c r="D18" s="33"/>
      <c r="E18" s="33"/>
      <c r="F18" s="33"/>
      <c r="G18" s="33"/>
      <c r="H18" s="33"/>
      <c r="I18" s="33"/>
      <c r="J18" s="33"/>
      <c r="K18" s="34">
        <v>6</v>
      </c>
      <c r="L18" s="34"/>
      <c r="M18" s="34"/>
      <c r="N18" s="49">
        <f>Q36</f>
        <v>0</v>
      </c>
      <c r="O18" s="49"/>
      <c r="P18" s="49"/>
      <c r="Q18" s="68">
        <f t="shared" si="0"/>
        <v>0</v>
      </c>
      <c r="R18" s="69"/>
      <c r="S18" s="254"/>
      <c r="T18" s="255"/>
      <c r="U18" s="256"/>
      <c r="V18" s="216"/>
      <c r="W18" s="217"/>
      <c r="X18" s="218"/>
      <c r="Y18" s="226"/>
      <c r="Z18" s="227"/>
    </row>
    <row r="19" spans="1:26" s="8" customFormat="1" ht="24" customHeight="1">
      <c r="A19" s="70" t="s">
        <v>35</v>
      </c>
      <c r="B19" s="71"/>
      <c r="C19" s="71"/>
      <c r="D19" s="71"/>
      <c r="E19" s="71"/>
      <c r="F19" s="71"/>
      <c r="G19" s="71"/>
      <c r="H19" s="71"/>
      <c r="I19" s="71"/>
      <c r="J19" s="71"/>
      <c r="K19" s="71"/>
      <c r="L19" s="71"/>
      <c r="M19" s="71"/>
      <c r="N19" s="71"/>
      <c r="O19" s="71"/>
      <c r="P19" s="72"/>
      <c r="Q19" s="73">
        <f>V37</f>
        <v>0</v>
      </c>
      <c r="R19" s="73"/>
      <c r="S19" s="74">
        <f>SUM(S13:U18)</f>
        <v>4165700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40" t="s">
        <v>32</v>
      </c>
      <c r="C23" s="40"/>
      <c r="D23" s="40"/>
      <c r="E23" s="40"/>
      <c r="F23" s="40"/>
      <c r="G23" s="40"/>
      <c r="H23" s="40" t="s">
        <v>36</v>
      </c>
      <c r="I23" s="40"/>
      <c r="J23" s="40"/>
      <c r="K23" s="40" t="s">
        <v>33</v>
      </c>
      <c r="L23" s="40"/>
      <c r="M23" s="40"/>
      <c r="N23" s="40" t="s">
        <v>37</v>
      </c>
      <c r="O23" s="40"/>
      <c r="P23" s="40"/>
      <c r="Q23" s="40" t="s">
        <v>38</v>
      </c>
      <c r="R23" s="40"/>
      <c r="S23" s="40"/>
      <c r="T23" s="40" t="s">
        <v>39</v>
      </c>
      <c r="U23" s="40"/>
      <c r="V23" s="102" t="s">
        <v>8</v>
      </c>
      <c r="W23" s="102"/>
      <c r="X23" s="40" t="s">
        <v>9</v>
      </c>
      <c r="Y23" s="40"/>
      <c r="Z23" s="40"/>
    </row>
    <row r="24" spans="1:26" ht="24" customHeight="1">
      <c r="A24" s="178" t="s">
        <v>104</v>
      </c>
      <c r="B24" s="179"/>
      <c r="C24" s="179"/>
      <c r="D24" s="179"/>
      <c r="E24" s="179"/>
      <c r="F24" s="179"/>
      <c r="G24" s="179"/>
      <c r="H24" s="179"/>
      <c r="I24" s="179"/>
      <c r="J24" s="179"/>
      <c r="K24" s="179"/>
      <c r="L24" s="179"/>
      <c r="M24" s="179"/>
      <c r="N24" s="179"/>
      <c r="O24" s="179"/>
      <c r="P24" s="179"/>
      <c r="Q24" s="179"/>
      <c r="R24" s="179"/>
      <c r="S24" s="179"/>
      <c r="T24" s="180"/>
      <c r="U24" s="180"/>
      <c r="V24" s="179"/>
      <c r="W24" s="179"/>
      <c r="X24" s="179"/>
      <c r="Y24" s="179"/>
      <c r="Z24" s="181"/>
    </row>
    <row r="25" spans="1:26" s="27" customFormat="1" ht="48" customHeight="1">
      <c r="A25" s="25">
        <v>1</v>
      </c>
      <c r="B25" s="182" t="s">
        <v>92</v>
      </c>
      <c r="C25" s="183"/>
      <c r="D25" s="183"/>
      <c r="E25" s="183"/>
      <c r="F25" s="183"/>
      <c r="G25" s="184"/>
      <c r="H25" s="185">
        <f>$K$13</f>
        <v>31</v>
      </c>
      <c r="I25" s="185"/>
      <c r="J25" s="185"/>
      <c r="K25" s="240"/>
      <c r="L25" s="240"/>
      <c r="M25" s="241"/>
      <c r="N25" s="240"/>
      <c r="O25" s="240"/>
      <c r="P25" s="241"/>
      <c r="Q25" s="187"/>
      <c r="R25" s="187"/>
      <c r="S25" s="188"/>
      <c r="T25" s="189">
        <v>25</v>
      </c>
      <c r="U25" s="189"/>
      <c r="V25" s="190">
        <f>SUM(V26:W31)</f>
        <v>0</v>
      </c>
      <c r="W25" s="68"/>
      <c r="X25" s="59"/>
      <c r="Y25" s="60"/>
      <c r="Z25" s="61"/>
    </row>
    <row r="26" spans="1:26" ht="24" customHeight="1">
      <c r="A26" s="19">
        <v>1.1</v>
      </c>
      <c r="B26" s="100" t="s">
        <v>98</v>
      </c>
      <c r="C26" s="100"/>
      <c r="D26" s="100"/>
      <c r="E26" s="100"/>
      <c r="F26" s="100"/>
      <c r="G26" s="100"/>
      <c r="H26" s="106">
        <f aca="true" t="shared" si="1" ref="H26:H31">$K$13</f>
        <v>31</v>
      </c>
      <c r="I26" s="106"/>
      <c r="J26" s="106"/>
      <c r="K26" s="242"/>
      <c r="L26" s="242"/>
      <c r="M26" s="242"/>
      <c r="N26" s="242"/>
      <c r="O26" s="242"/>
      <c r="P26" s="242"/>
      <c r="Q26" s="107"/>
      <c r="R26" s="107"/>
      <c r="S26" s="107"/>
      <c r="T26" s="108">
        <v>3</v>
      </c>
      <c r="U26" s="108"/>
      <c r="V26" s="96">
        <f>(T26*((K26*0)+(N26*50)+(Q26*100)))/(H26*100)</f>
        <v>0</v>
      </c>
      <c r="W26" s="97"/>
      <c r="X26" s="62"/>
      <c r="Y26" s="63"/>
      <c r="Z26" s="64"/>
    </row>
    <row r="27" spans="1:26" s="11" customFormat="1" ht="48" customHeight="1">
      <c r="A27" s="20">
        <v>1.2</v>
      </c>
      <c r="B27" s="33" t="s">
        <v>99</v>
      </c>
      <c r="C27" s="33"/>
      <c r="D27" s="33"/>
      <c r="E27" s="33"/>
      <c r="F27" s="33"/>
      <c r="G27" s="33"/>
      <c r="H27" s="106">
        <f t="shared" si="1"/>
        <v>31</v>
      </c>
      <c r="I27" s="106"/>
      <c r="J27" s="106"/>
      <c r="K27" s="246"/>
      <c r="L27" s="246"/>
      <c r="M27" s="246"/>
      <c r="N27" s="246"/>
      <c r="O27" s="246"/>
      <c r="P27" s="246"/>
      <c r="Q27" s="191"/>
      <c r="R27" s="191"/>
      <c r="S27" s="192"/>
      <c r="T27" s="186">
        <v>5</v>
      </c>
      <c r="U27" s="186"/>
      <c r="V27" s="94">
        <f>(T27*((K27*0)+(N27*50)+(Q27*100)))/(H27*100)</f>
        <v>0</v>
      </c>
      <c r="W27" s="95"/>
      <c r="X27" s="62"/>
      <c r="Y27" s="63"/>
      <c r="Z27" s="64"/>
    </row>
    <row r="28" spans="1:26" s="11" customFormat="1" ht="48" customHeight="1">
      <c r="A28" s="20">
        <v>1.3</v>
      </c>
      <c r="B28" s="193" t="s">
        <v>100</v>
      </c>
      <c r="C28" s="194"/>
      <c r="D28" s="194"/>
      <c r="E28" s="194"/>
      <c r="F28" s="194"/>
      <c r="G28" s="195"/>
      <c r="H28" s="106">
        <f t="shared" si="1"/>
        <v>31</v>
      </c>
      <c r="I28" s="106"/>
      <c r="J28" s="106"/>
      <c r="K28" s="243"/>
      <c r="L28" s="244"/>
      <c r="M28" s="245"/>
      <c r="N28" s="243"/>
      <c r="O28" s="244"/>
      <c r="P28" s="245"/>
      <c r="Q28" s="85"/>
      <c r="R28" s="86"/>
      <c r="S28" s="86"/>
      <c r="T28" s="186">
        <v>2</v>
      </c>
      <c r="U28" s="186"/>
      <c r="V28" s="94">
        <f>(T28*((K28*0)+(N28*50)+(Q28*100)))/(H28*100)</f>
        <v>0</v>
      </c>
      <c r="W28" s="95"/>
      <c r="X28" s="62"/>
      <c r="Y28" s="63"/>
      <c r="Z28" s="64"/>
    </row>
    <row r="29" spans="1:26" s="11" customFormat="1" ht="72" customHeight="1">
      <c r="A29" s="20">
        <v>1.4</v>
      </c>
      <c r="B29" s="33" t="s">
        <v>101</v>
      </c>
      <c r="C29" s="33"/>
      <c r="D29" s="33"/>
      <c r="E29" s="33"/>
      <c r="F29" s="33"/>
      <c r="G29" s="33"/>
      <c r="H29" s="106">
        <f t="shared" si="1"/>
        <v>31</v>
      </c>
      <c r="I29" s="106"/>
      <c r="J29" s="106"/>
      <c r="K29" s="247"/>
      <c r="L29" s="247"/>
      <c r="M29" s="247"/>
      <c r="N29" s="247"/>
      <c r="O29" s="247"/>
      <c r="P29" s="247"/>
      <c r="Q29" s="116"/>
      <c r="R29" s="116"/>
      <c r="S29" s="85"/>
      <c r="T29" s="186">
        <v>5</v>
      </c>
      <c r="U29" s="186"/>
      <c r="V29" s="94">
        <f aca="true" t="shared" si="2" ref="V29:V36">(T29*((K29*0)+(N29*50)+(Q29*100)))/(H29*100)</f>
        <v>0</v>
      </c>
      <c r="W29" s="95"/>
      <c r="X29" s="62"/>
      <c r="Y29" s="63"/>
      <c r="Z29" s="64"/>
    </row>
    <row r="30" spans="1:26" s="11" customFormat="1" ht="48" customHeight="1">
      <c r="A30" s="20">
        <v>1.5</v>
      </c>
      <c r="B30" s="193" t="s">
        <v>102</v>
      </c>
      <c r="C30" s="194"/>
      <c r="D30" s="194"/>
      <c r="E30" s="194"/>
      <c r="F30" s="194"/>
      <c r="G30" s="195"/>
      <c r="H30" s="106">
        <f t="shared" si="1"/>
        <v>31</v>
      </c>
      <c r="I30" s="106"/>
      <c r="J30" s="106"/>
      <c r="K30" s="243"/>
      <c r="L30" s="244"/>
      <c r="M30" s="245"/>
      <c r="N30" s="243"/>
      <c r="O30" s="244"/>
      <c r="P30" s="245"/>
      <c r="Q30" s="85"/>
      <c r="R30" s="86"/>
      <c r="S30" s="88"/>
      <c r="T30" s="112">
        <v>5</v>
      </c>
      <c r="U30" s="113"/>
      <c r="V30" s="94">
        <f t="shared" si="2"/>
        <v>0</v>
      </c>
      <c r="W30" s="95"/>
      <c r="X30" s="62"/>
      <c r="Y30" s="63"/>
      <c r="Z30" s="64"/>
    </row>
    <row r="31" spans="1:26" ht="48" customHeight="1">
      <c r="A31" s="19">
        <v>1.6</v>
      </c>
      <c r="B31" s="193" t="s">
        <v>103</v>
      </c>
      <c r="C31" s="194"/>
      <c r="D31" s="194"/>
      <c r="E31" s="194"/>
      <c r="F31" s="194"/>
      <c r="G31" s="195"/>
      <c r="H31" s="106">
        <f t="shared" si="1"/>
        <v>31</v>
      </c>
      <c r="I31" s="106"/>
      <c r="J31" s="106"/>
      <c r="K31" s="257"/>
      <c r="L31" s="258"/>
      <c r="M31" s="259"/>
      <c r="N31" s="257"/>
      <c r="O31" s="258"/>
      <c r="P31" s="259"/>
      <c r="Q31" s="91"/>
      <c r="R31" s="92"/>
      <c r="S31" s="109"/>
      <c r="T31" s="110">
        <v>5</v>
      </c>
      <c r="U31" s="111"/>
      <c r="V31" s="96">
        <f t="shared" si="2"/>
        <v>0</v>
      </c>
      <c r="W31" s="97"/>
      <c r="X31" s="62"/>
      <c r="Y31" s="63"/>
      <c r="Z31" s="64"/>
    </row>
    <row r="32" spans="1:26" s="23" customFormat="1" ht="48" customHeight="1">
      <c r="A32" s="22">
        <v>2</v>
      </c>
      <c r="B32" s="79" t="s">
        <v>93</v>
      </c>
      <c r="C32" s="80"/>
      <c r="D32" s="80"/>
      <c r="E32" s="80"/>
      <c r="F32" s="80"/>
      <c r="G32" s="81"/>
      <c r="H32" s="82">
        <f>$K$14</f>
        <v>15</v>
      </c>
      <c r="I32" s="83"/>
      <c r="J32" s="84"/>
      <c r="K32" s="243"/>
      <c r="L32" s="244"/>
      <c r="M32" s="245"/>
      <c r="N32" s="243"/>
      <c r="O32" s="244"/>
      <c r="P32" s="245"/>
      <c r="Q32" s="85"/>
      <c r="R32" s="86"/>
      <c r="S32" s="88"/>
      <c r="T32" s="89">
        <v>25</v>
      </c>
      <c r="U32" s="90"/>
      <c r="V32" s="94">
        <f t="shared" si="2"/>
        <v>0</v>
      </c>
      <c r="W32" s="95"/>
      <c r="X32" s="62"/>
      <c r="Y32" s="63"/>
      <c r="Z32" s="64"/>
    </row>
    <row r="33" spans="1:26" ht="24" customHeight="1">
      <c r="A33" s="16">
        <v>3</v>
      </c>
      <c r="B33" s="79" t="s">
        <v>94</v>
      </c>
      <c r="C33" s="80"/>
      <c r="D33" s="80"/>
      <c r="E33" s="80"/>
      <c r="F33" s="80"/>
      <c r="G33" s="81"/>
      <c r="H33" s="103">
        <f>$K$15</f>
        <v>260</v>
      </c>
      <c r="I33" s="104"/>
      <c r="J33" s="105"/>
      <c r="K33" s="257"/>
      <c r="L33" s="258"/>
      <c r="M33" s="259"/>
      <c r="N33" s="257"/>
      <c r="O33" s="258"/>
      <c r="P33" s="259"/>
      <c r="Q33" s="91"/>
      <c r="R33" s="92"/>
      <c r="S33" s="109"/>
      <c r="T33" s="118">
        <v>20</v>
      </c>
      <c r="U33" s="119"/>
      <c r="V33" s="96">
        <f t="shared" si="2"/>
        <v>0</v>
      </c>
      <c r="W33" s="97"/>
      <c r="X33" s="62"/>
      <c r="Y33" s="63"/>
      <c r="Z33" s="64"/>
    </row>
    <row r="34" spans="1:26" s="23" customFormat="1" ht="48" customHeight="1">
      <c r="A34" s="22">
        <v>4</v>
      </c>
      <c r="B34" s="79" t="s">
        <v>95</v>
      </c>
      <c r="C34" s="80"/>
      <c r="D34" s="80"/>
      <c r="E34" s="80"/>
      <c r="F34" s="80"/>
      <c r="G34" s="81"/>
      <c r="H34" s="82">
        <f>$K$16</f>
        <v>6</v>
      </c>
      <c r="I34" s="83"/>
      <c r="J34" s="84"/>
      <c r="K34" s="243"/>
      <c r="L34" s="244"/>
      <c r="M34" s="245"/>
      <c r="N34" s="243"/>
      <c r="O34" s="244"/>
      <c r="P34" s="245"/>
      <c r="Q34" s="85"/>
      <c r="R34" s="86"/>
      <c r="S34" s="88"/>
      <c r="T34" s="89">
        <v>10</v>
      </c>
      <c r="U34" s="90"/>
      <c r="V34" s="94">
        <f t="shared" si="2"/>
        <v>0</v>
      </c>
      <c r="W34" s="95"/>
      <c r="X34" s="62"/>
      <c r="Y34" s="63"/>
      <c r="Z34" s="64"/>
    </row>
    <row r="35" spans="1:26" s="23" customFormat="1" ht="48" customHeight="1">
      <c r="A35" s="22">
        <v>5</v>
      </c>
      <c r="B35" s="79" t="s">
        <v>96</v>
      </c>
      <c r="C35" s="80"/>
      <c r="D35" s="80"/>
      <c r="E35" s="80"/>
      <c r="F35" s="80"/>
      <c r="G35" s="81"/>
      <c r="H35" s="82">
        <f>$K$17</f>
        <v>1</v>
      </c>
      <c r="I35" s="83"/>
      <c r="J35" s="84"/>
      <c r="K35" s="243"/>
      <c r="L35" s="244"/>
      <c r="M35" s="245"/>
      <c r="N35" s="243"/>
      <c r="O35" s="244"/>
      <c r="P35" s="245"/>
      <c r="Q35" s="85"/>
      <c r="R35" s="86"/>
      <c r="S35" s="88"/>
      <c r="T35" s="89">
        <v>10</v>
      </c>
      <c r="U35" s="90"/>
      <c r="V35" s="94">
        <f t="shared" si="2"/>
        <v>0</v>
      </c>
      <c r="W35" s="95"/>
      <c r="X35" s="62"/>
      <c r="Y35" s="63"/>
      <c r="Z35" s="64"/>
    </row>
    <row r="36" spans="1:26" s="23" customFormat="1" ht="48" customHeight="1">
      <c r="A36" s="22">
        <v>6</v>
      </c>
      <c r="B36" s="114" t="s">
        <v>97</v>
      </c>
      <c r="C36" s="114"/>
      <c r="D36" s="114"/>
      <c r="E36" s="114"/>
      <c r="F36" s="114"/>
      <c r="G36" s="114"/>
      <c r="H36" s="115">
        <f>$K$18</f>
        <v>6</v>
      </c>
      <c r="I36" s="115"/>
      <c r="J36" s="115"/>
      <c r="K36" s="247"/>
      <c r="L36" s="247"/>
      <c r="M36" s="247"/>
      <c r="N36" s="247"/>
      <c r="O36" s="247"/>
      <c r="P36" s="247"/>
      <c r="Q36" s="116"/>
      <c r="R36" s="116"/>
      <c r="S36" s="85"/>
      <c r="T36" s="117">
        <v>10</v>
      </c>
      <c r="U36" s="117"/>
      <c r="V36" s="94">
        <f t="shared" si="2"/>
        <v>0</v>
      </c>
      <c r="W36" s="95"/>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SUM(V25,V32:W36)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86</v>
      </c>
    </row>
    <row r="40" spans="1:26" ht="60" customHeight="1">
      <c r="A40" s="21" t="s">
        <v>6</v>
      </c>
      <c r="B40" s="40" t="s">
        <v>40</v>
      </c>
      <c r="C40" s="40"/>
      <c r="D40" s="40"/>
      <c r="E40" s="40"/>
      <c r="F40" s="40"/>
      <c r="G40" s="40"/>
      <c r="H40" s="40"/>
      <c r="I40" s="40"/>
      <c r="J40" s="40"/>
      <c r="K40" s="40"/>
      <c r="L40" s="40"/>
      <c r="M40" s="120" t="s">
        <v>41</v>
      </c>
      <c r="N40" s="121"/>
      <c r="O40" s="121"/>
      <c r="P40" s="121"/>
      <c r="Q40" s="121"/>
      <c r="R40" s="121"/>
      <c r="S40" s="121"/>
      <c r="T40" s="121"/>
      <c r="U40" s="121"/>
      <c r="V40" s="121"/>
      <c r="W40" s="121"/>
      <c r="X40" s="122"/>
      <c r="Y40" s="102" t="s">
        <v>42</v>
      </c>
      <c r="Z40" s="102"/>
    </row>
    <row r="41" spans="1:26" ht="24" customHeight="1">
      <c r="A41" s="123" t="s">
        <v>43</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26"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26"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26"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26"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26" t="str">
        <f>IF(B46&lt;&gt;"","2.1.5","")</f>
        <v/>
      </c>
      <c r="B46" s="127"/>
      <c r="C46" s="128"/>
      <c r="D46" s="128"/>
      <c r="E46" s="128"/>
      <c r="F46" s="128"/>
      <c r="G46" s="128"/>
      <c r="H46" s="128"/>
      <c r="I46" s="128"/>
      <c r="J46" s="128"/>
      <c r="K46" s="128"/>
      <c r="L46" s="129"/>
      <c r="M46" s="28"/>
      <c r="N46" s="29"/>
      <c r="O46" s="29"/>
      <c r="P46" s="29"/>
      <c r="Q46" s="29"/>
      <c r="R46" s="29"/>
      <c r="S46" s="29"/>
      <c r="T46" s="29"/>
      <c r="U46" s="29"/>
      <c r="V46" s="29"/>
      <c r="W46" s="29"/>
      <c r="X46" s="30"/>
      <c r="Y46" s="135"/>
      <c r="Z46" s="136"/>
    </row>
    <row r="47" spans="1:26" ht="24" customHeight="1">
      <c r="A47" s="123" t="s">
        <v>44</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26"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26"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26"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26"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26"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45</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26"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26"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26"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26"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26"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87</v>
      </c>
    </row>
    <row r="61" ht="9.95" customHeight="1"/>
    <row r="62" spans="1:26" ht="72" customHeight="1">
      <c r="A62" s="21" t="s">
        <v>6</v>
      </c>
      <c r="B62" s="40" t="s">
        <v>46</v>
      </c>
      <c r="C62" s="40"/>
      <c r="D62" s="40"/>
      <c r="E62" s="40"/>
      <c r="F62" s="40"/>
      <c r="G62" s="40"/>
      <c r="H62" s="40" t="s">
        <v>41</v>
      </c>
      <c r="I62" s="40"/>
      <c r="J62" s="40"/>
      <c r="K62" s="40"/>
      <c r="L62" s="40"/>
      <c r="M62" s="40"/>
      <c r="N62" s="40"/>
      <c r="O62" s="40"/>
      <c r="P62" s="40"/>
      <c r="Q62" s="120" t="s">
        <v>47</v>
      </c>
      <c r="R62" s="121"/>
      <c r="S62" s="121"/>
      <c r="T62" s="121"/>
      <c r="U62" s="121"/>
      <c r="V62" s="121"/>
      <c r="W62" s="121"/>
      <c r="X62" s="122"/>
      <c r="Y62" s="102" t="s">
        <v>42</v>
      </c>
      <c r="Z62" s="102"/>
    </row>
    <row r="63" spans="1:26" ht="72" customHeight="1">
      <c r="A63" s="26"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26"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26"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26"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26" t="str">
        <f>IF(B67&lt;&gt;"","3.5","")</f>
        <v/>
      </c>
      <c r="B67" s="127"/>
      <c r="C67" s="128"/>
      <c r="D67" s="128"/>
      <c r="E67" s="128"/>
      <c r="F67" s="128"/>
      <c r="G67" s="129"/>
      <c r="H67" s="127"/>
      <c r="I67" s="128"/>
      <c r="J67" s="128"/>
      <c r="K67" s="128"/>
      <c r="L67" s="128"/>
      <c r="M67" s="128"/>
      <c r="N67" s="128"/>
      <c r="O67" s="128"/>
      <c r="P67" s="129"/>
      <c r="Q67" s="127"/>
      <c r="R67" s="128"/>
      <c r="S67" s="128"/>
      <c r="T67" s="128"/>
      <c r="U67" s="128"/>
      <c r="V67" s="128"/>
      <c r="W67" s="128"/>
      <c r="X67" s="129"/>
      <c r="Y67" s="135"/>
      <c r="Z67" s="136"/>
    </row>
    <row r="68" spans="1:26" s="17" customFormat="1" ht="72" customHeight="1">
      <c r="A68" s="26"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88</v>
      </c>
    </row>
    <row r="71" ht="9.95" customHeight="1">
      <c r="A71" s="5"/>
    </row>
    <row r="72" spans="2:25" ht="48" customHeight="1">
      <c r="B72" s="153"/>
      <c r="C72" s="154"/>
      <c r="D72" s="154"/>
      <c r="E72" s="154"/>
      <c r="F72" s="154"/>
      <c r="G72" s="154"/>
      <c r="H72" s="154"/>
      <c r="I72" s="154"/>
      <c r="J72" s="154"/>
      <c r="K72" s="154"/>
      <c r="L72" s="154"/>
      <c r="M72" s="154"/>
      <c r="N72" s="154"/>
      <c r="O72" s="154"/>
      <c r="P72" s="154"/>
      <c r="Q72" s="154"/>
      <c r="R72" s="154"/>
      <c r="S72" s="154"/>
      <c r="T72" s="154"/>
      <c r="U72" s="154"/>
      <c r="V72" s="154"/>
      <c r="W72" s="154"/>
      <c r="X72" s="154"/>
      <c r="Y72" s="155"/>
    </row>
    <row r="73" spans="2:25" ht="48" customHeight="1">
      <c r="B73" s="156"/>
      <c r="C73" s="157"/>
      <c r="D73" s="157"/>
      <c r="E73" s="157"/>
      <c r="F73" s="157"/>
      <c r="G73" s="157"/>
      <c r="H73" s="157"/>
      <c r="I73" s="157"/>
      <c r="J73" s="157"/>
      <c r="K73" s="157"/>
      <c r="L73" s="157"/>
      <c r="M73" s="157"/>
      <c r="N73" s="157"/>
      <c r="O73" s="157"/>
      <c r="P73" s="157"/>
      <c r="Q73" s="157"/>
      <c r="R73" s="157"/>
      <c r="S73" s="157"/>
      <c r="T73" s="157"/>
      <c r="U73" s="157"/>
      <c r="V73" s="157"/>
      <c r="W73" s="157"/>
      <c r="X73" s="157"/>
      <c r="Y73" s="158"/>
    </row>
    <row r="74" spans="2:25" ht="48" customHeight="1">
      <c r="B74" s="156"/>
      <c r="C74" s="157"/>
      <c r="D74" s="157"/>
      <c r="E74" s="157"/>
      <c r="F74" s="157"/>
      <c r="G74" s="157"/>
      <c r="H74" s="157"/>
      <c r="I74" s="157"/>
      <c r="J74" s="157"/>
      <c r="K74" s="157"/>
      <c r="L74" s="157"/>
      <c r="M74" s="157"/>
      <c r="N74" s="157"/>
      <c r="O74" s="157"/>
      <c r="P74" s="157"/>
      <c r="Q74" s="157"/>
      <c r="R74" s="157"/>
      <c r="S74" s="157"/>
      <c r="T74" s="157"/>
      <c r="U74" s="157"/>
      <c r="V74" s="157"/>
      <c r="W74" s="157"/>
      <c r="X74" s="157"/>
      <c r="Y74" s="158"/>
    </row>
    <row r="75" spans="2:25" ht="48" customHeight="1">
      <c r="B75" s="156"/>
      <c r="C75" s="157"/>
      <c r="D75" s="157"/>
      <c r="E75" s="157"/>
      <c r="F75" s="157"/>
      <c r="G75" s="157"/>
      <c r="H75" s="157"/>
      <c r="I75" s="157"/>
      <c r="J75" s="157"/>
      <c r="K75" s="157"/>
      <c r="L75" s="157"/>
      <c r="M75" s="157"/>
      <c r="N75" s="157"/>
      <c r="O75" s="157"/>
      <c r="P75" s="157"/>
      <c r="Q75" s="157"/>
      <c r="R75" s="157"/>
      <c r="S75" s="157"/>
      <c r="T75" s="157"/>
      <c r="U75" s="157"/>
      <c r="V75" s="157"/>
      <c r="W75" s="157"/>
      <c r="X75" s="157"/>
      <c r="Y75" s="158"/>
    </row>
    <row r="76" spans="2:25" ht="48" customHeight="1">
      <c r="B76" s="156"/>
      <c r="C76" s="157"/>
      <c r="D76" s="157"/>
      <c r="E76" s="157"/>
      <c r="F76" s="157"/>
      <c r="G76" s="157"/>
      <c r="H76" s="157"/>
      <c r="I76" s="157"/>
      <c r="J76" s="157"/>
      <c r="K76" s="157"/>
      <c r="L76" s="157"/>
      <c r="M76" s="157"/>
      <c r="N76" s="157"/>
      <c r="O76" s="157"/>
      <c r="P76" s="157"/>
      <c r="Q76" s="157"/>
      <c r="R76" s="157"/>
      <c r="S76" s="157"/>
      <c r="T76" s="157"/>
      <c r="U76" s="157"/>
      <c r="V76" s="157"/>
      <c r="W76" s="157"/>
      <c r="X76" s="157"/>
      <c r="Y76" s="158"/>
    </row>
    <row r="77" ht="21" customHeight="1">
      <c r="A77" s="5"/>
    </row>
    <row r="78" ht="15">
      <c r="A78" s="5" t="s">
        <v>89</v>
      </c>
    </row>
    <row r="79" ht="24" customHeight="1"/>
    <row r="80" spans="2:25" ht="10.15" customHeight="1">
      <c r="B80" s="177"/>
      <c r="C80" s="177"/>
      <c r="D80" s="177"/>
      <c r="E80" s="177"/>
      <c r="F80" s="177"/>
      <c r="G80" s="177"/>
      <c r="H80" s="177"/>
      <c r="J80" s="177"/>
      <c r="K80" s="177"/>
      <c r="L80" s="177"/>
      <c r="M80" s="177"/>
      <c r="N80" s="177"/>
      <c r="O80" s="177"/>
      <c r="P80" s="177"/>
      <c r="Q80" s="177"/>
      <c r="S80" s="137"/>
      <c r="T80" s="138"/>
      <c r="U80" s="138"/>
      <c r="V80" s="138"/>
      <c r="W80" s="138"/>
      <c r="X80" s="138"/>
      <c r="Y80" s="139"/>
    </row>
    <row r="81" spans="2:25" ht="10.15" customHeight="1">
      <c r="B81" s="177"/>
      <c r="C81" s="177"/>
      <c r="D81" s="177"/>
      <c r="E81" s="177"/>
      <c r="F81" s="177"/>
      <c r="G81" s="177"/>
      <c r="H81" s="177"/>
      <c r="J81" s="177"/>
      <c r="K81" s="177"/>
      <c r="L81" s="177"/>
      <c r="M81" s="177"/>
      <c r="N81" s="177"/>
      <c r="O81" s="177"/>
      <c r="P81" s="177"/>
      <c r="Q81" s="177"/>
      <c r="S81" s="140"/>
      <c r="T81" s="141"/>
      <c r="U81" s="141"/>
      <c r="V81" s="141"/>
      <c r="W81" s="141"/>
      <c r="X81" s="141"/>
      <c r="Y81" s="142"/>
    </row>
    <row r="82" spans="2:25" ht="21" customHeight="1">
      <c r="B82" s="177"/>
      <c r="C82" s="177"/>
      <c r="D82" s="177"/>
      <c r="E82" s="177"/>
      <c r="F82" s="177"/>
      <c r="G82" s="177"/>
      <c r="H82" s="177"/>
      <c r="J82" s="177"/>
      <c r="K82" s="177"/>
      <c r="L82" s="177"/>
      <c r="M82" s="177"/>
      <c r="N82" s="177"/>
      <c r="O82" s="177"/>
      <c r="P82" s="177"/>
      <c r="Q82" s="177"/>
      <c r="S82" s="140"/>
      <c r="T82" s="141"/>
      <c r="U82" s="141"/>
      <c r="V82" s="141"/>
      <c r="W82" s="141"/>
      <c r="X82" s="141"/>
      <c r="Y82" s="142"/>
    </row>
    <row r="83" spans="2:25" ht="35.25" customHeight="1">
      <c r="B83" s="177"/>
      <c r="C83" s="177"/>
      <c r="D83" s="177"/>
      <c r="E83" s="177"/>
      <c r="F83" s="177"/>
      <c r="G83" s="177"/>
      <c r="H83" s="177"/>
      <c r="J83" s="177"/>
      <c r="K83" s="177"/>
      <c r="L83" s="177"/>
      <c r="M83" s="177"/>
      <c r="N83" s="177"/>
      <c r="O83" s="177"/>
      <c r="P83" s="177"/>
      <c r="Q83" s="177"/>
      <c r="S83" s="140"/>
      <c r="T83" s="141"/>
      <c r="U83" s="141"/>
      <c r="V83" s="141"/>
      <c r="W83" s="141"/>
      <c r="X83" s="141"/>
      <c r="Y83" s="142"/>
    </row>
    <row r="84" spans="2:25" ht="21" customHeight="1">
      <c r="B84" s="177"/>
      <c r="C84" s="177"/>
      <c r="D84" s="177"/>
      <c r="E84" s="177"/>
      <c r="F84" s="177"/>
      <c r="G84" s="177"/>
      <c r="H84" s="177"/>
      <c r="J84" s="177"/>
      <c r="K84" s="177"/>
      <c r="L84" s="177"/>
      <c r="M84" s="177"/>
      <c r="N84" s="177"/>
      <c r="O84" s="177"/>
      <c r="P84" s="177"/>
      <c r="Q84" s="177"/>
      <c r="S84" s="140"/>
      <c r="T84" s="141"/>
      <c r="U84" s="141"/>
      <c r="V84" s="141"/>
      <c r="W84" s="141"/>
      <c r="X84" s="141"/>
      <c r="Y84" s="142"/>
    </row>
    <row r="85" spans="2:25" ht="21" customHeight="1">
      <c r="B85" s="177"/>
      <c r="C85" s="177"/>
      <c r="D85" s="177"/>
      <c r="E85" s="177"/>
      <c r="F85" s="177"/>
      <c r="G85" s="177"/>
      <c r="H85" s="177"/>
      <c r="J85" s="177"/>
      <c r="K85" s="177"/>
      <c r="L85" s="177"/>
      <c r="M85" s="177"/>
      <c r="N85" s="177"/>
      <c r="O85" s="177"/>
      <c r="P85" s="177"/>
      <c r="Q85" s="177"/>
      <c r="S85" s="140"/>
      <c r="T85" s="141"/>
      <c r="U85" s="141"/>
      <c r="V85" s="141"/>
      <c r="W85" s="141"/>
      <c r="X85" s="141"/>
      <c r="Y85" s="142"/>
    </row>
    <row r="86" spans="2:25" ht="21" customHeight="1">
      <c r="B86" s="177"/>
      <c r="C86" s="177"/>
      <c r="D86" s="177"/>
      <c r="E86" s="177"/>
      <c r="F86" s="177"/>
      <c r="G86" s="177"/>
      <c r="H86" s="177"/>
      <c r="J86" s="177"/>
      <c r="K86" s="177"/>
      <c r="L86" s="177"/>
      <c r="M86" s="177"/>
      <c r="N86" s="177"/>
      <c r="O86" s="177"/>
      <c r="P86" s="177"/>
      <c r="Q86" s="177"/>
      <c r="S86" s="140"/>
      <c r="T86" s="141"/>
      <c r="U86" s="141"/>
      <c r="V86" s="141"/>
      <c r="W86" s="141"/>
      <c r="X86" s="141"/>
      <c r="Y86" s="142"/>
    </row>
    <row r="87" spans="2:25" ht="21" customHeight="1">
      <c r="B87" s="177"/>
      <c r="C87" s="177"/>
      <c r="D87" s="177"/>
      <c r="E87" s="177"/>
      <c r="F87" s="177"/>
      <c r="G87" s="177"/>
      <c r="H87" s="177"/>
      <c r="J87" s="177"/>
      <c r="K87" s="177"/>
      <c r="L87" s="177"/>
      <c r="M87" s="177"/>
      <c r="N87" s="177"/>
      <c r="O87" s="177"/>
      <c r="P87" s="177"/>
      <c r="Q87" s="177"/>
      <c r="S87" s="140"/>
      <c r="T87" s="141"/>
      <c r="U87" s="141"/>
      <c r="V87" s="141"/>
      <c r="W87" s="141"/>
      <c r="X87" s="141"/>
      <c r="Y87" s="142"/>
    </row>
    <row r="88" spans="2:25" ht="21" customHeight="1">
      <c r="B88" s="177"/>
      <c r="C88" s="177"/>
      <c r="D88" s="177"/>
      <c r="E88" s="177"/>
      <c r="F88" s="177"/>
      <c r="G88" s="177"/>
      <c r="H88" s="177"/>
      <c r="J88" s="177"/>
      <c r="K88" s="177"/>
      <c r="L88" s="177"/>
      <c r="M88" s="177"/>
      <c r="N88" s="177"/>
      <c r="O88" s="177"/>
      <c r="P88" s="177"/>
      <c r="Q88" s="177"/>
      <c r="S88" s="140"/>
      <c r="T88" s="141"/>
      <c r="U88" s="141"/>
      <c r="V88" s="141"/>
      <c r="W88" s="141"/>
      <c r="X88" s="141"/>
      <c r="Y88" s="142"/>
    </row>
    <row r="89" spans="2:25" ht="21" customHeight="1">
      <c r="B89" s="177"/>
      <c r="C89" s="177"/>
      <c r="D89" s="177"/>
      <c r="E89" s="177"/>
      <c r="F89" s="177"/>
      <c r="G89" s="177"/>
      <c r="H89" s="177"/>
      <c r="J89" s="177"/>
      <c r="K89" s="177"/>
      <c r="L89" s="177"/>
      <c r="M89" s="177"/>
      <c r="N89" s="177"/>
      <c r="O89" s="177"/>
      <c r="P89" s="177"/>
      <c r="Q89" s="177"/>
      <c r="S89" s="143"/>
      <c r="T89" s="144"/>
      <c r="U89" s="144"/>
      <c r="V89" s="144"/>
      <c r="W89" s="144"/>
      <c r="X89" s="144"/>
      <c r="Y89" s="145"/>
    </row>
    <row r="90" spans="2:25" ht="48" customHeight="1">
      <c r="B90" s="146"/>
      <c r="C90" s="146"/>
      <c r="D90" s="146"/>
      <c r="E90" s="146"/>
      <c r="F90" s="146"/>
      <c r="G90" s="146"/>
      <c r="H90" s="146"/>
      <c r="J90" s="147"/>
      <c r="K90" s="148"/>
      <c r="L90" s="148"/>
      <c r="M90" s="148"/>
      <c r="N90" s="148"/>
      <c r="O90" s="148"/>
      <c r="P90" s="148"/>
      <c r="Q90" s="149"/>
      <c r="S90" s="147"/>
      <c r="T90" s="148"/>
      <c r="U90" s="148"/>
      <c r="V90" s="148"/>
      <c r="W90" s="148"/>
      <c r="X90" s="148"/>
      <c r="Y90" s="149"/>
    </row>
    <row r="91" spans="2:25" ht="48" customHeight="1">
      <c r="B91" s="146"/>
      <c r="C91" s="146"/>
      <c r="D91" s="146"/>
      <c r="E91" s="146"/>
      <c r="F91" s="146"/>
      <c r="G91" s="146"/>
      <c r="H91" s="146"/>
      <c r="J91" s="150"/>
      <c r="K91" s="151"/>
      <c r="L91" s="151"/>
      <c r="M91" s="151"/>
      <c r="N91" s="151"/>
      <c r="O91" s="151"/>
      <c r="P91" s="151"/>
      <c r="Q91" s="152"/>
      <c r="S91" s="150"/>
      <c r="T91" s="151"/>
      <c r="U91" s="151"/>
      <c r="V91" s="151"/>
      <c r="W91" s="151"/>
      <c r="X91" s="151"/>
      <c r="Y91" s="152"/>
    </row>
    <row r="92" ht="21" customHeight="1"/>
    <row r="93" spans="2:25" ht="21" customHeight="1">
      <c r="B93" s="177"/>
      <c r="C93" s="177"/>
      <c r="D93" s="177"/>
      <c r="E93" s="177"/>
      <c r="F93" s="177"/>
      <c r="G93" s="177"/>
      <c r="H93" s="177"/>
      <c r="J93" s="177"/>
      <c r="K93" s="177"/>
      <c r="L93" s="177"/>
      <c r="M93" s="177"/>
      <c r="N93" s="177"/>
      <c r="O93" s="177"/>
      <c r="P93" s="177"/>
      <c r="Q93" s="177"/>
      <c r="S93" s="137"/>
      <c r="T93" s="138"/>
      <c r="U93" s="138"/>
      <c r="V93" s="138"/>
      <c r="W93" s="138"/>
      <c r="X93" s="138"/>
      <c r="Y93" s="139"/>
    </row>
    <row r="94" spans="2:25" ht="21" customHeight="1">
      <c r="B94" s="177"/>
      <c r="C94" s="177"/>
      <c r="D94" s="177"/>
      <c r="E94" s="177"/>
      <c r="F94" s="177"/>
      <c r="G94" s="177"/>
      <c r="H94" s="177"/>
      <c r="J94" s="177"/>
      <c r="K94" s="177"/>
      <c r="L94" s="177"/>
      <c r="M94" s="177"/>
      <c r="N94" s="177"/>
      <c r="O94" s="177"/>
      <c r="P94" s="177"/>
      <c r="Q94" s="177"/>
      <c r="S94" s="140"/>
      <c r="T94" s="141"/>
      <c r="U94" s="141"/>
      <c r="V94" s="141"/>
      <c r="W94" s="141"/>
      <c r="X94" s="141"/>
      <c r="Y94" s="142"/>
    </row>
    <row r="95" spans="2:25" ht="21" customHeight="1">
      <c r="B95" s="177"/>
      <c r="C95" s="177"/>
      <c r="D95" s="177"/>
      <c r="E95" s="177"/>
      <c r="F95" s="177"/>
      <c r="G95" s="177"/>
      <c r="H95" s="177"/>
      <c r="J95" s="177"/>
      <c r="K95" s="177"/>
      <c r="L95" s="177"/>
      <c r="M95" s="177"/>
      <c r="N95" s="177"/>
      <c r="O95" s="177"/>
      <c r="P95" s="177"/>
      <c r="Q95" s="177"/>
      <c r="S95" s="140"/>
      <c r="T95" s="141"/>
      <c r="U95" s="141"/>
      <c r="V95" s="141"/>
      <c r="W95" s="141"/>
      <c r="X95" s="141"/>
      <c r="Y95" s="142"/>
    </row>
    <row r="96" spans="2:25" ht="21" customHeight="1">
      <c r="B96" s="177"/>
      <c r="C96" s="177"/>
      <c r="D96" s="177"/>
      <c r="E96" s="177"/>
      <c r="F96" s="177"/>
      <c r="G96" s="177"/>
      <c r="H96" s="177"/>
      <c r="J96" s="177"/>
      <c r="K96" s="177"/>
      <c r="L96" s="177"/>
      <c r="M96" s="177"/>
      <c r="N96" s="177"/>
      <c r="O96" s="177"/>
      <c r="P96" s="177"/>
      <c r="Q96" s="177"/>
      <c r="S96" s="140"/>
      <c r="T96" s="141"/>
      <c r="U96" s="141"/>
      <c r="V96" s="141"/>
      <c r="W96" s="141"/>
      <c r="X96" s="141"/>
      <c r="Y96" s="142"/>
    </row>
    <row r="97" spans="2:25" ht="21" customHeight="1">
      <c r="B97" s="177"/>
      <c r="C97" s="177"/>
      <c r="D97" s="177"/>
      <c r="E97" s="177"/>
      <c r="F97" s="177"/>
      <c r="G97" s="177"/>
      <c r="H97" s="177"/>
      <c r="J97" s="177"/>
      <c r="K97" s="177"/>
      <c r="L97" s="177"/>
      <c r="M97" s="177"/>
      <c r="N97" s="177"/>
      <c r="O97" s="177"/>
      <c r="P97" s="177"/>
      <c r="Q97" s="177"/>
      <c r="S97" s="140"/>
      <c r="T97" s="141"/>
      <c r="U97" s="141"/>
      <c r="V97" s="141"/>
      <c r="W97" s="141"/>
      <c r="X97" s="141"/>
      <c r="Y97" s="142"/>
    </row>
    <row r="98" spans="2:25" ht="21" customHeight="1">
      <c r="B98" s="177"/>
      <c r="C98" s="177"/>
      <c r="D98" s="177"/>
      <c r="E98" s="177"/>
      <c r="F98" s="177"/>
      <c r="G98" s="177"/>
      <c r="H98" s="177"/>
      <c r="J98" s="177"/>
      <c r="K98" s="177"/>
      <c r="L98" s="177"/>
      <c r="M98" s="177"/>
      <c r="N98" s="177"/>
      <c r="O98" s="177"/>
      <c r="P98" s="177"/>
      <c r="Q98" s="177"/>
      <c r="S98" s="140"/>
      <c r="T98" s="141"/>
      <c r="U98" s="141"/>
      <c r="V98" s="141"/>
      <c r="W98" s="141"/>
      <c r="X98" s="141"/>
      <c r="Y98" s="142"/>
    </row>
    <row r="99" spans="2:25" ht="21" customHeight="1">
      <c r="B99" s="177"/>
      <c r="C99" s="177"/>
      <c r="D99" s="177"/>
      <c r="E99" s="177"/>
      <c r="F99" s="177"/>
      <c r="G99" s="177"/>
      <c r="H99" s="177"/>
      <c r="J99" s="177"/>
      <c r="K99" s="177"/>
      <c r="L99" s="177"/>
      <c r="M99" s="177"/>
      <c r="N99" s="177"/>
      <c r="O99" s="177"/>
      <c r="P99" s="177"/>
      <c r="Q99" s="177"/>
      <c r="S99" s="140"/>
      <c r="T99" s="141"/>
      <c r="U99" s="141"/>
      <c r="V99" s="141"/>
      <c r="W99" s="141"/>
      <c r="X99" s="141"/>
      <c r="Y99" s="142"/>
    </row>
    <row r="100" spans="2:25" ht="21" customHeight="1">
      <c r="B100" s="177"/>
      <c r="C100" s="177"/>
      <c r="D100" s="177"/>
      <c r="E100" s="177"/>
      <c r="F100" s="177"/>
      <c r="G100" s="177"/>
      <c r="H100" s="177"/>
      <c r="J100" s="177"/>
      <c r="K100" s="177"/>
      <c r="L100" s="177"/>
      <c r="M100" s="177"/>
      <c r="N100" s="177"/>
      <c r="O100" s="177"/>
      <c r="P100" s="177"/>
      <c r="Q100" s="177"/>
      <c r="S100" s="140"/>
      <c r="T100" s="141"/>
      <c r="U100" s="141"/>
      <c r="V100" s="141"/>
      <c r="W100" s="141"/>
      <c r="X100" s="141"/>
      <c r="Y100" s="142"/>
    </row>
    <row r="101" spans="2:25" ht="21" customHeight="1">
      <c r="B101" s="177"/>
      <c r="C101" s="177"/>
      <c r="D101" s="177"/>
      <c r="E101" s="177"/>
      <c r="F101" s="177"/>
      <c r="G101" s="177"/>
      <c r="H101" s="177"/>
      <c r="J101" s="177"/>
      <c r="K101" s="177"/>
      <c r="L101" s="177"/>
      <c r="M101" s="177"/>
      <c r="N101" s="177"/>
      <c r="O101" s="177"/>
      <c r="P101" s="177"/>
      <c r="Q101" s="177"/>
      <c r="S101" s="140"/>
      <c r="T101" s="141"/>
      <c r="U101" s="141"/>
      <c r="V101" s="141"/>
      <c r="W101" s="141"/>
      <c r="X101" s="141"/>
      <c r="Y101" s="142"/>
    </row>
    <row r="102" spans="2:25" ht="21" customHeight="1">
      <c r="B102" s="177"/>
      <c r="C102" s="177"/>
      <c r="D102" s="177"/>
      <c r="E102" s="177"/>
      <c r="F102" s="177"/>
      <c r="G102" s="177"/>
      <c r="H102" s="177"/>
      <c r="J102" s="177"/>
      <c r="K102" s="177"/>
      <c r="L102" s="177"/>
      <c r="M102" s="177"/>
      <c r="N102" s="177"/>
      <c r="O102" s="177"/>
      <c r="P102" s="177"/>
      <c r="Q102" s="177"/>
      <c r="S102" s="143"/>
      <c r="T102" s="144"/>
      <c r="U102" s="144"/>
      <c r="V102" s="144"/>
      <c r="W102" s="144"/>
      <c r="X102" s="144"/>
      <c r="Y102" s="145"/>
    </row>
    <row r="103" spans="2:25" ht="48" customHeight="1">
      <c r="B103" s="130"/>
      <c r="C103" s="130"/>
      <c r="D103" s="130"/>
      <c r="E103" s="130"/>
      <c r="F103" s="130"/>
      <c r="G103" s="130"/>
      <c r="H103" s="130"/>
      <c r="J103" s="147"/>
      <c r="K103" s="148"/>
      <c r="L103" s="148"/>
      <c r="M103" s="148"/>
      <c r="N103" s="148"/>
      <c r="O103" s="148"/>
      <c r="P103" s="148"/>
      <c r="Q103" s="149"/>
      <c r="S103" s="165"/>
      <c r="T103" s="166"/>
      <c r="U103" s="166"/>
      <c r="V103" s="166"/>
      <c r="W103" s="166"/>
      <c r="X103" s="166"/>
      <c r="Y103" s="167"/>
    </row>
    <row r="104" spans="2:25" ht="48" customHeight="1">
      <c r="B104" s="130"/>
      <c r="C104" s="130"/>
      <c r="D104" s="130"/>
      <c r="E104" s="130"/>
      <c r="F104" s="130"/>
      <c r="G104" s="130"/>
      <c r="H104" s="130"/>
      <c r="J104" s="150"/>
      <c r="K104" s="151"/>
      <c r="L104" s="151"/>
      <c r="M104" s="151"/>
      <c r="N104" s="151"/>
      <c r="O104" s="151"/>
      <c r="P104" s="151"/>
      <c r="Q104" s="152"/>
      <c r="S104" s="168"/>
      <c r="T104" s="169"/>
      <c r="U104" s="169"/>
      <c r="V104" s="169"/>
      <c r="W104" s="169"/>
      <c r="X104" s="169"/>
      <c r="Y104" s="170"/>
    </row>
    <row r="105" ht="21" customHeight="1"/>
    <row r="106" spans="2:25" ht="21" customHeight="1">
      <c r="B106" s="137"/>
      <c r="C106" s="138"/>
      <c r="D106" s="138"/>
      <c r="E106" s="138"/>
      <c r="F106" s="138"/>
      <c r="G106" s="138"/>
      <c r="H106" s="139"/>
      <c r="J106" s="137"/>
      <c r="K106" s="138"/>
      <c r="L106" s="138"/>
      <c r="M106" s="138"/>
      <c r="N106" s="138"/>
      <c r="O106" s="138"/>
      <c r="P106" s="138"/>
      <c r="Q106" s="139"/>
      <c r="S106" s="137"/>
      <c r="T106" s="138"/>
      <c r="U106" s="138"/>
      <c r="V106" s="138"/>
      <c r="W106" s="138"/>
      <c r="X106" s="138"/>
      <c r="Y106" s="139"/>
    </row>
    <row r="107" spans="2:25" ht="21" customHeight="1">
      <c r="B107" s="140"/>
      <c r="C107" s="141"/>
      <c r="D107" s="141"/>
      <c r="E107" s="141"/>
      <c r="F107" s="141"/>
      <c r="G107" s="141"/>
      <c r="H107" s="142"/>
      <c r="J107" s="140"/>
      <c r="K107" s="141"/>
      <c r="L107" s="141"/>
      <c r="M107" s="141"/>
      <c r="N107" s="141"/>
      <c r="O107" s="141"/>
      <c r="P107" s="141"/>
      <c r="Q107" s="142"/>
      <c r="S107" s="140"/>
      <c r="T107" s="141"/>
      <c r="U107" s="141"/>
      <c r="V107" s="141"/>
      <c r="W107" s="141"/>
      <c r="X107" s="141"/>
      <c r="Y107" s="142"/>
    </row>
    <row r="108" spans="2:25" ht="21" customHeight="1">
      <c r="B108" s="140"/>
      <c r="C108" s="141"/>
      <c r="D108" s="141"/>
      <c r="E108" s="141"/>
      <c r="F108" s="141"/>
      <c r="G108" s="141"/>
      <c r="H108" s="142"/>
      <c r="J108" s="140"/>
      <c r="K108" s="141"/>
      <c r="L108" s="141"/>
      <c r="M108" s="141"/>
      <c r="N108" s="141"/>
      <c r="O108" s="141"/>
      <c r="P108" s="141"/>
      <c r="Q108" s="142"/>
      <c r="S108" s="140"/>
      <c r="T108" s="141"/>
      <c r="U108" s="141"/>
      <c r="V108" s="141"/>
      <c r="W108" s="141"/>
      <c r="X108" s="141"/>
      <c r="Y108" s="142"/>
    </row>
    <row r="109" spans="2:25" ht="21" customHeight="1">
      <c r="B109" s="140"/>
      <c r="C109" s="141"/>
      <c r="D109" s="141"/>
      <c r="E109" s="141"/>
      <c r="F109" s="141"/>
      <c r="G109" s="141"/>
      <c r="H109" s="142"/>
      <c r="J109" s="140"/>
      <c r="K109" s="141"/>
      <c r="L109" s="141"/>
      <c r="M109" s="141"/>
      <c r="N109" s="141"/>
      <c r="O109" s="141"/>
      <c r="P109" s="141"/>
      <c r="Q109" s="142"/>
      <c r="S109" s="140"/>
      <c r="T109" s="141"/>
      <c r="U109" s="141"/>
      <c r="V109" s="141"/>
      <c r="W109" s="141"/>
      <c r="X109" s="141"/>
      <c r="Y109" s="142"/>
    </row>
    <row r="110" spans="2:25" ht="21" customHeight="1">
      <c r="B110" s="140"/>
      <c r="C110" s="141"/>
      <c r="D110" s="141"/>
      <c r="E110" s="141"/>
      <c r="F110" s="141"/>
      <c r="G110" s="141"/>
      <c r="H110" s="142"/>
      <c r="J110" s="140"/>
      <c r="K110" s="141"/>
      <c r="L110" s="141"/>
      <c r="M110" s="141"/>
      <c r="N110" s="141"/>
      <c r="O110" s="141"/>
      <c r="P110" s="141"/>
      <c r="Q110" s="142"/>
      <c r="S110" s="140"/>
      <c r="T110" s="141"/>
      <c r="U110" s="141"/>
      <c r="V110" s="141"/>
      <c r="W110" s="141"/>
      <c r="X110" s="141"/>
      <c r="Y110" s="142"/>
    </row>
    <row r="111" spans="2:25" ht="21" customHeight="1">
      <c r="B111" s="140"/>
      <c r="C111" s="141"/>
      <c r="D111" s="141"/>
      <c r="E111" s="141"/>
      <c r="F111" s="141"/>
      <c r="G111" s="141"/>
      <c r="H111" s="142"/>
      <c r="J111" s="140"/>
      <c r="K111" s="141"/>
      <c r="L111" s="141"/>
      <c r="M111" s="141"/>
      <c r="N111" s="141"/>
      <c r="O111" s="141"/>
      <c r="P111" s="141"/>
      <c r="Q111" s="142"/>
      <c r="S111" s="140"/>
      <c r="T111" s="141"/>
      <c r="U111" s="141"/>
      <c r="V111" s="141"/>
      <c r="W111" s="141"/>
      <c r="X111" s="141"/>
      <c r="Y111" s="142"/>
    </row>
    <row r="112" spans="2:25" ht="21" customHeight="1">
      <c r="B112" s="140"/>
      <c r="C112" s="141"/>
      <c r="D112" s="141"/>
      <c r="E112" s="141"/>
      <c r="F112" s="141"/>
      <c r="G112" s="141"/>
      <c r="H112" s="142"/>
      <c r="J112" s="140"/>
      <c r="K112" s="141"/>
      <c r="L112" s="141"/>
      <c r="M112" s="141"/>
      <c r="N112" s="141"/>
      <c r="O112" s="141"/>
      <c r="P112" s="141"/>
      <c r="Q112" s="142"/>
      <c r="S112" s="140"/>
      <c r="T112" s="141"/>
      <c r="U112" s="141"/>
      <c r="V112" s="141"/>
      <c r="W112" s="141"/>
      <c r="X112" s="141"/>
      <c r="Y112" s="142"/>
    </row>
    <row r="113" spans="2:25" ht="21" customHeight="1">
      <c r="B113" s="140"/>
      <c r="C113" s="141"/>
      <c r="D113" s="141"/>
      <c r="E113" s="141"/>
      <c r="F113" s="141"/>
      <c r="G113" s="141"/>
      <c r="H113" s="142"/>
      <c r="J113" s="140"/>
      <c r="K113" s="141"/>
      <c r="L113" s="141"/>
      <c r="M113" s="141"/>
      <c r="N113" s="141"/>
      <c r="O113" s="141"/>
      <c r="P113" s="141"/>
      <c r="Q113" s="142"/>
      <c r="S113" s="140"/>
      <c r="T113" s="141"/>
      <c r="U113" s="141"/>
      <c r="V113" s="141"/>
      <c r="W113" s="141"/>
      <c r="X113" s="141"/>
      <c r="Y113" s="142"/>
    </row>
    <row r="114" spans="2:25" ht="21" customHeight="1">
      <c r="B114" s="140"/>
      <c r="C114" s="141"/>
      <c r="D114" s="141"/>
      <c r="E114" s="141"/>
      <c r="F114" s="141"/>
      <c r="G114" s="141"/>
      <c r="H114" s="142"/>
      <c r="J114" s="140"/>
      <c r="K114" s="141"/>
      <c r="L114" s="141"/>
      <c r="M114" s="141"/>
      <c r="N114" s="141"/>
      <c r="O114" s="141"/>
      <c r="P114" s="141"/>
      <c r="Q114" s="142"/>
      <c r="S114" s="140"/>
      <c r="T114" s="141"/>
      <c r="U114" s="141"/>
      <c r="V114" s="141"/>
      <c r="W114" s="141"/>
      <c r="X114" s="141"/>
      <c r="Y114" s="142"/>
    </row>
    <row r="115" spans="2:25" ht="21" customHeight="1">
      <c r="B115" s="143"/>
      <c r="C115" s="144"/>
      <c r="D115" s="144"/>
      <c r="E115" s="144"/>
      <c r="F115" s="144"/>
      <c r="G115" s="144"/>
      <c r="H115" s="145"/>
      <c r="J115" s="143"/>
      <c r="K115" s="144"/>
      <c r="L115" s="144"/>
      <c r="M115" s="144"/>
      <c r="N115" s="144"/>
      <c r="O115" s="144"/>
      <c r="P115" s="144"/>
      <c r="Q115" s="145"/>
      <c r="S115" s="143"/>
      <c r="T115" s="144"/>
      <c r="U115" s="144"/>
      <c r="V115" s="144"/>
      <c r="W115" s="144"/>
      <c r="X115" s="144"/>
      <c r="Y115" s="145"/>
    </row>
    <row r="116" spans="2:25" ht="48" customHeight="1">
      <c r="B116" s="165"/>
      <c r="C116" s="166"/>
      <c r="D116" s="166"/>
      <c r="E116" s="166"/>
      <c r="F116" s="166"/>
      <c r="G116" s="166"/>
      <c r="H116" s="167"/>
      <c r="J116" s="171"/>
      <c r="K116" s="172"/>
      <c r="L116" s="172"/>
      <c r="M116" s="172"/>
      <c r="N116" s="172"/>
      <c r="O116" s="172"/>
      <c r="P116" s="172"/>
      <c r="Q116" s="173"/>
      <c r="S116" s="165"/>
      <c r="T116" s="166"/>
      <c r="U116" s="166"/>
      <c r="V116" s="166"/>
      <c r="W116" s="166"/>
      <c r="X116" s="166"/>
      <c r="Y116" s="167"/>
    </row>
    <row r="117" spans="2:25" ht="48" customHeight="1">
      <c r="B117" s="168"/>
      <c r="C117" s="169"/>
      <c r="D117" s="169"/>
      <c r="E117" s="169"/>
      <c r="F117" s="169"/>
      <c r="G117" s="169"/>
      <c r="H117" s="170"/>
      <c r="J117" s="174"/>
      <c r="K117" s="175"/>
      <c r="L117" s="175"/>
      <c r="M117" s="175"/>
      <c r="N117" s="175"/>
      <c r="O117" s="175"/>
      <c r="P117" s="175"/>
      <c r="Q117" s="176"/>
      <c r="S117" s="168"/>
      <c r="T117" s="169"/>
      <c r="U117" s="169"/>
      <c r="V117" s="169"/>
      <c r="W117" s="169"/>
      <c r="X117" s="169"/>
      <c r="Y117" s="170"/>
    </row>
    <row r="119" ht="21" customHeight="1"/>
    <row r="120" spans="5:23" ht="21" customHeight="1">
      <c r="E120" s="18" t="s">
        <v>48</v>
      </c>
      <c r="F120" s="162"/>
      <c r="G120" s="162"/>
      <c r="H120" s="162"/>
      <c r="I120" s="162"/>
      <c r="J120" s="162"/>
      <c r="Q120" s="18" t="s">
        <v>49</v>
      </c>
      <c r="R120" s="162"/>
      <c r="S120" s="162"/>
      <c r="T120" s="162"/>
      <c r="U120" s="162"/>
      <c r="V120" s="162"/>
      <c r="W120" s="162"/>
    </row>
    <row r="121" spans="5:24" ht="21" customHeight="1">
      <c r="E121" s="18" t="s">
        <v>50</v>
      </c>
      <c r="F121" s="163"/>
      <c r="G121" s="163"/>
      <c r="H121" s="163"/>
      <c r="I121" s="163"/>
      <c r="J121" s="163"/>
      <c r="K121" s="5" t="s">
        <v>51</v>
      </c>
      <c r="Q121" s="18" t="s">
        <v>50</v>
      </c>
      <c r="R121" s="162"/>
      <c r="S121" s="162"/>
      <c r="T121" s="162"/>
      <c r="U121" s="162"/>
      <c r="V121" s="162"/>
      <c r="W121" s="162"/>
      <c r="X121" s="5" t="s">
        <v>51</v>
      </c>
    </row>
    <row r="122" spans="5:24" ht="24" customHeight="1">
      <c r="E122" s="18" t="s">
        <v>52</v>
      </c>
      <c r="F122" s="163"/>
      <c r="G122" s="163"/>
      <c r="H122" s="163"/>
      <c r="I122" s="163"/>
      <c r="J122" s="163"/>
      <c r="Q122" s="164"/>
      <c r="R122" s="164"/>
      <c r="S122" s="164"/>
      <c r="T122" s="164"/>
      <c r="U122" s="164"/>
      <c r="V122" s="164"/>
      <c r="W122" s="164"/>
      <c r="X122" s="164"/>
    </row>
    <row r="123" spans="5:23" ht="24" customHeight="1">
      <c r="E123" s="18" t="s">
        <v>53</v>
      </c>
      <c r="F123" s="159"/>
      <c r="G123" s="159"/>
      <c r="H123" s="159"/>
      <c r="I123" s="159"/>
      <c r="J123" s="159"/>
      <c r="Q123" s="18" t="s">
        <v>53</v>
      </c>
      <c r="R123" s="160"/>
      <c r="S123" s="160"/>
      <c r="T123" s="160"/>
      <c r="U123" s="160"/>
      <c r="V123" s="160"/>
      <c r="W123" s="160"/>
    </row>
    <row r="124" spans="5:10" ht="24" customHeight="1">
      <c r="E124" s="18" t="s">
        <v>54</v>
      </c>
      <c r="F124" s="161"/>
      <c r="G124" s="161"/>
      <c r="H124" s="161"/>
      <c r="I124" s="161"/>
      <c r="J124" s="161"/>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55:L55"/>
    <mergeCell ref="M55:X55"/>
    <mergeCell ref="B56:L56"/>
    <mergeCell ref="M56:X56"/>
    <mergeCell ref="Y66:Z66"/>
    <mergeCell ref="B67:G67"/>
    <mergeCell ref="H67:P67"/>
    <mergeCell ref="Q67:X67"/>
    <mergeCell ref="Y67:Z67"/>
    <mergeCell ref="B66:G66"/>
    <mergeCell ref="Y62:Z62"/>
    <mergeCell ref="Y57:Z57"/>
    <mergeCell ref="Y58:Z58"/>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V35:W35"/>
    <mergeCell ref="B36:G36"/>
    <mergeCell ref="H36:J36"/>
    <mergeCell ref="K36:M36"/>
    <mergeCell ref="N36:P36"/>
    <mergeCell ref="Q36:S36"/>
    <mergeCell ref="T36:U36"/>
    <mergeCell ref="V36:W36"/>
    <mergeCell ref="A37:S37"/>
    <mergeCell ref="T37:U37"/>
    <mergeCell ref="V37:W37"/>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H30:J30"/>
    <mergeCell ref="K30:M30"/>
    <mergeCell ref="N30:P30"/>
    <mergeCell ref="H27:J27"/>
    <mergeCell ref="K27:M27"/>
    <mergeCell ref="N27:P27"/>
    <mergeCell ref="Q27:S27"/>
    <mergeCell ref="T27:U27"/>
    <mergeCell ref="T29:U29"/>
    <mergeCell ref="T30:U30"/>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Z124"/>
  <sheetViews>
    <sheetView view="pageBreakPreview" zoomScaleSheetLayoutView="100" workbookViewId="0" topLeftCell="A25">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5" t="s">
        <v>31</v>
      </c>
      <c r="B1" s="35"/>
      <c r="C1" s="35"/>
      <c r="D1" s="35"/>
      <c r="E1" s="35"/>
      <c r="F1" s="35"/>
      <c r="G1" s="35"/>
      <c r="H1" s="35"/>
      <c r="I1" s="35"/>
      <c r="J1" s="35"/>
      <c r="K1" s="35"/>
      <c r="L1" s="35"/>
      <c r="M1" s="35"/>
      <c r="N1" s="35"/>
      <c r="O1" s="35"/>
      <c r="P1" s="35"/>
      <c r="Q1" s="35"/>
      <c r="R1" s="35"/>
      <c r="S1" s="35"/>
      <c r="T1" s="35"/>
      <c r="U1" s="35"/>
      <c r="V1" s="35"/>
      <c r="W1" s="35"/>
      <c r="X1" s="35"/>
      <c r="Y1" s="35"/>
      <c r="Z1" s="35"/>
    </row>
    <row r="2" spans="1:26" ht="21" customHeight="1">
      <c r="A2" s="6"/>
      <c r="B2" s="6"/>
      <c r="C2" s="6"/>
      <c r="D2" s="6"/>
      <c r="E2" s="6"/>
      <c r="F2" s="6"/>
      <c r="G2" s="6"/>
      <c r="H2" s="6"/>
      <c r="I2" s="6"/>
      <c r="J2" s="36" t="s">
        <v>107</v>
      </c>
      <c r="K2" s="36"/>
      <c r="L2" s="36"/>
      <c r="M2" s="36"/>
      <c r="N2" s="36"/>
      <c r="O2" s="36"/>
      <c r="P2" s="36"/>
      <c r="Q2" s="36"/>
      <c r="R2" s="6"/>
      <c r="S2" s="6"/>
      <c r="T2" s="6"/>
      <c r="U2" s="6"/>
      <c r="V2" s="6"/>
      <c r="W2" s="6"/>
      <c r="X2" s="6"/>
      <c r="Y2" s="6"/>
      <c r="Z2" s="6"/>
    </row>
    <row r="3" spans="1:26" ht="21" customHeight="1">
      <c r="A3" s="35" t="s">
        <v>22</v>
      </c>
      <c r="B3" s="35"/>
      <c r="C3" s="35"/>
      <c r="D3" s="35"/>
      <c r="E3" s="35"/>
      <c r="F3" s="35"/>
      <c r="G3" s="35"/>
      <c r="H3" s="35"/>
      <c r="I3" s="35"/>
      <c r="J3" s="35"/>
      <c r="K3" s="35"/>
      <c r="L3" s="35"/>
      <c r="M3" s="35"/>
      <c r="N3" s="35"/>
      <c r="O3" s="35"/>
      <c r="P3" s="35"/>
      <c r="Q3" s="35"/>
      <c r="R3" s="35"/>
      <c r="S3" s="35"/>
      <c r="T3" s="35"/>
      <c r="U3" s="35"/>
      <c r="V3" s="35"/>
      <c r="W3" s="35"/>
      <c r="X3" s="35"/>
      <c r="Y3" s="35"/>
      <c r="Z3" s="35"/>
    </row>
    <row r="4" spans="1:26" ht="21" customHeight="1">
      <c r="A4" s="35" t="s">
        <v>91</v>
      </c>
      <c r="B4" s="35"/>
      <c r="C4" s="35"/>
      <c r="D4" s="35"/>
      <c r="E4" s="35"/>
      <c r="F4" s="35"/>
      <c r="G4" s="35"/>
      <c r="H4" s="35"/>
      <c r="I4" s="35"/>
      <c r="J4" s="35"/>
      <c r="K4" s="35"/>
      <c r="L4" s="35"/>
      <c r="M4" s="35"/>
      <c r="N4" s="35"/>
      <c r="O4" s="35"/>
      <c r="P4" s="35"/>
      <c r="Q4" s="35"/>
      <c r="R4" s="35"/>
      <c r="S4" s="35"/>
      <c r="T4" s="35"/>
      <c r="U4" s="35"/>
      <c r="V4" s="35"/>
      <c r="W4" s="35"/>
      <c r="X4" s="35"/>
      <c r="Y4" s="35"/>
      <c r="Z4" s="35"/>
    </row>
    <row r="5" ht="10.15" customHeight="1"/>
    <row r="6" ht="21" customHeight="1">
      <c r="A6" s="8" t="s">
        <v>1</v>
      </c>
    </row>
    <row r="7" spans="1:16" ht="21" customHeight="1">
      <c r="A7" s="9" t="s">
        <v>90</v>
      </c>
      <c r="L7" s="10"/>
      <c r="M7" s="37"/>
      <c r="N7" s="38"/>
      <c r="O7" s="38"/>
      <c r="P7" s="39"/>
    </row>
    <row r="8" spans="1:10" ht="21" customHeight="1">
      <c r="A8" s="9" t="s">
        <v>34</v>
      </c>
      <c r="G8" s="10"/>
      <c r="H8" s="37"/>
      <c r="I8" s="38"/>
      <c r="J8" s="39"/>
    </row>
    <row r="9" ht="9" customHeight="1"/>
    <row r="10" spans="1:26" s="8" customFormat="1" ht="30" customHeight="1">
      <c r="A10" s="40" t="s">
        <v>6</v>
      </c>
      <c r="B10" s="40" t="s">
        <v>29</v>
      </c>
      <c r="C10" s="40"/>
      <c r="D10" s="40"/>
      <c r="E10" s="40"/>
      <c r="F10" s="40"/>
      <c r="G10" s="40"/>
      <c r="H10" s="40"/>
      <c r="I10" s="40"/>
      <c r="J10" s="40"/>
      <c r="K10" s="40" t="s">
        <v>30</v>
      </c>
      <c r="L10" s="40"/>
      <c r="M10" s="40"/>
      <c r="N10" s="40"/>
      <c r="O10" s="40"/>
      <c r="P10" s="40"/>
      <c r="Q10" s="40"/>
      <c r="R10" s="40"/>
      <c r="S10" s="40" t="s">
        <v>5</v>
      </c>
      <c r="T10" s="40"/>
      <c r="U10" s="40"/>
      <c r="V10" s="40"/>
      <c r="W10" s="40"/>
      <c r="X10" s="40"/>
      <c r="Y10" s="40"/>
      <c r="Z10" s="40"/>
    </row>
    <row r="11" spans="1:26" s="8" customFormat="1" ht="30" customHeight="1">
      <c r="A11" s="40"/>
      <c r="B11" s="40"/>
      <c r="C11" s="40"/>
      <c r="D11" s="40"/>
      <c r="E11" s="40"/>
      <c r="F11" s="40"/>
      <c r="G11" s="40"/>
      <c r="H11" s="40"/>
      <c r="I11" s="40"/>
      <c r="J11" s="40"/>
      <c r="K11" s="40" t="s">
        <v>2</v>
      </c>
      <c r="L11" s="40"/>
      <c r="M11" s="40"/>
      <c r="N11" s="40" t="s">
        <v>3</v>
      </c>
      <c r="O11" s="40"/>
      <c r="P11" s="40"/>
      <c r="Q11" s="40" t="s">
        <v>4</v>
      </c>
      <c r="R11" s="40"/>
      <c r="S11" s="40" t="s">
        <v>2</v>
      </c>
      <c r="T11" s="40"/>
      <c r="U11" s="40"/>
      <c r="V11" s="40" t="s">
        <v>3</v>
      </c>
      <c r="W11" s="40"/>
      <c r="X11" s="40"/>
      <c r="Y11" s="40" t="s">
        <v>4</v>
      </c>
      <c r="Z11" s="40"/>
    </row>
    <row r="12" spans="1:26" ht="24" customHeight="1">
      <c r="A12" s="41" t="s">
        <v>104</v>
      </c>
      <c r="B12" s="42"/>
      <c r="C12" s="42"/>
      <c r="D12" s="42"/>
      <c r="E12" s="42"/>
      <c r="F12" s="42"/>
      <c r="G12" s="42"/>
      <c r="H12" s="42"/>
      <c r="I12" s="42"/>
      <c r="J12" s="42"/>
      <c r="K12" s="42"/>
      <c r="L12" s="42"/>
      <c r="M12" s="42"/>
      <c r="N12" s="42"/>
      <c r="O12" s="42"/>
      <c r="P12" s="42"/>
      <c r="Q12" s="42"/>
      <c r="R12" s="42"/>
      <c r="S12" s="42"/>
      <c r="T12" s="42"/>
      <c r="U12" s="42"/>
      <c r="V12" s="42"/>
      <c r="W12" s="42"/>
      <c r="X12" s="42"/>
      <c r="Y12" s="42"/>
      <c r="Z12" s="43"/>
    </row>
    <row r="13" spans="1:26" ht="24" customHeight="1">
      <c r="A13" s="24">
        <v>1</v>
      </c>
      <c r="B13" s="44" t="s">
        <v>92</v>
      </c>
      <c r="C13" s="44"/>
      <c r="D13" s="44"/>
      <c r="E13" s="44"/>
      <c r="F13" s="44"/>
      <c r="G13" s="44"/>
      <c r="H13" s="44"/>
      <c r="I13" s="44"/>
      <c r="J13" s="44"/>
      <c r="K13" s="45">
        <v>16</v>
      </c>
      <c r="L13" s="45"/>
      <c r="M13" s="45"/>
      <c r="N13" s="46">
        <f>Q30</f>
        <v>0</v>
      </c>
      <c r="O13" s="46"/>
      <c r="P13" s="46"/>
      <c r="Q13" s="47">
        <f>V25/T25*100</f>
        <v>0</v>
      </c>
      <c r="R13" s="48"/>
      <c r="S13" s="199">
        <v>480000</v>
      </c>
      <c r="T13" s="200"/>
      <c r="U13" s="201"/>
      <c r="V13" s="202"/>
      <c r="W13" s="203"/>
      <c r="X13" s="204"/>
      <c r="Y13" s="211">
        <f>V13/S13*100</f>
        <v>0</v>
      </c>
      <c r="Z13" s="212"/>
    </row>
    <row r="14" spans="1:26" s="11" customFormat="1" ht="48" customHeight="1">
      <c r="A14" s="20">
        <v>2</v>
      </c>
      <c r="B14" s="33" t="s">
        <v>93</v>
      </c>
      <c r="C14" s="33"/>
      <c r="D14" s="33"/>
      <c r="E14" s="33"/>
      <c r="F14" s="33"/>
      <c r="G14" s="33"/>
      <c r="H14" s="33"/>
      <c r="I14" s="33"/>
      <c r="J14" s="33"/>
      <c r="K14" s="260" t="s">
        <v>105</v>
      </c>
      <c r="L14" s="260"/>
      <c r="M14" s="260"/>
      <c r="N14" s="68" t="s">
        <v>105</v>
      </c>
      <c r="O14" s="68"/>
      <c r="P14" s="68"/>
      <c r="Q14" s="68" t="e">
        <f>V32/T32*100</f>
        <v>#VALUE!</v>
      </c>
      <c r="R14" s="69"/>
      <c r="S14" s="196" t="s">
        <v>105</v>
      </c>
      <c r="T14" s="197"/>
      <c r="U14" s="198"/>
      <c r="V14" s="205" t="s">
        <v>105</v>
      </c>
      <c r="W14" s="206"/>
      <c r="X14" s="207"/>
      <c r="Y14" s="211" t="s">
        <v>105</v>
      </c>
      <c r="Z14" s="212"/>
    </row>
    <row r="15" spans="1:26" ht="24" customHeight="1">
      <c r="A15" s="19">
        <v>3</v>
      </c>
      <c r="B15" s="100" t="s">
        <v>94</v>
      </c>
      <c r="C15" s="100"/>
      <c r="D15" s="100"/>
      <c r="E15" s="100"/>
      <c r="F15" s="100"/>
      <c r="G15" s="100"/>
      <c r="H15" s="100"/>
      <c r="I15" s="100"/>
      <c r="J15" s="100"/>
      <c r="K15" s="101">
        <v>320</v>
      </c>
      <c r="L15" s="101"/>
      <c r="M15" s="101"/>
      <c r="N15" s="49">
        <f>Q33</f>
        <v>0</v>
      </c>
      <c r="O15" s="49"/>
      <c r="P15" s="49"/>
      <c r="Q15" s="68">
        <f>V33/T33*100</f>
        <v>0</v>
      </c>
      <c r="R15" s="69"/>
      <c r="S15" s="237">
        <v>1702400</v>
      </c>
      <c r="T15" s="238"/>
      <c r="U15" s="239"/>
      <c r="V15" s="208"/>
      <c r="W15" s="209"/>
      <c r="X15" s="210"/>
      <c r="Y15" s="211">
        <f>V15/S15*100</f>
        <v>0</v>
      </c>
      <c r="Z15" s="212"/>
    </row>
    <row r="16" spans="1:26" ht="24" customHeight="1">
      <c r="A16" s="19">
        <v>4</v>
      </c>
      <c r="B16" s="100" t="s">
        <v>95</v>
      </c>
      <c r="C16" s="100"/>
      <c r="D16" s="100"/>
      <c r="E16" s="100"/>
      <c r="F16" s="100"/>
      <c r="G16" s="100"/>
      <c r="H16" s="100"/>
      <c r="I16" s="100"/>
      <c r="J16" s="100"/>
      <c r="K16" s="101">
        <v>6</v>
      </c>
      <c r="L16" s="101"/>
      <c r="M16" s="101"/>
      <c r="N16" s="49">
        <f>Q34</f>
        <v>0</v>
      </c>
      <c r="O16" s="49"/>
      <c r="P16" s="49"/>
      <c r="Q16" s="68">
        <f aca="true" t="shared" si="0" ref="Q16:Q18">V34/T34*100</f>
        <v>0</v>
      </c>
      <c r="R16" s="69"/>
      <c r="S16" s="248">
        <v>29500</v>
      </c>
      <c r="T16" s="249"/>
      <c r="U16" s="250"/>
      <c r="V16" s="219"/>
      <c r="W16" s="220"/>
      <c r="X16" s="221"/>
      <c r="Y16" s="222">
        <f>V16/S16*100</f>
        <v>0</v>
      </c>
      <c r="Z16" s="223"/>
    </row>
    <row r="17" spans="1:26" ht="24" customHeight="1">
      <c r="A17" s="19">
        <v>5</v>
      </c>
      <c r="B17" s="50" t="s">
        <v>96</v>
      </c>
      <c r="C17" s="51"/>
      <c r="D17" s="51"/>
      <c r="E17" s="51"/>
      <c r="F17" s="51"/>
      <c r="G17" s="51"/>
      <c r="H17" s="51"/>
      <c r="I17" s="51"/>
      <c r="J17" s="52"/>
      <c r="K17" s="53" t="s">
        <v>105</v>
      </c>
      <c r="L17" s="54"/>
      <c r="M17" s="55"/>
      <c r="N17" s="56" t="s">
        <v>105</v>
      </c>
      <c r="O17" s="57"/>
      <c r="P17" s="58"/>
      <c r="Q17" s="68" t="e">
        <f>V35/T35*100</f>
        <v>#VALUE!</v>
      </c>
      <c r="R17" s="69"/>
      <c r="S17" s="251"/>
      <c r="T17" s="252"/>
      <c r="U17" s="253"/>
      <c r="V17" s="213"/>
      <c r="W17" s="214"/>
      <c r="X17" s="215"/>
      <c r="Y17" s="224">
        <f>V17/S16*100</f>
        <v>0</v>
      </c>
      <c r="Z17" s="225"/>
    </row>
    <row r="18" spans="1:26" s="11" customFormat="1" ht="24" customHeight="1">
      <c r="A18" s="20">
        <v>6</v>
      </c>
      <c r="B18" s="33" t="s">
        <v>97</v>
      </c>
      <c r="C18" s="33"/>
      <c r="D18" s="33"/>
      <c r="E18" s="33"/>
      <c r="F18" s="33"/>
      <c r="G18" s="33"/>
      <c r="H18" s="33"/>
      <c r="I18" s="33"/>
      <c r="J18" s="33"/>
      <c r="K18" s="34">
        <v>6</v>
      </c>
      <c r="L18" s="34"/>
      <c r="M18" s="34"/>
      <c r="N18" s="49">
        <f>Q36</f>
        <v>0</v>
      </c>
      <c r="O18" s="49"/>
      <c r="P18" s="49"/>
      <c r="Q18" s="68">
        <f t="shared" si="0"/>
        <v>0</v>
      </c>
      <c r="R18" s="69"/>
      <c r="S18" s="254"/>
      <c r="T18" s="255"/>
      <c r="U18" s="256"/>
      <c r="V18" s="216"/>
      <c r="W18" s="217"/>
      <c r="X18" s="218"/>
      <c r="Y18" s="226"/>
      <c r="Z18" s="227"/>
    </row>
    <row r="19" spans="1:26" s="8" customFormat="1" ht="24" customHeight="1">
      <c r="A19" s="70" t="s">
        <v>35</v>
      </c>
      <c r="B19" s="71"/>
      <c r="C19" s="71"/>
      <c r="D19" s="71"/>
      <c r="E19" s="71"/>
      <c r="F19" s="71"/>
      <c r="G19" s="71"/>
      <c r="H19" s="71"/>
      <c r="I19" s="71"/>
      <c r="J19" s="71"/>
      <c r="K19" s="71"/>
      <c r="L19" s="71"/>
      <c r="M19" s="71"/>
      <c r="N19" s="71"/>
      <c r="O19" s="71"/>
      <c r="P19" s="72"/>
      <c r="Q19" s="73">
        <f>V37</f>
        <v>0</v>
      </c>
      <c r="R19" s="73"/>
      <c r="S19" s="74">
        <f>SUM(S13:U18)</f>
        <v>2211900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40" t="s">
        <v>32</v>
      </c>
      <c r="C23" s="40"/>
      <c r="D23" s="40"/>
      <c r="E23" s="40"/>
      <c r="F23" s="40"/>
      <c r="G23" s="40"/>
      <c r="H23" s="40" t="s">
        <v>36</v>
      </c>
      <c r="I23" s="40"/>
      <c r="J23" s="40"/>
      <c r="K23" s="40" t="s">
        <v>33</v>
      </c>
      <c r="L23" s="40"/>
      <c r="M23" s="40"/>
      <c r="N23" s="40" t="s">
        <v>37</v>
      </c>
      <c r="O23" s="40"/>
      <c r="P23" s="40"/>
      <c r="Q23" s="40" t="s">
        <v>38</v>
      </c>
      <c r="R23" s="40"/>
      <c r="S23" s="40"/>
      <c r="T23" s="40" t="s">
        <v>39</v>
      </c>
      <c r="U23" s="40"/>
      <c r="V23" s="102" t="s">
        <v>8</v>
      </c>
      <c r="W23" s="102"/>
      <c r="X23" s="40" t="s">
        <v>9</v>
      </c>
      <c r="Y23" s="40"/>
      <c r="Z23" s="40"/>
    </row>
    <row r="24" spans="1:26" ht="24" customHeight="1">
      <c r="A24" s="178" t="s">
        <v>104</v>
      </c>
      <c r="B24" s="179"/>
      <c r="C24" s="179"/>
      <c r="D24" s="179"/>
      <c r="E24" s="179"/>
      <c r="F24" s="179"/>
      <c r="G24" s="179"/>
      <c r="H24" s="179"/>
      <c r="I24" s="179"/>
      <c r="J24" s="179"/>
      <c r="K24" s="179"/>
      <c r="L24" s="179"/>
      <c r="M24" s="179"/>
      <c r="N24" s="179"/>
      <c r="O24" s="179"/>
      <c r="P24" s="179"/>
      <c r="Q24" s="179"/>
      <c r="R24" s="179"/>
      <c r="S24" s="179"/>
      <c r="T24" s="180"/>
      <c r="U24" s="180"/>
      <c r="V24" s="179"/>
      <c r="W24" s="179"/>
      <c r="X24" s="179"/>
      <c r="Y24" s="179"/>
      <c r="Z24" s="181"/>
    </row>
    <row r="25" spans="1:26" s="27" customFormat="1" ht="48" customHeight="1">
      <c r="A25" s="25">
        <v>1</v>
      </c>
      <c r="B25" s="182" t="s">
        <v>92</v>
      </c>
      <c r="C25" s="183"/>
      <c r="D25" s="183"/>
      <c r="E25" s="183"/>
      <c r="F25" s="183"/>
      <c r="G25" s="184"/>
      <c r="H25" s="185">
        <f>$K$13</f>
        <v>16</v>
      </c>
      <c r="I25" s="185"/>
      <c r="J25" s="185"/>
      <c r="K25" s="240"/>
      <c r="L25" s="240"/>
      <c r="M25" s="241"/>
      <c r="N25" s="240"/>
      <c r="O25" s="240"/>
      <c r="P25" s="241"/>
      <c r="Q25" s="187"/>
      <c r="R25" s="187"/>
      <c r="S25" s="188"/>
      <c r="T25" s="189">
        <v>45</v>
      </c>
      <c r="U25" s="189"/>
      <c r="V25" s="190">
        <f>SUM(V26:W31)</f>
        <v>0</v>
      </c>
      <c r="W25" s="68"/>
      <c r="X25" s="59"/>
      <c r="Y25" s="60"/>
      <c r="Z25" s="61"/>
    </row>
    <row r="26" spans="1:26" ht="24" customHeight="1">
      <c r="A26" s="19">
        <v>1.1</v>
      </c>
      <c r="B26" s="100" t="s">
        <v>98</v>
      </c>
      <c r="C26" s="100"/>
      <c r="D26" s="100"/>
      <c r="E26" s="100"/>
      <c r="F26" s="100"/>
      <c r="G26" s="100"/>
      <c r="H26" s="106">
        <f aca="true" t="shared" si="1" ref="H26:H31">$K$13</f>
        <v>16</v>
      </c>
      <c r="I26" s="106"/>
      <c r="J26" s="106"/>
      <c r="K26" s="242"/>
      <c r="L26" s="242"/>
      <c r="M26" s="242"/>
      <c r="N26" s="242"/>
      <c r="O26" s="242"/>
      <c r="P26" s="242"/>
      <c r="Q26" s="107"/>
      <c r="R26" s="107"/>
      <c r="S26" s="107"/>
      <c r="T26" s="108">
        <v>7</v>
      </c>
      <c r="U26" s="108"/>
      <c r="V26" s="96">
        <f>(T26*((K26*0)+(N26*50)+(Q26*100)))/(H26*100)</f>
        <v>0</v>
      </c>
      <c r="W26" s="97"/>
      <c r="X26" s="62"/>
      <c r="Y26" s="63"/>
      <c r="Z26" s="64"/>
    </row>
    <row r="27" spans="1:26" s="11" customFormat="1" ht="48" customHeight="1">
      <c r="A27" s="20">
        <v>1.2</v>
      </c>
      <c r="B27" s="33" t="s">
        <v>99</v>
      </c>
      <c r="C27" s="33"/>
      <c r="D27" s="33"/>
      <c r="E27" s="33"/>
      <c r="F27" s="33"/>
      <c r="G27" s="33"/>
      <c r="H27" s="106">
        <f t="shared" si="1"/>
        <v>16</v>
      </c>
      <c r="I27" s="106"/>
      <c r="J27" s="106"/>
      <c r="K27" s="246"/>
      <c r="L27" s="246"/>
      <c r="M27" s="246"/>
      <c r="N27" s="246"/>
      <c r="O27" s="246"/>
      <c r="P27" s="246"/>
      <c r="Q27" s="191"/>
      <c r="R27" s="191"/>
      <c r="S27" s="192"/>
      <c r="T27" s="186">
        <v>8</v>
      </c>
      <c r="U27" s="186"/>
      <c r="V27" s="94">
        <f>(T27*((K27*0)+(N27*50)+(Q27*100)))/(H27*100)</f>
        <v>0</v>
      </c>
      <c r="W27" s="95"/>
      <c r="X27" s="62"/>
      <c r="Y27" s="63"/>
      <c r="Z27" s="64"/>
    </row>
    <row r="28" spans="1:26" s="11" customFormat="1" ht="48" customHeight="1">
      <c r="A28" s="20">
        <v>1.3</v>
      </c>
      <c r="B28" s="193" t="s">
        <v>100</v>
      </c>
      <c r="C28" s="194"/>
      <c r="D28" s="194"/>
      <c r="E28" s="194"/>
      <c r="F28" s="194"/>
      <c r="G28" s="195"/>
      <c r="H28" s="106">
        <f t="shared" si="1"/>
        <v>16</v>
      </c>
      <c r="I28" s="106"/>
      <c r="J28" s="106"/>
      <c r="K28" s="243"/>
      <c r="L28" s="244"/>
      <c r="M28" s="245"/>
      <c r="N28" s="243"/>
      <c r="O28" s="244"/>
      <c r="P28" s="245"/>
      <c r="Q28" s="85"/>
      <c r="R28" s="86"/>
      <c r="S28" s="86"/>
      <c r="T28" s="186">
        <v>6</v>
      </c>
      <c r="U28" s="186"/>
      <c r="V28" s="94">
        <f>(T28*((K28*0)+(N28*50)+(Q28*100)))/(H28*100)</f>
        <v>0</v>
      </c>
      <c r="W28" s="95"/>
      <c r="X28" s="62"/>
      <c r="Y28" s="63"/>
      <c r="Z28" s="64"/>
    </row>
    <row r="29" spans="1:26" s="11" customFormat="1" ht="72" customHeight="1">
      <c r="A29" s="20">
        <v>1.4</v>
      </c>
      <c r="B29" s="33" t="s">
        <v>101</v>
      </c>
      <c r="C29" s="33"/>
      <c r="D29" s="33"/>
      <c r="E29" s="33"/>
      <c r="F29" s="33"/>
      <c r="G29" s="33"/>
      <c r="H29" s="106">
        <f t="shared" si="1"/>
        <v>16</v>
      </c>
      <c r="I29" s="106"/>
      <c r="J29" s="106"/>
      <c r="K29" s="247"/>
      <c r="L29" s="247"/>
      <c r="M29" s="247"/>
      <c r="N29" s="247"/>
      <c r="O29" s="247"/>
      <c r="P29" s="247"/>
      <c r="Q29" s="116"/>
      <c r="R29" s="116"/>
      <c r="S29" s="85"/>
      <c r="T29" s="186">
        <v>8</v>
      </c>
      <c r="U29" s="186"/>
      <c r="V29" s="94">
        <f aca="true" t="shared" si="2" ref="V29:V36">(T29*((K29*0)+(N29*50)+(Q29*100)))/(H29*100)</f>
        <v>0</v>
      </c>
      <c r="W29" s="95"/>
      <c r="X29" s="62"/>
      <c r="Y29" s="63"/>
      <c r="Z29" s="64"/>
    </row>
    <row r="30" spans="1:26" s="11" customFormat="1" ht="48" customHeight="1">
      <c r="A30" s="20">
        <v>1.5</v>
      </c>
      <c r="B30" s="193" t="s">
        <v>102</v>
      </c>
      <c r="C30" s="194"/>
      <c r="D30" s="194"/>
      <c r="E30" s="194"/>
      <c r="F30" s="194"/>
      <c r="G30" s="195"/>
      <c r="H30" s="106">
        <f t="shared" si="1"/>
        <v>16</v>
      </c>
      <c r="I30" s="106"/>
      <c r="J30" s="106"/>
      <c r="K30" s="243"/>
      <c r="L30" s="244"/>
      <c r="M30" s="245"/>
      <c r="N30" s="243"/>
      <c r="O30" s="244"/>
      <c r="P30" s="245"/>
      <c r="Q30" s="85"/>
      <c r="R30" s="86"/>
      <c r="S30" s="88"/>
      <c r="T30" s="112">
        <v>8</v>
      </c>
      <c r="U30" s="113"/>
      <c r="V30" s="94">
        <f t="shared" si="2"/>
        <v>0</v>
      </c>
      <c r="W30" s="95"/>
      <c r="X30" s="62"/>
      <c r="Y30" s="63"/>
      <c r="Z30" s="64"/>
    </row>
    <row r="31" spans="1:26" ht="48" customHeight="1">
      <c r="A31" s="19">
        <v>1.6</v>
      </c>
      <c r="B31" s="193" t="s">
        <v>103</v>
      </c>
      <c r="C31" s="194"/>
      <c r="D31" s="194"/>
      <c r="E31" s="194"/>
      <c r="F31" s="194"/>
      <c r="G31" s="195"/>
      <c r="H31" s="106">
        <f t="shared" si="1"/>
        <v>16</v>
      </c>
      <c r="I31" s="106"/>
      <c r="J31" s="106"/>
      <c r="K31" s="257"/>
      <c r="L31" s="258"/>
      <c r="M31" s="259"/>
      <c r="N31" s="257"/>
      <c r="O31" s="258"/>
      <c r="P31" s="259"/>
      <c r="Q31" s="91"/>
      <c r="R31" s="92"/>
      <c r="S31" s="109"/>
      <c r="T31" s="110">
        <v>8</v>
      </c>
      <c r="U31" s="111"/>
      <c r="V31" s="96">
        <f t="shared" si="2"/>
        <v>0</v>
      </c>
      <c r="W31" s="97"/>
      <c r="X31" s="62"/>
      <c r="Y31" s="63"/>
      <c r="Z31" s="64"/>
    </row>
    <row r="32" spans="1:26" s="23" customFormat="1" ht="48" customHeight="1">
      <c r="A32" s="22">
        <v>2</v>
      </c>
      <c r="B32" s="79" t="s">
        <v>93</v>
      </c>
      <c r="C32" s="80"/>
      <c r="D32" s="80"/>
      <c r="E32" s="80"/>
      <c r="F32" s="80"/>
      <c r="G32" s="81"/>
      <c r="H32" s="82" t="str">
        <f>$K$14</f>
        <v>-</v>
      </c>
      <c r="I32" s="83"/>
      <c r="J32" s="84"/>
      <c r="K32" s="243"/>
      <c r="L32" s="244"/>
      <c r="M32" s="245"/>
      <c r="N32" s="243"/>
      <c r="O32" s="244"/>
      <c r="P32" s="245"/>
      <c r="Q32" s="85"/>
      <c r="R32" s="86"/>
      <c r="S32" s="88"/>
      <c r="T32" s="89" t="s">
        <v>105</v>
      </c>
      <c r="U32" s="90"/>
      <c r="V32" s="94" t="s">
        <v>105</v>
      </c>
      <c r="W32" s="95"/>
      <c r="X32" s="62"/>
      <c r="Y32" s="63"/>
      <c r="Z32" s="64"/>
    </row>
    <row r="33" spans="1:26" ht="24" customHeight="1">
      <c r="A33" s="16">
        <v>3</v>
      </c>
      <c r="B33" s="79" t="s">
        <v>94</v>
      </c>
      <c r="C33" s="80"/>
      <c r="D33" s="80"/>
      <c r="E33" s="80"/>
      <c r="F33" s="80"/>
      <c r="G33" s="81"/>
      <c r="H33" s="103">
        <f>$K$15</f>
        <v>320</v>
      </c>
      <c r="I33" s="104"/>
      <c r="J33" s="105"/>
      <c r="K33" s="257"/>
      <c r="L33" s="258"/>
      <c r="M33" s="259"/>
      <c r="N33" s="257"/>
      <c r="O33" s="258"/>
      <c r="P33" s="259"/>
      <c r="Q33" s="91"/>
      <c r="R33" s="92"/>
      <c r="S33" s="109"/>
      <c r="T33" s="118">
        <v>25</v>
      </c>
      <c r="U33" s="119"/>
      <c r="V33" s="96">
        <f t="shared" si="2"/>
        <v>0</v>
      </c>
      <c r="W33" s="97"/>
      <c r="X33" s="62"/>
      <c r="Y33" s="63"/>
      <c r="Z33" s="64"/>
    </row>
    <row r="34" spans="1:26" s="23" customFormat="1" ht="48" customHeight="1">
      <c r="A34" s="22">
        <v>4</v>
      </c>
      <c r="B34" s="79" t="s">
        <v>95</v>
      </c>
      <c r="C34" s="80"/>
      <c r="D34" s="80"/>
      <c r="E34" s="80"/>
      <c r="F34" s="80"/>
      <c r="G34" s="81"/>
      <c r="H34" s="82">
        <f>$K$16</f>
        <v>6</v>
      </c>
      <c r="I34" s="83"/>
      <c r="J34" s="84"/>
      <c r="K34" s="243"/>
      <c r="L34" s="244"/>
      <c r="M34" s="245"/>
      <c r="N34" s="243"/>
      <c r="O34" s="244"/>
      <c r="P34" s="245"/>
      <c r="Q34" s="85"/>
      <c r="R34" s="86"/>
      <c r="S34" s="88"/>
      <c r="T34" s="89">
        <v>15</v>
      </c>
      <c r="U34" s="90"/>
      <c r="V34" s="94">
        <f t="shared" si="2"/>
        <v>0</v>
      </c>
      <c r="W34" s="95"/>
      <c r="X34" s="62"/>
      <c r="Y34" s="63"/>
      <c r="Z34" s="64"/>
    </row>
    <row r="35" spans="1:26" s="23" customFormat="1" ht="48" customHeight="1">
      <c r="A35" s="22">
        <v>5</v>
      </c>
      <c r="B35" s="79" t="s">
        <v>96</v>
      </c>
      <c r="C35" s="80"/>
      <c r="D35" s="80"/>
      <c r="E35" s="80"/>
      <c r="F35" s="80"/>
      <c r="G35" s="81"/>
      <c r="H35" s="82" t="str">
        <f>$K$17</f>
        <v>-</v>
      </c>
      <c r="I35" s="83"/>
      <c r="J35" s="84"/>
      <c r="K35" s="243"/>
      <c r="L35" s="244"/>
      <c r="M35" s="245"/>
      <c r="N35" s="243"/>
      <c r="O35" s="244"/>
      <c r="P35" s="245"/>
      <c r="Q35" s="85"/>
      <c r="R35" s="86"/>
      <c r="S35" s="88"/>
      <c r="T35" s="89" t="s">
        <v>105</v>
      </c>
      <c r="U35" s="90"/>
      <c r="V35" s="94" t="s">
        <v>105</v>
      </c>
      <c r="W35" s="95"/>
      <c r="X35" s="62"/>
      <c r="Y35" s="63"/>
      <c r="Z35" s="64"/>
    </row>
    <row r="36" spans="1:26" s="23" customFormat="1" ht="48" customHeight="1">
      <c r="A36" s="22">
        <v>6</v>
      </c>
      <c r="B36" s="114" t="s">
        <v>97</v>
      </c>
      <c r="C36" s="114"/>
      <c r="D36" s="114"/>
      <c r="E36" s="114"/>
      <c r="F36" s="114"/>
      <c r="G36" s="114"/>
      <c r="H36" s="115">
        <f>$K$18</f>
        <v>6</v>
      </c>
      <c r="I36" s="115"/>
      <c r="J36" s="115"/>
      <c r="K36" s="247"/>
      <c r="L36" s="247"/>
      <c r="M36" s="247"/>
      <c r="N36" s="247"/>
      <c r="O36" s="247"/>
      <c r="P36" s="247"/>
      <c r="Q36" s="116"/>
      <c r="R36" s="116"/>
      <c r="S36" s="85"/>
      <c r="T36" s="117">
        <v>15</v>
      </c>
      <c r="U36" s="117"/>
      <c r="V36" s="94">
        <f t="shared" si="2"/>
        <v>0</v>
      </c>
      <c r="W36" s="95"/>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SUM(V36,V34,V33,V25)</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86</v>
      </c>
    </row>
    <row r="40" spans="1:26" ht="60" customHeight="1">
      <c r="A40" s="21" t="s">
        <v>6</v>
      </c>
      <c r="B40" s="40" t="s">
        <v>40</v>
      </c>
      <c r="C40" s="40"/>
      <c r="D40" s="40"/>
      <c r="E40" s="40"/>
      <c r="F40" s="40"/>
      <c r="G40" s="40"/>
      <c r="H40" s="40"/>
      <c r="I40" s="40"/>
      <c r="J40" s="40"/>
      <c r="K40" s="40"/>
      <c r="L40" s="40"/>
      <c r="M40" s="120" t="s">
        <v>41</v>
      </c>
      <c r="N40" s="121"/>
      <c r="O40" s="121"/>
      <c r="P40" s="121"/>
      <c r="Q40" s="121"/>
      <c r="R40" s="121"/>
      <c r="S40" s="121"/>
      <c r="T40" s="121"/>
      <c r="U40" s="121"/>
      <c r="V40" s="121"/>
      <c r="W40" s="121"/>
      <c r="X40" s="122"/>
      <c r="Y40" s="102" t="s">
        <v>42</v>
      </c>
      <c r="Z40" s="102"/>
    </row>
    <row r="41" spans="1:26" ht="24" customHeight="1">
      <c r="A41" s="123" t="s">
        <v>43</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26"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26"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26"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26"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26" t="str">
        <f>IF(B46&lt;&gt;"","2.1.5","")</f>
        <v/>
      </c>
      <c r="B46" s="127"/>
      <c r="C46" s="128"/>
      <c r="D46" s="128"/>
      <c r="E46" s="128"/>
      <c r="F46" s="128"/>
      <c r="G46" s="128"/>
      <c r="H46" s="128"/>
      <c r="I46" s="128"/>
      <c r="J46" s="128"/>
      <c r="K46" s="128"/>
      <c r="L46" s="129"/>
      <c r="M46" s="28"/>
      <c r="N46" s="29"/>
      <c r="O46" s="29"/>
      <c r="P46" s="29"/>
      <c r="Q46" s="29"/>
      <c r="R46" s="29"/>
      <c r="S46" s="29"/>
      <c r="T46" s="29"/>
      <c r="U46" s="29"/>
      <c r="V46" s="29"/>
      <c r="W46" s="29"/>
      <c r="X46" s="30"/>
      <c r="Y46" s="135"/>
      <c r="Z46" s="136"/>
    </row>
    <row r="47" spans="1:26" ht="24" customHeight="1">
      <c r="A47" s="123" t="s">
        <v>44</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26"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26"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26"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26"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26"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45</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26"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26"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26"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26"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26"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87</v>
      </c>
    </row>
    <row r="61" ht="9.95" customHeight="1"/>
    <row r="62" spans="1:26" ht="72" customHeight="1">
      <c r="A62" s="21" t="s">
        <v>6</v>
      </c>
      <c r="B62" s="40" t="s">
        <v>46</v>
      </c>
      <c r="C62" s="40"/>
      <c r="D62" s="40"/>
      <c r="E62" s="40"/>
      <c r="F62" s="40"/>
      <c r="G62" s="40"/>
      <c r="H62" s="40" t="s">
        <v>41</v>
      </c>
      <c r="I62" s="40"/>
      <c r="J62" s="40"/>
      <c r="K62" s="40"/>
      <c r="L62" s="40"/>
      <c r="M62" s="40"/>
      <c r="N62" s="40"/>
      <c r="O62" s="40"/>
      <c r="P62" s="40"/>
      <c r="Q62" s="120" t="s">
        <v>47</v>
      </c>
      <c r="R62" s="121"/>
      <c r="S62" s="121"/>
      <c r="T62" s="121"/>
      <c r="U62" s="121"/>
      <c r="V62" s="121"/>
      <c r="W62" s="121"/>
      <c r="X62" s="122"/>
      <c r="Y62" s="102" t="s">
        <v>42</v>
      </c>
      <c r="Z62" s="102"/>
    </row>
    <row r="63" spans="1:26" ht="72" customHeight="1">
      <c r="A63" s="26"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26"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26"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26"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26" t="str">
        <f>IF(B67&lt;&gt;"","3.5","")</f>
        <v/>
      </c>
      <c r="B67" s="127"/>
      <c r="C67" s="128"/>
      <c r="D67" s="128"/>
      <c r="E67" s="128"/>
      <c r="F67" s="128"/>
      <c r="G67" s="129"/>
      <c r="H67" s="127"/>
      <c r="I67" s="128"/>
      <c r="J67" s="128"/>
      <c r="K67" s="128"/>
      <c r="L67" s="128"/>
      <c r="M67" s="128"/>
      <c r="N67" s="128"/>
      <c r="O67" s="128"/>
      <c r="P67" s="129"/>
      <c r="Q67" s="127"/>
      <c r="R67" s="128"/>
      <c r="S67" s="128"/>
      <c r="T67" s="128"/>
      <c r="U67" s="128"/>
      <c r="V67" s="128"/>
      <c r="W67" s="128"/>
      <c r="X67" s="129"/>
      <c r="Y67" s="135"/>
      <c r="Z67" s="136"/>
    </row>
    <row r="68" spans="1:26" s="17" customFormat="1" ht="72" customHeight="1">
      <c r="A68" s="26"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88</v>
      </c>
    </row>
    <row r="71" ht="9.95" customHeight="1">
      <c r="A71" s="5"/>
    </row>
    <row r="72" spans="2:25" ht="48" customHeight="1">
      <c r="B72" s="153"/>
      <c r="C72" s="154"/>
      <c r="D72" s="154"/>
      <c r="E72" s="154"/>
      <c r="F72" s="154"/>
      <c r="G72" s="154"/>
      <c r="H72" s="154"/>
      <c r="I72" s="154"/>
      <c r="J72" s="154"/>
      <c r="K72" s="154"/>
      <c r="L72" s="154"/>
      <c r="M72" s="154"/>
      <c r="N72" s="154"/>
      <c r="O72" s="154"/>
      <c r="P72" s="154"/>
      <c r="Q72" s="154"/>
      <c r="R72" s="154"/>
      <c r="S72" s="154"/>
      <c r="T72" s="154"/>
      <c r="U72" s="154"/>
      <c r="V72" s="154"/>
      <c r="W72" s="154"/>
      <c r="X72" s="154"/>
      <c r="Y72" s="155"/>
    </row>
    <row r="73" spans="2:25" ht="48" customHeight="1">
      <c r="B73" s="156"/>
      <c r="C73" s="157"/>
      <c r="D73" s="157"/>
      <c r="E73" s="157"/>
      <c r="F73" s="157"/>
      <c r="G73" s="157"/>
      <c r="H73" s="157"/>
      <c r="I73" s="157"/>
      <c r="J73" s="157"/>
      <c r="K73" s="157"/>
      <c r="L73" s="157"/>
      <c r="M73" s="157"/>
      <c r="N73" s="157"/>
      <c r="O73" s="157"/>
      <c r="P73" s="157"/>
      <c r="Q73" s="157"/>
      <c r="R73" s="157"/>
      <c r="S73" s="157"/>
      <c r="T73" s="157"/>
      <c r="U73" s="157"/>
      <c r="V73" s="157"/>
      <c r="W73" s="157"/>
      <c r="X73" s="157"/>
      <c r="Y73" s="158"/>
    </row>
    <row r="74" spans="2:25" ht="48" customHeight="1">
      <c r="B74" s="156"/>
      <c r="C74" s="157"/>
      <c r="D74" s="157"/>
      <c r="E74" s="157"/>
      <c r="F74" s="157"/>
      <c r="G74" s="157"/>
      <c r="H74" s="157"/>
      <c r="I74" s="157"/>
      <c r="J74" s="157"/>
      <c r="K74" s="157"/>
      <c r="L74" s="157"/>
      <c r="M74" s="157"/>
      <c r="N74" s="157"/>
      <c r="O74" s="157"/>
      <c r="P74" s="157"/>
      <c r="Q74" s="157"/>
      <c r="R74" s="157"/>
      <c r="S74" s="157"/>
      <c r="T74" s="157"/>
      <c r="U74" s="157"/>
      <c r="V74" s="157"/>
      <c r="W74" s="157"/>
      <c r="X74" s="157"/>
      <c r="Y74" s="158"/>
    </row>
    <row r="75" spans="2:25" ht="48" customHeight="1">
      <c r="B75" s="156"/>
      <c r="C75" s="157"/>
      <c r="D75" s="157"/>
      <c r="E75" s="157"/>
      <c r="F75" s="157"/>
      <c r="G75" s="157"/>
      <c r="H75" s="157"/>
      <c r="I75" s="157"/>
      <c r="J75" s="157"/>
      <c r="K75" s="157"/>
      <c r="L75" s="157"/>
      <c r="M75" s="157"/>
      <c r="N75" s="157"/>
      <c r="O75" s="157"/>
      <c r="P75" s="157"/>
      <c r="Q75" s="157"/>
      <c r="R75" s="157"/>
      <c r="S75" s="157"/>
      <c r="T75" s="157"/>
      <c r="U75" s="157"/>
      <c r="V75" s="157"/>
      <c r="W75" s="157"/>
      <c r="X75" s="157"/>
      <c r="Y75" s="158"/>
    </row>
    <row r="76" spans="2:25" ht="48" customHeight="1">
      <c r="B76" s="156"/>
      <c r="C76" s="157"/>
      <c r="D76" s="157"/>
      <c r="E76" s="157"/>
      <c r="F76" s="157"/>
      <c r="G76" s="157"/>
      <c r="H76" s="157"/>
      <c r="I76" s="157"/>
      <c r="J76" s="157"/>
      <c r="K76" s="157"/>
      <c r="L76" s="157"/>
      <c r="M76" s="157"/>
      <c r="N76" s="157"/>
      <c r="O76" s="157"/>
      <c r="P76" s="157"/>
      <c r="Q76" s="157"/>
      <c r="R76" s="157"/>
      <c r="S76" s="157"/>
      <c r="T76" s="157"/>
      <c r="U76" s="157"/>
      <c r="V76" s="157"/>
      <c r="W76" s="157"/>
      <c r="X76" s="157"/>
      <c r="Y76" s="158"/>
    </row>
    <row r="77" ht="21" customHeight="1">
      <c r="A77" s="5"/>
    </row>
    <row r="78" ht="15">
      <c r="A78" s="5" t="s">
        <v>89</v>
      </c>
    </row>
    <row r="79" ht="24" customHeight="1"/>
    <row r="80" spans="2:25" ht="10.15" customHeight="1">
      <c r="B80" s="177"/>
      <c r="C80" s="177"/>
      <c r="D80" s="177"/>
      <c r="E80" s="177"/>
      <c r="F80" s="177"/>
      <c r="G80" s="177"/>
      <c r="H80" s="177"/>
      <c r="J80" s="177"/>
      <c r="K80" s="177"/>
      <c r="L80" s="177"/>
      <c r="M80" s="177"/>
      <c r="N80" s="177"/>
      <c r="O80" s="177"/>
      <c r="P80" s="177"/>
      <c r="Q80" s="177"/>
      <c r="S80" s="137"/>
      <c r="T80" s="138"/>
      <c r="U80" s="138"/>
      <c r="V80" s="138"/>
      <c r="W80" s="138"/>
      <c r="X80" s="138"/>
      <c r="Y80" s="139"/>
    </row>
    <row r="81" spans="2:25" ht="10.15" customHeight="1">
      <c r="B81" s="177"/>
      <c r="C81" s="177"/>
      <c r="D81" s="177"/>
      <c r="E81" s="177"/>
      <c r="F81" s="177"/>
      <c r="G81" s="177"/>
      <c r="H81" s="177"/>
      <c r="J81" s="177"/>
      <c r="K81" s="177"/>
      <c r="L81" s="177"/>
      <c r="M81" s="177"/>
      <c r="N81" s="177"/>
      <c r="O81" s="177"/>
      <c r="P81" s="177"/>
      <c r="Q81" s="177"/>
      <c r="S81" s="140"/>
      <c r="T81" s="141"/>
      <c r="U81" s="141"/>
      <c r="V81" s="141"/>
      <c r="W81" s="141"/>
      <c r="X81" s="141"/>
      <c r="Y81" s="142"/>
    </row>
    <row r="82" spans="2:25" ht="21" customHeight="1">
      <c r="B82" s="177"/>
      <c r="C82" s="177"/>
      <c r="D82" s="177"/>
      <c r="E82" s="177"/>
      <c r="F82" s="177"/>
      <c r="G82" s="177"/>
      <c r="H82" s="177"/>
      <c r="J82" s="177"/>
      <c r="K82" s="177"/>
      <c r="L82" s="177"/>
      <c r="M82" s="177"/>
      <c r="N82" s="177"/>
      <c r="O82" s="177"/>
      <c r="P82" s="177"/>
      <c r="Q82" s="177"/>
      <c r="S82" s="140"/>
      <c r="T82" s="141"/>
      <c r="U82" s="141"/>
      <c r="V82" s="141"/>
      <c r="W82" s="141"/>
      <c r="X82" s="141"/>
      <c r="Y82" s="142"/>
    </row>
    <row r="83" spans="2:25" ht="35.25" customHeight="1">
      <c r="B83" s="177"/>
      <c r="C83" s="177"/>
      <c r="D83" s="177"/>
      <c r="E83" s="177"/>
      <c r="F83" s="177"/>
      <c r="G83" s="177"/>
      <c r="H83" s="177"/>
      <c r="J83" s="177"/>
      <c r="K83" s="177"/>
      <c r="L83" s="177"/>
      <c r="M83" s="177"/>
      <c r="N83" s="177"/>
      <c r="O83" s="177"/>
      <c r="P83" s="177"/>
      <c r="Q83" s="177"/>
      <c r="S83" s="140"/>
      <c r="T83" s="141"/>
      <c r="U83" s="141"/>
      <c r="V83" s="141"/>
      <c r="W83" s="141"/>
      <c r="X83" s="141"/>
      <c r="Y83" s="142"/>
    </row>
    <row r="84" spans="2:25" ht="21" customHeight="1">
      <c r="B84" s="177"/>
      <c r="C84" s="177"/>
      <c r="D84" s="177"/>
      <c r="E84" s="177"/>
      <c r="F84" s="177"/>
      <c r="G84" s="177"/>
      <c r="H84" s="177"/>
      <c r="J84" s="177"/>
      <c r="K84" s="177"/>
      <c r="L84" s="177"/>
      <c r="M84" s="177"/>
      <c r="N84" s="177"/>
      <c r="O84" s="177"/>
      <c r="P84" s="177"/>
      <c r="Q84" s="177"/>
      <c r="S84" s="140"/>
      <c r="T84" s="141"/>
      <c r="U84" s="141"/>
      <c r="V84" s="141"/>
      <c r="W84" s="141"/>
      <c r="X84" s="141"/>
      <c r="Y84" s="142"/>
    </row>
    <row r="85" spans="2:25" ht="21" customHeight="1">
      <c r="B85" s="177"/>
      <c r="C85" s="177"/>
      <c r="D85" s="177"/>
      <c r="E85" s="177"/>
      <c r="F85" s="177"/>
      <c r="G85" s="177"/>
      <c r="H85" s="177"/>
      <c r="J85" s="177"/>
      <c r="K85" s="177"/>
      <c r="L85" s="177"/>
      <c r="M85" s="177"/>
      <c r="N85" s="177"/>
      <c r="O85" s="177"/>
      <c r="P85" s="177"/>
      <c r="Q85" s="177"/>
      <c r="S85" s="140"/>
      <c r="T85" s="141"/>
      <c r="U85" s="141"/>
      <c r="V85" s="141"/>
      <c r="W85" s="141"/>
      <c r="X85" s="141"/>
      <c r="Y85" s="142"/>
    </row>
    <row r="86" spans="2:25" ht="21" customHeight="1">
      <c r="B86" s="177"/>
      <c r="C86" s="177"/>
      <c r="D86" s="177"/>
      <c r="E86" s="177"/>
      <c r="F86" s="177"/>
      <c r="G86" s="177"/>
      <c r="H86" s="177"/>
      <c r="J86" s="177"/>
      <c r="K86" s="177"/>
      <c r="L86" s="177"/>
      <c r="M86" s="177"/>
      <c r="N86" s="177"/>
      <c r="O86" s="177"/>
      <c r="P86" s="177"/>
      <c r="Q86" s="177"/>
      <c r="S86" s="140"/>
      <c r="T86" s="141"/>
      <c r="U86" s="141"/>
      <c r="V86" s="141"/>
      <c r="W86" s="141"/>
      <c r="X86" s="141"/>
      <c r="Y86" s="142"/>
    </row>
    <row r="87" spans="2:25" ht="21" customHeight="1">
      <c r="B87" s="177"/>
      <c r="C87" s="177"/>
      <c r="D87" s="177"/>
      <c r="E87" s="177"/>
      <c r="F87" s="177"/>
      <c r="G87" s="177"/>
      <c r="H87" s="177"/>
      <c r="J87" s="177"/>
      <c r="K87" s="177"/>
      <c r="L87" s="177"/>
      <c r="M87" s="177"/>
      <c r="N87" s="177"/>
      <c r="O87" s="177"/>
      <c r="P87" s="177"/>
      <c r="Q87" s="177"/>
      <c r="S87" s="140"/>
      <c r="T87" s="141"/>
      <c r="U87" s="141"/>
      <c r="V87" s="141"/>
      <c r="W87" s="141"/>
      <c r="X87" s="141"/>
      <c r="Y87" s="142"/>
    </row>
    <row r="88" spans="2:25" ht="21" customHeight="1">
      <c r="B88" s="177"/>
      <c r="C88" s="177"/>
      <c r="D88" s="177"/>
      <c r="E88" s="177"/>
      <c r="F88" s="177"/>
      <c r="G88" s="177"/>
      <c r="H88" s="177"/>
      <c r="J88" s="177"/>
      <c r="K88" s="177"/>
      <c r="L88" s="177"/>
      <c r="M88" s="177"/>
      <c r="N88" s="177"/>
      <c r="O88" s="177"/>
      <c r="P88" s="177"/>
      <c r="Q88" s="177"/>
      <c r="S88" s="140"/>
      <c r="T88" s="141"/>
      <c r="U88" s="141"/>
      <c r="V88" s="141"/>
      <c r="W88" s="141"/>
      <c r="X88" s="141"/>
      <c r="Y88" s="142"/>
    </row>
    <row r="89" spans="2:25" ht="21" customHeight="1">
      <c r="B89" s="177"/>
      <c r="C89" s="177"/>
      <c r="D89" s="177"/>
      <c r="E89" s="177"/>
      <c r="F89" s="177"/>
      <c r="G89" s="177"/>
      <c r="H89" s="177"/>
      <c r="J89" s="177"/>
      <c r="K89" s="177"/>
      <c r="L89" s="177"/>
      <c r="M89" s="177"/>
      <c r="N89" s="177"/>
      <c r="O89" s="177"/>
      <c r="P89" s="177"/>
      <c r="Q89" s="177"/>
      <c r="S89" s="143"/>
      <c r="T89" s="144"/>
      <c r="U89" s="144"/>
      <c r="V89" s="144"/>
      <c r="W89" s="144"/>
      <c r="X89" s="144"/>
      <c r="Y89" s="145"/>
    </row>
    <row r="90" spans="2:25" ht="48" customHeight="1">
      <c r="B90" s="146"/>
      <c r="C90" s="146"/>
      <c r="D90" s="146"/>
      <c r="E90" s="146"/>
      <c r="F90" s="146"/>
      <c r="G90" s="146"/>
      <c r="H90" s="146"/>
      <c r="J90" s="147"/>
      <c r="K90" s="148"/>
      <c r="L90" s="148"/>
      <c r="M90" s="148"/>
      <c r="N90" s="148"/>
      <c r="O90" s="148"/>
      <c r="P90" s="148"/>
      <c r="Q90" s="149"/>
      <c r="S90" s="147"/>
      <c r="T90" s="148"/>
      <c r="U90" s="148"/>
      <c r="V90" s="148"/>
      <c r="W90" s="148"/>
      <c r="X90" s="148"/>
      <c r="Y90" s="149"/>
    </row>
    <row r="91" spans="2:25" ht="48" customHeight="1">
      <c r="B91" s="146"/>
      <c r="C91" s="146"/>
      <c r="D91" s="146"/>
      <c r="E91" s="146"/>
      <c r="F91" s="146"/>
      <c r="G91" s="146"/>
      <c r="H91" s="146"/>
      <c r="J91" s="150"/>
      <c r="K91" s="151"/>
      <c r="L91" s="151"/>
      <c r="M91" s="151"/>
      <c r="N91" s="151"/>
      <c r="O91" s="151"/>
      <c r="P91" s="151"/>
      <c r="Q91" s="152"/>
      <c r="S91" s="150"/>
      <c r="T91" s="151"/>
      <c r="U91" s="151"/>
      <c r="V91" s="151"/>
      <c r="W91" s="151"/>
      <c r="X91" s="151"/>
      <c r="Y91" s="152"/>
    </row>
    <row r="92" ht="21" customHeight="1"/>
    <row r="93" spans="2:25" ht="21" customHeight="1">
      <c r="B93" s="177"/>
      <c r="C93" s="177"/>
      <c r="D93" s="177"/>
      <c r="E93" s="177"/>
      <c r="F93" s="177"/>
      <c r="G93" s="177"/>
      <c r="H93" s="177"/>
      <c r="J93" s="177"/>
      <c r="K93" s="177"/>
      <c r="L93" s="177"/>
      <c r="M93" s="177"/>
      <c r="N93" s="177"/>
      <c r="O93" s="177"/>
      <c r="P93" s="177"/>
      <c r="Q93" s="177"/>
      <c r="S93" s="137"/>
      <c r="T93" s="138"/>
      <c r="U93" s="138"/>
      <c r="V93" s="138"/>
      <c r="W93" s="138"/>
      <c r="X93" s="138"/>
      <c r="Y93" s="139"/>
    </row>
    <row r="94" spans="2:25" ht="21" customHeight="1">
      <c r="B94" s="177"/>
      <c r="C94" s="177"/>
      <c r="D94" s="177"/>
      <c r="E94" s="177"/>
      <c r="F94" s="177"/>
      <c r="G94" s="177"/>
      <c r="H94" s="177"/>
      <c r="J94" s="177"/>
      <c r="K94" s="177"/>
      <c r="L94" s="177"/>
      <c r="M94" s="177"/>
      <c r="N94" s="177"/>
      <c r="O94" s="177"/>
      <c r="P94" s="177"/>
      <c r="Q94" s="177"/>
      <c r="S94" s="140"/>
      <c r="T94" s="141"/>
      <c r="U94" s="141"/>
      <c r="V94" s="141"/>
      <c r="W94" s="141"/>
      <c r="X94" s="141"/>
      <c r="Y94" s="142"/>
    </row>
    <row r="95" spans="2:25" ht="21" customHeight="1">
      <c r="B95" s="177"/>
      <c r="C95" s="177"/>
      <c r="D95" s="177"/>
      <c r="E95" s="177"/>
      <c r="F95" s="177"/>
      <c r="G95" s="177"/>
      <c r="H95" s="177"/>
      <c r="J95" s="177"/>
      <c r="K95" s="177"/>
      <c r="L95" s="177"/>
      <c r="M95" s="177"/>
      <c r="N95" s="177"/>
      <c r="O95" s="177"/>
      <c r="P95" s="177"/>
      <c r="Q95" s="177"/>
      <c r="S95" s="140"/>
      <c r="T95" s="141"/>
      <c r="U95" s="141"/>
      <c r="V95" s="141"/>
      <c r="W95" s="141"/>
      <c r="X95" s="141"/>
      <c r="Y95" s="142"/>
    </row>
    <row r="96" spans="2:25" ht="21" customHeight="1">
      <c r="B96" s="177"/>
      <c r="C96" s="177"/>
      <c r="D96" s="177"/>
      <c r="E96" s="177"/>
      <c r="F96" s="177"/>
      <c r="G96" s="177"/>
      <c r="H96" s="177"/>
      <c r="J96" s="177"/>
      <c r="K96" s="177"/>
      <c r="L96" s="177"/>
      <c r="M96" s="177"/>
      <c r="N96" s="177"/>
      <c r="O96" s="177"/>
      <c r="P96" s="177"/>
      <c r="Q96" s="177"/>
      <c r="S96" s="140"/>
      <c r="T96" s="141"/>
      <c r="U96" s="141"/>
      <c r="V96" s="141"/>
      <c r="W96" s="141"/>
      <c r="X96" s="141"/>
      <c r="Y96" s="142"/>
    </row>
    <row r="97" spans="2:25" ht="21" customHeight="1">
      <c r="B97" s="177"/>
      <c r="C97" s="177"/>
      <c r="D97" s="177"/>
      <c r="E97" s="177"/>
      <c r="F97" s="177"/>
      <c r="G97" s="177"/>
      <c r="H97" s="177"/>
      <c r="J97" s="177"/>
      <c r="K97" s="177"/>
      <c r="L97" s="177"/>
      <c r="M97" s="177"/>
      <c r="N97" s="177"/>
      <c r="O97" s="177"/>
      <c r="P97" s="177"/>
      <c r="Q97" s="177"/>
      <c r="S97" s="140"/>
      <c r="T97" s="141"/>
      <c r="U97" s="141"/>
      <c r="V97" s="141"/>
      <c r="W97" s="141"/>
      <c r="X97" s="141"/>
      <c r="Y97" s="142"/>
    </row>
    <row r="98" spans="2:25" ht="21" customHeight="1">
      <c r="B98" s="177"/>
      <c r="C98" s="177"/>
      <c r="D98" s="177"/>
      <c r="E98" s="177"/>
      <c r="F98" s="177"/>
      <c r="G98" s="177"/>
      <c r="H98" s="177"/>
      <c r="J98" s="177"/>
      <c r="K98" s="177"/>
      <c r="L98" s="177"/>
      <c r="M98" s="177"/>
      <c r="N98" s="177"/>
      <c r="O98" s="177"/>
      <c r="P98" s="177"/>
      <c r="Q98" s="177"/>
      <c r="S98" s="140"/>
      <c r="T98" s="141"/>
      <c r="U98" s="141"/>
      <c r="V98" s="141"/>
      <c r="W98" s="141"/>
      <c r="X98" s="141"/>
      <c r="Y98" s="142"/>
    </row>
    <row r="99" spans="2:25" ht="21" customHeight="1">
      <c r="B99" s="177"/>
      <c r="C99" s="177"/>
      <c r="D99" s="177"/>
      <c r="E99" s="177"/>
      <c r="F99" s="177"/>
      <c r="G99" s="177"/>
      <c r="H99" s="177"/>
      <c r="J99" s="177"/>
      <c r="K99" s="177"/>
      <c r="L99" s="177"/>
      <c r="M99" s="177"/>
      <c r="N99" s="177"/>
      <c r="O99" s="177"/>
      <c r="P99" s="177"/>
      <c r="Q99" s="177"/>
      <c r="S99" s="140"/>
      <c r="T99" s="141"/>
      <c r="U99" s="141"/>
      <c r="V99" s="141"/>
      <c r="W99" s="141"/>
      <c r="X99" s="141"/>
      <c r="Y99" s="142"/>
    </row>
    <row r="100" spans="2:25" ht="21" customHeight="1">
      <c r="B100" s="177"/>
      <c r="C100" s="177"/>
      <c r="D100" s="177"/>
      <c r="E100" s="177"/>
      <c r="F100" s="177"/>
      <c r="G100" s="177"/>
      <c r="H100" s="177"/>
      <c r="J100" s="177"/>
      <c r="K100" s="177"/>
      <c r="L100" s="177"/>
      <c r="M100" s="177"/>
      <c r="N100" s="177"/>
      <c r="O100" s="177"/>
      <c r="P100" s="177"/>
      <c r="Q100" s="177"/>
      <c r="S100" s="140"/>
      <c r="T100" s="141"/>
      <c r="U100" s="141"/>
      <c r="V100" s="141"/>
      <c r="W100" s="141"/>
      <c r="X100" s="141"/>
      <c r="Y100" s="142"/>
    </row>
    <row r="101" spans="2:25" ht="21" customHeight="1">
      <c r="B101" s="177"/>
      <c r="C101" s="177"/>
      <c r="D101" s="177"/>
      <c r="E101" s="177"/>
      <c r="F101" s="177"/>
      <c r="G101" s="177"/>
      <c r="H101" s="177"/>
      <c r="J101" s="177"/>
      <c r="K101" s="177"/>
      <c r="L101" s="177"/>
      <c r="M101" s="177"/>
      <c r="N101" s="177"/>
      <c r="O101" s="177"/>
      <c r="P101" s="177"/>
      <c r="Q101" s="177"/>
      <c r="S101" s="140"/>
      <c r="T101" s="141"/>
      <c r="U101" s="141"/>
      <c r="V101" s="141"/>
      <c r="W101" s="141"/>
      <c r="X101" s="141"/>
      <c r="Y101" s="142"/>
    </row>
    <row r="102" spans="2:25" ht="21" customHeight="1">
      <c r="B102" s="177"/>
      <c r="C102" s="177"/>
      <c r="D102" s="177"/>
      <c r="E102" s="177"/>
      <c r="F102" s="177"/>
      <c r="G102" s="177"/>
      <c r="H102" s="177"/>
      <c r="J102" s="177"/>
      <c r="K102" s="177"/>
      <c r="L102" s="177"/>
      <c r="M102" s="177"/>
      <c r="N102" s="177"/>
      <c r="O102" s="177"/>
      <c r="P102" s="177"/>
      <c r="Q102" s="177"/>
      <c r="S102" s="143"/>
      <c r="T102" s="144"/>
      <c r="U102" s="144"/>
      <c r="V102" s="144"/>
      <c r="W102" s="144"/>
      <c r="X102" s="144"/>
      <c r="Y102" s="145"/>
    </row>
    <row r="103" spans="2:25" ht="48" customHeight="1">
      <c r="B103" s="130"/>
      <c r="C103" s="130"/>
      <c r="D103" s="130"/>
      <c r="E103" s="130"/>
      <c r="F103" s="130"/>
      <c r="G103" s="130"/>
      <c r="H103" s="130"/>
      <c r="J103" s="147"/>
      <c r="K103" s="148"/>
      <c r="L103" s="148"/>
      <c r="M103" s="148"/>
      <c r="N103" s="148"/>
      <c r="O103" s="148"/>
      <c r="P103" s="148"/>
      <c r="Q103" s="149"/>
      <c r="S103" s="165"/>
      <c r="T103" s="166"/>
      <c r="U103" s="166"/>
      <c r="V103" s="166"/>
      <c r="W103" s="166"/>
      <c r="X103" s="166"/>
      <c r="Y103" s="167"/>
    </row>
    <row r="104" spans="2:25" ht="48" customHeight="1">
      <c r="B104" s="130"/>
      <c r="C104" s="130"/>
      <c r="D104" s="130"/>
      <c r="E104" s="130"/>
      <c r="F104" s="130"/>
      <c r="G104" s="130"/>
      <c r="H104" s="130"/>
      <c r="J104" s="150"/>
      <c r="K104" s="151"/>
      <c r="L104" s="151"/>
      <c r="M104" s="151"/>
      <c r="N104" s="151"/>
      <c r="O104" s="151"/>
      <c r="P104" s="151"/>
      <c r="Q104" s="152"/>
      <c r="S104" s="168"/>
      <c r="T104" s="169"/>
      <c r="U104" s="169"/>
      <c r="V104" s="169"/>
      <c r="W104" s="169"/>
      <c r="X104" s="169"/>
      <c r="Y104" s="170"/>
    </row>
    <row r="105" ht="21" customHeight="1"/>
    <row r="106" spans="2:25" ht="21" customHeight="1">
      <c r="B106" s="137"/>
      <c r="C106" s="138"/>
      <c r="D106" s="138"/>
      <c r="E106" s="138"/>
      <c r="F106" s="138"/>
      <c r="G106" s="138"/>
      <c r="H106" s="139"/>
      <c r="J106" s="137"/>
      <c r="K106" s="138"/>
      <c r="L106" s="138"/>
      <c r="M106" s="138"/>
      <c r="N106" s="138"/>
      <c r="O106" s="138"/>
      <c r="P106" s="138"/>
      <c r="Q106" s="139"/>
      <c r="S106" s="137"/>
      <c r="T106" s="138"/>
      <c r="U106" s="138"/>
      <c r="V106" s="138"/>
      <c r="W106" s="138"/>
      <c r="X106" s="138"/>
      <c r="Y106" s="139"/>
    </row>
    <row r="107" spans="2:25" ht="21" customHeight="1">
      <c r="B107" s="140"/>
      <c r="C107" s="141"/>
      <c r="D107" s="141"/>
      <c r="E107" s="141"/>
      <c r="F107" s="141"/>
      <c r="G107" s="141"/>
      <c r="H107" s="142"/>
      <c r="J107" s="140"/>
      <c r="K107" s="141"/>
      <c r="L107" s="141"/>
      <c r="M107" s="141"/>
      <c r="N107" s="141"/>
      <c r="O107" s="141"/>
      <c r="P107" s="141"/>
      <c r="Q107" s="142"/>
      <c r="S107" s="140"/>
      <c r="T107" s="141"/>
      <c r="U107" s="141"/>
      <c r="V107" s="141"/>
      <c r="W107" s="141"/>
      <c r="X107" s="141"/>
      <c r="Y107" s="142"/>
    </row>
    <row r="108" spans="2:25" ht="21" customHeight="1">
      <c r="B108" s="140"/>
      <c r="C108" s="141"/>
      <c r="D108" s="141"/>
      <c r="E108" s="141"/>
      <c r="F108" s="141"/>
      <c r="G108" s="141"/>
      <c r="H108" s="142"/>
      <c r="J108" s="140"/>
      <c r="K108" s="141"/>
      <c r="L108" s="141"/>
      <c r="M108" s="141"/>
      <c r="N108" s="141"/>
      <c r="O108" s="141"/>
      <c r="P108" s="141"/>
      <c r="Q108" s="142"/>
      <c r="S108" s="140"/>
      <c r="T108" s="141"/>
      <c r="U108" s="141"/>
      <c r="V108" s="141"/>
      <c r="W108" s="141"/>
      <c r="X108" s="141"/>
      <c r="Y108" s="142"/>
    </row>
    <row r="109" spans="2:25" ht="21" customHeight="1">
      <c r="B109" s="140"/>
      <c r="C109" s="141"/>
      <c r="D109" s="141"/>
      <c r="E109" s="141"/>
      <c r="F109" s="141"/>
      <c r="G109" s="141"/>
      <c r="H109" s="142"/>
      <c r="J109" s="140"/>
      <c r="K109" s="141"/>
      <c r="L109" s="141"/>
      <c r="M109" s="141"/>
      <c r="N109" s="141"/>
      <c r="O109" s="141"/>
      <c r="P109" s="141"/>
      <c r="Q109" s="142"/>
      <c r="S109" s="140"/>
      <c r="T109" s="141"/>
      <c r="U109" s="141"/>
      <c r="V109" s="141"/>
      <c r="W109" s="141"/>
      <c r="X109" s="141"/>
      <c r="Y109" s="142"/>
    </row>
    <row r="110" spans="2:25" ht="21" customHeight="1">
      <c r="B110" s="140"/>
      <c r="C110" s="141"/>
      <c r="D110" s="141"/>
      <c r="E110" s="141"/>
      <c r="F110" s="141"/>
      <c r="G110" s="141"/>
      <c r="H110" s="142"/>
      <c r="J110" s="140"/>
      <c r="K110" s="141"/>
      <c r="L110" s="141"/>
      <c r="M110" s="141"/>
      <c r="N110" s="141"/>
      <c r="O110" s="141"/>
      <c r="P110" s="141"/>
      <c r="Q110" s="142"/>
      <c r="S110" s="140"/>
      <c r="T110" s="141"/>
      <c r="U110" s="141"/>
      <c r="V110" s="141"/>
      <c r="W110" s="141"/>
      <c r="X110" s="141"/>
      <c r="Y110" s="142"/>
    </row>
    <row r="111" spans="2:25" ht="21" customHeight="1">
      <c r="B111" s="140"/>
      <c r="C111" s="141"/>
      <c r="D111" s="141"/>
      <c r="E111" s="141"/>
      <c r="F111" s="141"/>
      <c r="G111" s="141"/>
      <c r="H111" s="142"/>
      <c r="J111" s="140"/>
      <c r="K111" s="141"/>
      <c r="L111" s="141"/>
      <c r="M111" s="141"/>
      <c r="N111" s="141"/>
      <c r="O111" s="141"/>
      <c r="P111" s="141"/>
      <c r="Q111" s="142"/>
      <c r="S111" s="140"/>
      <c r="T111" s="141"/>
      <c r="U111" s="141"/>
      <c r="V111" s="141"/>
      <c r="W111" s="141"/>
      <c r="X111" s="141"/>
      <c r="Y111" s="142"/>
    </row>
    <row r="112" spans="2:25" ht="21" customHeight="1">
      <c r="B112" s="140"/>
      <c r="C112" s="141"/>
      <c r="D112" s="141"/>
      <c r="E112" s="141"/>
      <c r="F112" s="141"/>
      <c r="G112" s="141"/>
      <c r="H112" s="142"/>
      <c r="J112" s="140"/>
      <c r="K112" s="141"/>
      <c r="L112" s="141"/>
      <c r="M112" s="141"/>
      <c r="N112" s="141"/>
      <c r="O112" s="141"/>
      <c r="P112" s="141"/>
      <c r="Q112" s="142"/>
      <c r="S112" s="140"/>
      <c r="T112" s="141"/>
      <c r="U112" s="141"/>
      <c r="V112" s="141"/>
      <c r="W112" s="141"/>
      <c r="X112" s="141"/>
      <c r="Y112" s="142"/>
    </row>
    <row r="113" spans="2:25" ht="21" customHeight="1">
      <c r="B113" s="140"/>
      <c r="C113" s="141"/>
      <c r="D113" s="141"/>
      <c r="E113" s="141"/>
      <c r="F113" s="141"/>
      <c r="G113" s="141"/>
      <c r="H113" s="142"/>
      <c r="J113" s="140"/>
      <c r="K113" s="141"/>
      <c r="L113" s="141"/>
      <c r="M113" s="141"/>
      <c r="N113" s="141"/>
      <c r="O113" s="141"/>
      <c r="P113" s="141"/>
      <c r="Q113" s="142"/>
      <c r="S113" s="140"/>
      <c r="T113" s="141"/>
      <c r="U113" s="141"/>
      <c r="V113" s="141"/>
      <c r="W113" s="141"/>
      <c r="X113" s="141"/>
      <c r="Y113" s="142"/>
    </row>
    <row r="114" spans="2:25" ht="21" customHeight="1">
      <c r="B114" s="140"/>
      <c r="C114" s="141"/>
      <c r="D114" s="141"/>
      <c r="E114" s="141"/>
      <c r="F114" s="141"/>
      <c r="G114" s="141"/>
      <c r="H114" s="142"/>
      <c r="J114" s="140"/>
      <c r="K114" s="141"/>
      <c r="L114" s="141"/>
      <c r="M114" s="141"/>
      <c r="N114" s="141"/>
      <c r="O114" s="141"/>
      <c r="P114" s="141"/>
      <c r="Q114" s="142"/>
      <c r="S114" s="140"/>
      <c r="T114" s="141"/>
      <c r="U114" s="141"/>
      <c r="V114" s="141"/>
      <c r="W114" s="141"/>
      <c r="X114" s="141"/>
      <c r="Y114" s="142"/>
    </row>
    <row r="115" spans="2:25" ht="21" customHeight="1">
      <c r="B115" s="143"/>
      <c r="C115" s="144"/>
      <c r="D115" s="144"/>
      <c r="E115" s="144"/>
      <c r="F115" s="144"/>
      <c r="G115" s="144"/>
      <c r="H115" s="145"/>
      <c r="J115" s="143"/>
      <c r="K115" s="144"/>
      <c r="L115" s="144"/>
      <c r="M115" s="144"/>
      <c r="N115" s="144"/>
      <c r="O115" s="144"/>
      <c r="P115" s="144"/>
      <c r="Q115" s="145"/>
      <c r="S115" s="143"/>
      <c r="T115" s="144"/>
      <c r="U115" s="144"/>
      <c r="V115" s="144"/>
      <c r="W115" s="144"/>
      <c r="X115" s="144"/>
      <c r="Y115" s="145"/>
    </row>
    <row r="116" spans="2:25" ht="48" customHeight="1">
      <c r="B116" s="165"/>
      <c r="C116" s="166"/>
      <c r="D116" s="166"/>
      <c r="E116" s="166"/>
      <c r="F116" s="166"/>
      <c r="G116" s="166"/>
      <c r="H116" s="167"/>
      <c r="J116" s="171"/>
      <c r="K116" s="172"/>
      <c r="L116" s="172"/>
      <c r="M116" s="172"/>
      <c r="N116" s="172"/>
      <c r="O116" s="172"/>
      <c r="P116" s="172"/>
      <c r="Q116" s="173"/>
      <c r="S116" s="165"/>
      <c r="T116" s="166"/>
      <c r="U116" s="166"/>
      <c r="V116" s="166"/>
      <c r="W116" s="166"/>
      <c r="X116" s="166"/>
      <c r="Y116" s="167"/>
    </row>
    <row r="117" spans="2:25" ht="48" customHeight="1">
      <c r="B117" s="168"/>
      <c r="C117" s="169"/>
      <c r="D117" s="169"/>
      <c r="E117" s="169"/>
      <c r="F117" s="169"/>
      <c r="G117" s="169"/>
      <c r="H117" s="170"/>
      <c r="J117" s="174"/>
      <c r="K117" s="175"/>
      <c r="L117" s="175"/>
      <c r="M117" s="175"/>
      <c r="N117" s="175"/>
      <c r="O117" s="175"/>
      <c r="P117" s="175"/>
      <c r="Q117" s="176"/>
      <c r="S117" s="168"/>
      <c r="T117" s="169"/>
      <c r="U117" s="169"/>
      <c r="V117" s="169"/>
      <c r="W117" s="169"/>
      <c r="X117" s="169"/>
      <c r="Y117" s="170"/>
    </row>
    <row r="119" ht="21" customHeight="1"/>
    <row r="120" spans="5:23" ht="21" customHeight="1">
      <c r="E120" s="18" t="s">
        <v>48</v>
      </c>
      <c r="F120" s="162"/>
      <c r="G120" s="162"/>
      <c r="H120" s="162"/>
      <c r="I120" s="162"/>
      <c r="J120" s="162"/>
      <c r="Q120" s="18" t="s">
        <v>49</v>
      </c>
      <c r="R120" s="162"/>
      <c r="S120" s="162"/>
      <c r="T120" s="162"/>
      <c r="U120" s="162"/>
      <c r="V120" s="162"/>
      <c r="W120" s="162"/>
    </row>
    <row r="121" spans="5:24" ht="21" customHeight="1">
      <c r="E121" s="18" t="s">
        <v>50</v>
      </c>
      <c r="F121" s="163"/>
      <c r="G121" s="163"/>
      <c r="H121" s="163"/>
      <c r="I121" s="163"/>
      <c r="J121" s="163"/>
      <c r="K121" s="5" t="s">
        <v>51</v>
      </c>
      <c r="Q121" s="18" t="s">
        <v>50</v>
      </c>
      <c r="R121" s="162"/>
      <c r="S121" s="162"/>
      <c r="T121" s="162"/>
      <c r="U121" s="162"/>
      <c r="V121" s="162"/>
      <c r="W121" s="162"/>
      <c r="X121" s="5" t="s">
        <v>51</v>
      </c>
    </row>
    <row r="122" spans="5:24" ht="24" customHeight="1">
      <c r="E122" s="18" t="s">
        <v>52</v>
      </c>
      <c r="F122" s="163"/>
      <c r="G122" s="163"/>
      <c r="H122" s="163"/>
      <c r="I122" s="163"/>
      <c r="J122" s="163"/>
      <c r="Q122" s="164"/>
      <c r="R122" s="164"/>
      <c r="S122" s="164"/>
      <c r="T122" s="164"/>
      <c r="U122" s="164"/>
      <c r="V122" s="164"/>
      <c r="W122" s="164"/>
      <c r="X122" s="164"/>
    </row>
    <row r="123" spans="5:23" ht="24" customHeight="1">
      <c r="E123" s="18" t="s">
        <v>53</v>
      </c>
      <c r="F123" s="159"/>
      <c r="G123" s="159"/>
      <c r="H123" s="159"/>
      <c r="I123" s="159"/>
      <c r="J123" s="159"/>
      <c r="Q123" s="18" t="s">
        <v>53</v>
      </c>
      <c r="R123" s="160"/>
      <c r="S123" s="160"/>
      <c r="T123" s="160"/>
      <c r="U123" s="160"/>
      <c r="V123" s="160"/>
      <c r="W123" s="160"/>
    </row>
    <row r="124" spans="5:10" ht="24" customHeight="1">
      <c r="E124" s="18" t="s">
        <v>54</v>
      </c>
      <c r="F124" s="161"/>
      <c r="G124" s="161"/>
      <c r="H124" s="161"/>
      <c r="I124" s="161"/>
      <c r="J124" s="161"/>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55:L55"/>
    <mergeCell ref="M55:X55"/>
    <mergeCell ref="B56:L56"/>
    <mergeCell ref="M56:X56"/>
    <mergeCell ref="Y66:Z66"/>
    <mergeCell ref="B67:G67"/>
    <mergeCell ref="H67:P67"/>
    <mergeCell ref="Q67:X67"/>
    <mergeCell ref="Y67:Z67"/>
    <mergeCell ref="B66:G66"/>
    <mergeCell ref="Y62:Z62"/>
    <mergeCell ref="Y57:Z57"/>
    <mergeCell ref="Y58:Z58"/>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V35:W35"/>
    <mergeCell ref="B36:G36"/>
    <mergeCell ref="H36:J36"/>
    <mergeCell ref="K36:M36"/>
    <mergeCell ref="N36:P36"/>
    <mergeCell ref="Q36:S36"/>
    <mergeCell ref="T36:U36"/>
    <mergeCell ref="V36:W36"/>
    <mergeCell ref="A37:S37"/>
    <mergeCell ref="T37:U37"/>
    <mergeCell ref="V37:W37"/>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H30:J30"/>
    <mergeCell ref="K30:M30"/>
    <mergeCell ref="N30:P30"/>
    <mergeCell ref="H27:J27"/>
    <mergeCell ref="K27:M27"/>
    <mergeCell ref="N27:P27"/>
    <mergeCell ref="Q27:S27"/>
    <mergeCell ref="T27:U27"/>
    <mergeCell ref="T29:U29"/>
    <mergeCell ref="T30:U30"/>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Z124"/>
  <sheetViews>
    <sheetView view="pageBreakPreview" zoomScaleSheetLayoutView="100" workbookViewId="0" topLeftCell="A1">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5" t="s">
        <v>31</v>
      </c>
      <c r="B1" s="35"/>
      <c r="C1" s="35"/>
      <c r="D1" s="35"/>
      <c r="E1" s="35"/>
      <c r="F1" s="35"/>
      <c r="G1" s="35"/>
      <c r="H1" s="35"/>
      <c r="I1" s="35"/>
      <c r="J1" s="35"/>
      <c r="K1" s="35"/>
      <c r="L1" s="35"/>
      <c r="M1" s="35"/>
      <c r="N1" s="35"/>
      <c r="O1" s="35"/>
      <c r="P1" s="35"/>
      <c r="Q1" s="35"/>
      <c r="R1" s="35"/>
      <c r="S1" s="35"/>
      <c r="T1" s="35"/>
      <c r="U1" s="35"/>
      <c r="V1" s="35"/>
      <c r="W1" s="35"/>
      <c r="X1" s="35"/>
      <c r="Y1" s="35"/>
      <c r="Z1" s="35"/>
    </row>
    <row r="2" spans="1:26" ht="21" customHeight="1">
      <c r="A2" s="6"/>
      <c r="B2" s="6"/>
      <c r="C2" s="6"/>
      <c r="D2" s="6"/>
      <c r="E2" s="6"/>
      <c r="F2" s="6"/>
      <c r="G2" s="6"/>
      <c r="H2" s="6"/>
      <c r="I2" s="6"/>
      <c r="J2" s="36" t="s">
        <v>107</v>
      </c>
      <c r="K2" s="36"/>
      <c r="L2" s="36"/>
      <c r="M2" s="36"/>
      <c r="N2" s="36"/>
      <c r="O2" s="36"/>
      <c r="P2" s="36"/>
      <c r="Q2" s="36"/>
      <c r="R2" s="6"/>
      <c r="S2" s="6"/>
      <c r="T2" s="6"/>
      <c r="U2" s="6"/>
      <c r="V2" s="6"/>
      <c r="W2" s="6"/>
      <c r="X2" s="6"/>
      <c r="Y2" s="6"/>
      <c r="Z2" s="6"/>
    </row>
    <row r="3" spans="1:26" ht="21" customHeight="1">
      <c r="A3" s="35" t="s">
        <v>23</v>
      </c>
      <c r="B3" s="35"/>
      <c r="C3" s="35"/>
      <c r="D3" s="35"/>
      <c r="E3" s="35"/>
      <c r="F3" s="35"/>
      <c r="G3" s="35"/>
      <c r="H3" s="35"/>
      <c r="I3" s="35"/>
      <c r="J3" s="35"/>
      <c r="K3" s="35"/>
      <c r="L3" s="35"/>
      <c r="M3" s="35"/>
      <c r="N3" s="35"/>
      <c r="O3" s="35"/>
      <c r="P3" s="35"/>
      <c r="Q3" s="35"/>
      <c r="R3" s="35"/>
      <c r="S3" s="35"/>
      <c r="T3" s="35"/>
      <c r="U3" s="35"/>
      <c r="V3" s="35"/>
      <c r="W3" s="35"/>
      <c r="X3" s="35"/>
      <c r="Y3" s="35"/>
      <c r="Z3" s="35"/>
    </row>
    <row r="4" spans="1:26" ht="21" customHeight="1">
      <c r="A4" s="35" t="s">
        <v>91</v>
      </c>
      <c r="B4" s="35"/>
      <c r="C4" s="35"/>
      <c r="D4" s="35"/>
      <c r="E4" s="35"/>
      <c r="F4" s="35"/>
      <c r="G4" s="35"/>
      <c r="H4" s="35"/>
      <c r="I4" s="35"/>
      <c r="J4" s="35"/>
      <c r="K4" s="35"/>
      <c r="L4" s="35"/>
      <c r="M4" s="35"/>
      <c r="N4" s="35"/>
      <c r="O4" s="35"/>
      <c r="P4" s="35"/>
      <c r="Q4" s="35"/>
      <c r="R4" s="35"/>
      <c r="S4" s="35"/>
      <c r="T4" s="35"/>
      <c r="U4" s="35"/>
      <c r="V4" s="35"/>
      <c r="W4" s="35"/>
      <c r="X4" s="35"/>
      <c r="Y4" s="35"/>
      <c r="Z4" s="35"/>
    </row>
    <row r="5" ht="10.15" customHeight="1"/>
    <row r="6" ht="21" customHeight="1">
      <c r="A6" s="8" t="s">
        <v>1</v>
      </c>
    </row>
    <row r="7" spans="1:16" ht="21" customHeight="1">
      <c r="A7" s="9" t="s">
        <v>90</v>
      </c>
      <c r="L7" s="10"/>
      <c r="M7" s="37"/>
      <c r="N7" s="38"/>
      <c r="O7" s="38"/>
      <c r="P7" s="39"/>
    </row>
    <row r="8" spans="1:10" ht="21" customHeight="1">
      <c r="A8" s="9" t="s">
        <v>34</v>
      </c>
      <c r="G8" s="10"/>
      <c r="H8" s="37"/>
      <c r="I8" s="38"/>
      <c r="J8" s="39"/>
    </row>
    <row r="9" ht="9" customHeight="1"/>
    <row r="10" spans="1:26" s="8" customFormat="1" ht="30" customHeight="1">
      <c r="A10" s="40" t="s">
        <v>6</v>
      </c>
      <c r="B10" s="40" t="s">
        <v>29</v>
      </c>
      <c r="C10" s="40"/>
      <c r="D10" s="40"/>
      <c r="E10" s="40"/>
      <c r="F10" s="40"/>
      <c r="G10" s="40"/>
      <c r="H10" s="40"/>
      <c r="I10" s="40"/>
      <c r="J10" s="40"/>
      <c r="K10" s="40" t="s">
        <v>30</v>
      </c>
      <c r="L10" s="40"/>
      <c r="M10" s="40"/>
      <c r="N10" s="40"/>
      <c r="O10" s="40"/>
      <c r="P10" s="40"/>
      <c r="Q10" s="40"/>
      <c r="R10" s="40"/>
      <c r="S10" s="40" t="s">
        <v>5</v>
      </c>
      <c r="T10" s="40"/>
      <c r="U10" s="40"/>
      <c r="V10" s="40"/>
      <c r="W10" s="40"/>
      <c r="X10" s="40"/>
      <c r="Y10" s="40"/>
      <c r="Z10" s="40"/>
    </row>
    <row r="11" spans="1:26" s="8" customFormat="1" ht="30" customHeight="1">
      <c r="A11" s="40"/>
      <c r="B11" s="40"/>
      <c r="C11" s="40"/>
      <c r="D11" s="40"/>
      <c r="E11" s="40"/>
      <c r="F11" s="40"/>
      <c r="G11" s="40"/>
      <c r="H11" s="40"/>
      <c r="I11" s="40"/>
      <c r="J11" s="40"/>
      <c r="K11" s="40" t="s">
        <v>2</v>
      </c>
      <c r="L11" s="40"/>
      <c r="M11" s="40"/>
      <c r="N11" s="40" t="s">
        <v>3</v>
      </c>
      <c r="O11" s="40"/>
      <c r="P11" s="40"/>
      <c r="Q11" s="40" t="s">
        <v>4</v>
      </c>
      <c r="R11" s="40"/>
      <c r="S11" s="40" t="s">
        <v>2</v>
      </c>
      <c r="T11" s="40"/>
      <c r="U11" s="40"/>
      <c r="V11" s="40" t="s">
        <v>3</v>
      </c>
      <c r="W11" s="40"/>
      <c r="X11" s="40"/>
      <c r="Y11" s="40" t="s">
        <v>4</v>
      </c>
      <c r="Z11" s="40"/>
    </row>
    <row r="12" spans="1:26" ht="24" customHeight="1">
      <c r="A12" s="41" t="s">
        <v>104</v>
      </c>
      <c r="B12" s="42"/>
      <c r="C12" s="42"/>
      <c r="D12" s="42"/>
      <c r="E12" s="42"/>
      <c r="F12" s="42"/>
      <c r="G12" s="42"/>
      <c r="H12" s="42"/>
      <c r="I12" s="42"/>
      <c r="J12" s="42"/>
      <c r="K12" s="42"/>
      <c r="L12" s="42"/>
      <c r="M12" s="42"/>
      <c r="N12" s="42"/>
      <c r="O12" s="42"/>
      <c r="P12" s="42"/>
      <c r="Q12" s="42"/>
      <c r="R12" s="42"/>
      <c r="S12" s="42"/>
      <c r="T12" s="42"/>
      <c r="U12" s="42"/>
      <c r="V12" s="42"/>
      <c r="W12" s="42"/>
      <c r="X12" s="42"/>
      <c r="Y12" s="42"/>
      <c r="Z12" s="43"/>
    </row>
    <row r="13" spans="1:26" ht="24" customHeight="1">
      <c r="A13" s="24">
        <v>1</v>
      </c>
      <c r="B13" s="44" t="s">
        <v>92</v>
      </c>
      <c r="C13" s="44"/>
      <c r="D13" s="44"/>
      <c r="E13" s="44"/>
      <c r="F13" s="44"/>
      <c r="G13" s="44"/>
      <c r="H13" s="44"/>
      <c r="I13" s="44"/>
      <c r="J13" s="44"/>
      <c r="K13" s="45">
        <v>53</v>
      </c>
      <c r="L13" s="45"/>
      <c r="M13" s="45"/>
      <c r="N13" s="46">
        <f>Q30</f>
        <v>0</v>
      </c>
      <c r="O13" s="46"/>
      <c r="P13" s="46"/>
      <c r="Q13" s="47">
        <f>V25/T25*100</f>
        <v>0</v>
      </c>
      <c r="R13" s="48"/>
      <c r="S13" s="199">
        <v>1590000</v>
      </c>
      <c r="T13" s="200"/>
      <c r="U13" s="201"/>
      <c r="V13" s="202"/>
      <c r="W13" s="203"/>
      <c r="X13" s="204"/>
      <c r="Y13" s="211">
        <f>V13/S13*100</f>
        <v>0</v>
      </c>
      <c r="Z13" s="212"/>
    </row>
    <row r="14" spans="1:26" s="11" customFormat="1" ht="48" customHeight="1">
      <c r="A14" s="20">
        <v>2</v>
      </c>
      <c r="B14" s="33" t="s">
        <v>93</v>
      </c>
      <c r="C14" s="33"/>
      <c r="D14" s="33"/>
      <c r="E14" s="33"/>
      <c r="F14" s="33"/>
      <c r="G14" s="33"/>
      <c r="H14" s="33"/>
      <c r="I14" s="33"/>
      <c r="J14" s="33"/>
      <c r="K14" s="98">
        <v>15</v>
      </c>
      <c r="L14" s="98"/>
      <c r="M14" s="98"/>
      <c r="N14" s="99">
        <f>Q32</f>
        <v>0</v>
      </c>
      <c r="O14" s="99"/>
      <c r="P14" s="99"/>
      <c r="Q14" s="68">
        <f>V32/T32*100</f>
        <v>0</v>
      </c>
      <c r="R14" s="69"/>
      <c r="S14" s="196">
        <v>1620000</v>
      </c>
      <c r="T14" s="197"/>
      <c r="U14" s="198"/>
      <c r="V14" s="205"/>
      <c r="W14" s="206"/>
      <c r="X14" s="207"/>
      <c r="Y14" s="211">
        <f>V14/S14*100</f>
        <v>0</v>
      </c>
      <c r="Z14" s="212"/>
    </row>
    <row r="15" spans="1:26" ht="24" customHeight="1">
      <c r="A15" s="19">
        <v>3</v>
      </c>
      <c r="B15" s="100" t="s">
        <v>94</v>
      </c>
      <c r="C15" s="100"/>
      <c r="D15" s="100"/>
      <c r="E15" s="100"/>
      <c r="F15" s="100"/>
      <c r="G15" s="100"/>
      <c r="H15" s="100"/>
      <c r="I15" s="100"/>
      <c r="J15" s="100"/>
      <c r="K15" s="101">
        <v>580</v>
      </c>
      <c r="L15" s="101"/>
      <c r="M15" s="101"/>
      <c r="N15" s="49">
        <f>Q33</f>
        <v>0</v>
      </c>
      <c r="O15" s="49"/>
      <c r="P15" s="49"/>
      <c r="Q15" s="68">
        <f>V33/T33*100</f>
        <v>0</v>
      </c>
      <c r="R15" s="69"/>
      <c r="S15" s="237">
        <v>3085600</v>
      </c>
      <c r="T15" s="238"/>
      <c r="U15" s="239"/>
      <c r="V15" s="208"/>
      <c r="W15" s="209"/>
      <c r="X15" s="210"/>
      <c r="Y15" s="211">
        <f>V15/S15*100</f>
        <v>0</v>
      </c>
      <c r="Z15" s="212"/>
    </row>
    <row r="16" spans="1:26" ht="24" customHeight="1">
      <c r="A16" s="19">
        <v>4</v>
      </c>
      <c r="B16" s="100" t="s">
        <v>95</v>
      </c>
      <c r="C16" s="100"/>
      <c r="D16" s="100"/>
      <c r="E16" s="100"/>
      <c r="F16" s="100"/>
      <c r="G16" s="100"/>
      <c r="H16" s="100"/>
      <c r="I16" s="100"/>
      <c r="J16" s="100"/>
      <c r="K16" s="101">
        <v>6</v>
      </c>
      <c r="L16" s="101"/>
      <c r="M16" s="101"/>
      <c r="N16" s="49">
        <f>Q34</f>
        <v>0</v>
      </c>
      <c r="O16" s="49"/>
      <c r="P16" s="49"/>
      <c r="Q16" s="68">
        <f aca="true" t="shared" si="0" ref="Q16:Q18">V34/T34*100</f>
        <v>0</v>
      </c>
      <c r="R16" s="69"/>
      <c r="S16" s="248">
        <v>233000</v>
      </c>
      <c r="T16" s="249"/>
      <c r="U16" s="250"/>
      <c r="V16" s="219"/>
      <c r="W16" s="220"/>
      <c r="X16" s="221"/>
      <c r="Y16" s="222">
        <f>V16/S16*100</f>
        <v>0</v>
      </c>
      <c r="Z16" s="223"/>
    </row>
    <row r="17" spans="1:26" ht="24" customHeight="1">
      <c r="A17" s="19">
        <v>5</v>
      </c>
      <c r="B17" s="50" t="s">
        <v>96</v>
      </c>
      <c r="C17" s="51"/>
      <c r="D17" s="51"/>
      <c r="E17" s="51"/>
      <c r="F17" s="51"/>
      <c r="G17" s="51"/>
      <c r="H17" s="51"/>
      <c r="I17" s="51"/>
      <c r="J17" s="52"/>
      <c r="K17" s="53">
        <v>1</v>
      </c>
      <c r="L17" s="54"/>
      <c r="M17" s="55"/>
      <c r="N17" s="56">
        <f>Q35</f>
        <v>0</v>
      </c>
      <c r="O17" s="57"/>
      <c r="P17" s="58"/>
      <c r="Q17" s="68">
        <f>V35/T35*100</f>
        <v>0</v>
      </c>
      <c r="R17" s="69"/>
      <c r="S17" s="251"/>
      <c r="T17" s="252"/>
      <c r="U17" s="253"/>
      <c r="V17" s="213"/>
      <c r="W17" s="214"/>
      <c r="X17" s="215"/>
      <c r="Y17" s="224">
        <f>V17/S16*100</f>
        <v>0</v>
      </c>
      <c r="Z17" s="225"/>
    </row>
    <row r="18" spans="1:26" s="11" customFormat="1" ht="24" customHeight="1">
      <c r="A18" s="20">
        <v>6</v>
      </c>
      <c r="B18" s="33" t="s">
        <v>97</v>
      </c>
      <c r="C18" s="33"/>
      <c r="D18" s="33"/>
      <c r="E18" s="33"/>
      <c r="F18" s="33"/>
      <c r="G18" s="33"/>
      <c r="H18" s="33"/>
      <c r="I18" s="33"/>
      <c r="J18" s="33"/>
      <c r="K18" s="34">
        <v>6</v>
      </c>
      <c r="L18" s="34"/>
      <c r="M18" s="34"/>
      <c r="N18" s="49">
        <f>Q36</f>
        <v>0</v>
      </c>
      <c r="O18" s="49"/>
      <c r="P18" s="49"/>
      <c r="Q18" s="68">
        <f t="shared" si="0"/>
        <v>0</v>
      </c>
      <c r="R18" s="69"/>
      <c r="S18" s="254"/>
      <c r="T18" s="255"/>
      <c r="U18" s="256"/>
      <c r="V18" s="216"/>
      <c r="W18" s="217"/>
      <c r="X18" s="218"/>
      <c r="Y18" s="226"/>
      <c r="Z18" s="227"/>
    </row>
    <row r="19" spans="1:26" s="8" customFormat="1" ht="24" customHeight="1">
      <c r="A19" s="70" t="s">
        <v>35</v>
      </c>
      <c r="B19" s="71"/>
      <c r="C19" s="71"/>
      <c r="D19" s="71"/>
      <c r="E19" s="71"/>
      <c r="F19" s="71"/>
      <c r="G19" s="71"/>
      <c r="H19" s="71"/>
      <c r="I19" s="71"/>
      <c r="J19" s="71"/>
      <c r="K19" s="71"/>
      <c r="L19" s="71"/>
      <c r="M19" s="71"/>
      <c r="N19" s="71"/>
      <c r="O19" s="71"/>
      <c r="P19" s="72"/>
      <c r="Q19" s="73">
        <f>V37</f>
        <v>0</v>
      </c>
      <c r="R19" s="73"/>
      <c r="S19" s="74">
        <f>SUM(S13:U18)</f>
        <v>6528600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40" t="s">
        <v>32</v>
      </c>
      <c r="C23" s="40"/>
      <c r="D23" s="40"/>
      <c r="E23" s="40"/>
      <c r="F23" s="40"/>
      <c r="G23" s="40"/>
      <c r="H23" s="40" t="s">
        <v>36</v>
      </c>
      <c r="I23" s="40"/>
      <c r="J23" s="40"/>
      <c r="K23" s="40" t="s">
        <v>33</v>
      </c>
      <c r="L23" s="40"/>
      <c r="M23" s="40"/>
      <c r="N23" s="40" t="s">
        <v>37</v>
      </c>
      <c r="O23" s="40"/>
      <c r="P23" s="40"/>
      <c r="Q23" s="40" t="s">
        <v>38</v>
      </c>
      <c r="R23" s="40"/>
      <c r="S23" s="40"/>
      <c r="T23" s="40" t="s">
        <v>39</v>
      </c>
      <c r="U23" s="40"/>
      <c r="V23" s="102" t="s">
        <v>8</v>
      </c>
      <c r="W23" s="102"/>
      <c r="X23" s="40" t="s">
        <v>9</v>
      </c>
      <c r="Y23" s="40"/>
      <c r="Z23" s="40"/>
    </row>
    <row r="24" spans="1:26" ht="24" customHeight="1">
      <c r="A24" s="178" t="s">
        <v>104</v>
      </c>
      <c r="B24" s="179"/>
      <c r="C24" s="179"/>
      <c r="D24" s="179"/>
      <c r="E24" s="179"/>
      <c r="F24" s="179"/>
      <c r="G24" s="179"/>
      <c r="H24" s="179"/>
      <c r="I24" s="179"/>
      <c r="J24" s="179"/>
      <c r="K24" s="179"/>
      <c r="L24" s="179"/>
      <c r="M24" s="179"/>
      <c r="N24" s="179"/>
      <c r="O24" s="179"/>
      <c r="P24" s="179"/>
      <c r="Q24" s="179"/>
      <c r="R24" s="179"/>
      <c r="S24" s="179"/>
      <c r="T24" s="180"/>
      <c r="U24" s="180"/>
      <c r="V24" s="179"/>
      <c r="W24" s="179"/>
      <c r="X24" s="179"/>
      <c r="Y24" s="179"/>
      <c r="Z24" s="181"/>
    </row>
    <row r="25" spans="1:26" s="27" customFormat="1" ht="48" customHeight="1">
      <c r="A25" s="25">
        <v>1</v>
      </c>
      <c r="B25" s="182" t="s">
        <v>92</v>
      </c>
      <c r="C25" s="183"/>
      <c r="D25" s="183"/>
      <c r="E25" s="183"/>
      <c r="F25" s="183"/>
      <c r="G25" s="184"/>
      <c r="H25" s="185">
        <f>$K$13</f>
        <v>53</v>
      </c>
      <c r="I25" s="185"/>
      <c r="J25" s="185"/>
      <c r="K25" s="240"/>
      <c r="L25" s="240"/>
      <c r="M25" s="241"/>
      <c r="N25" s="240"/>
      <c r="O25" s="240"/>
      <c r="P25" s="241"/>
      <c r="Q25" s="187"/>
      <c r="R25" s="187"/>
      <c r="S25" s="188"/>
      <c r="T25" s="189">
        <v>25</v>
      </c>
      <c r="U25" s="189"/>
      <c r="V25" s="190">
        <f>SUM(V26:W31)</f>
        <v>0</v>
      </c>
      <c r="W25" s="68"/>
      <c r="X25" s="59"/>
      <c r="Y25" s="60"/>
      <c r="Z25" s="61"/>
    </row>
    <row r="26" spans="1:26" ht="24" customHeight="1">
      <c r="A26" s="19">
        <v>1.1</v>
      </c>
      <c r="B26" s="100" t="s">
        <v>98</v>
      </c>
      <c r="C26" s="100"/>
      <c r="D26" s="100"/>
      <c r="E26" s="100"/>
      <c r="F26" s="100"/>
      <c r="G26" s="100"/>
      <c r="H26" s="106">
        <f aca="true" t="shared" si="1" ref="H26:H31">$K$13</f>
        <v>53</v>
      </c>
      <c r="I26" s="106"/>
      <c r="J26" s="106"/>
      <c r="K26" s="242"/>
      <c r="L26" s="242"/>
      <c r="M26" s="242"/>
      <c r="N26" s="242"/>
      <c r="O26" s="242"/>
      <c r="P26" s="242"/>
      <c r="Q26" s="107"/>
      <c r="R26" s="107"/>
      <c r="S26" s="107"/>
      <c r="T26" s="108">
        <v>3</v>
      </c>
      <c r="U26" s="108"/>
      <c r="V26" s="96">
        <f>(T26*((K26*0)+(N26*50)+(Q26*100)))/(H26*100)</f>
        <v>0</v>
      </c>
      <c r="W26" s="97"/>
      <c r="X26" s="62"/>
      <c r="Y26" s="63"/>
      <c r="Z26" s="64"/>
    </row>
    <row r="27" spans="1:26" s="11" customFormat="1" ht="48" customHeight="1">
      <c r="A27" s="20">
        <v>1.2</v>
      </c>
      <c r="B27" s="33" t="s">
        <v>99</v>
      </c>
      <c r="C27" s="33"/>
      <c r="D27" s="33"/>
      <c r="E27" s="33"/>
      <c r="F27" s="33"/>
      <c r="G27" s="33"/>
      <c r="H27" s="106">
        <f t="shared" si="1"/>
        <v>53</v>
      </c>
      <c r="I27" s="106"/>
      <c r="J27" s="106"/>
      <c r="K27" s="246"/>
      <c r="L27" s="246"/>
      <c r="M27" s="246"/>
      <c r="N27" s="246"/>
      <c r="O27" s="246"/>
      <c r="P27" s="246"/>
      <c r="Q27" s="191"/>
      <c r="R27" s="191"/>
      <c r="S27" s="192"/>
      <c r="T27" s="186">
        <v>5</v>
      </c>
      <c r="U27" s="186"/>
      <c r="V27" s="94">
        <f>(T27*((K27*0)+(N27*50)+(Q27*100)))/(H27*100)</f>
        <v>0</v>
      </c>
      <c r="W27" s="95"/>
      <c r="X27" s="62"/>
      <c r="Y27" s="63"/>
      <c r="Z27" s="64"/>
    </row>
    <row r="28" spans="1:26" s="11" customFormat="1" ht="48" customHeight="1">
      <c r="A28" s="20">
        <v>1.3</v>
      </c>
      <c r="B28" s="193" t="s">
        <v>100</v>
      </c>
      <c r="C28" s="194"/>
      <c r="D28" s="194"/>
      <c r="E28" s="194"/>
      <c r="F28" s="194"/>
      <c r="G28" s="195"/>
      <c r="H28" s="106">
        <f t="shared" si="1"/>
        <v>53</v>
      </c>
      <c r="I28" s="106"/>
      <c r="J28" s="106"/>
      <c r="K28" s="243"/>
      <c r="L28" s="244"/>
      <c r="M28" s="245"/>
      <c r="N28" s="243"/>
      <c r="O28" s="244"/>
      <c r="P28" s="245"/>
      <c r="Q28" s="85"/>
      <c r="R28" s="86"/>
      <c r="S28" s="86"/>
      <c r="T28" s="186">
        <v>2</v>
      </c>
      <c r="U28" s="186"/>
      <c r="V28" s="94">
        <f>(T28*((K28*0)+(N28*50)+(Q28*100)))/(H28*100)</f>
        <v>0</v>
      </c>
      <c r="W28" s="95"/>
      <c r="X28" s="62"/>
      <c r="Y28" s="63"/>
      <c r="Z28" s="64"/>
    </row>
    <row r="29" spans="1:26" s="11" customFormat="1" ht="72" customHeight="1">
      <c r="A29" s="20">
        <v>1.4</v>
      </c>
      <c r="B29" s="33" t="s">
        <v>101</v>
      </c>
      <c r="C29" s="33"/>
      <c r="D29" s="33"/>
      <c r="E29" s="33"/>
      <c r="F29" s="33"/>
      <c r="G29" s="33"/>
      <c r="H29" s="106">
        <f t="shared" si="1"/>
        <v>53</v>
      </c>
      <c r="I29" s="106"/>
      <c r="J29" s="106"/>
      <c r="K29" s="247"/>
      <c r="L29" s="247"/>
      <c r="M29" s="247"/>
      <c r="N29" s="247"/>
      <c r="O29" s="247"/>
      <c r="P29" s="247"/>
      <c r="Q29" s="116"/>
      <c r="R29" s="116"/>
      <c r="S29" s="85"/>
      <c r="T29" s="186">
        <v>5</v>
      </c>
      <c r="U29" s="186"/>
      <c r="V29" s="94">
        <f aca="true" t="shared" si="2" ref="V29:V36">(T29*((K29*0)+(N29*50)+(Q29*100)))/(H29*100)</f>
        <v>0</v>
      </c>
      <c r="W29" s="95"/>
      <c r="X29" s="62"/>
      <c r="Y29" s="63"/>
      <c r="Z29" s="64"/>
    </row>
    <row r="30" spans="1:26" s="11" customFormat="1" ht="48" customHeight="1">
      <c r="A30" s="20">
        <v>1.5</v>
      </c>
      <c r="B30" s="193" t="s">
        <v>102</v>
      </c>
      <c r="C30" s="194"/>
      <c r="D30" s="194"/>
      <c r="E30" s="194"/>
      <c r="F30" s="194"/>
      <c r="G30" s="195"/>
      <c r="H30" s="106">
        <f t="shared" si="1"/>
        <v>53</v>
      </c>
      <c r="I30" s="106"/>
      <c r="J30" s="106"/>
      <c r="K30" s="243"/>
      <c r="L30" s="244"/>
      <c r="M30" s="245"/>
      <c r="N30" s="243"/>
      <c r="O30" s="244"/>
      <c r="P30" s="245"/>
      <c r="Q30" s="85"/>
      <c r="R30" s="86"/>
      <c r="S30" s="88"/>
      <c r="T30" s="112">
        <v>5</v>
      </c>
      <c r="U30" s="113"/>
      <c r="V30" s="94">
        <f t="shared" si="2"/>
        <v>0</v>
      </c>
      <c r="W30" s="95"/>
      <c r="X30" s="62"/>
      <c r="Y30" s="63"/>
      <c r="Z30" s="64"/>
    </row>
    <row r="31" spans="1:26" ht="48" customHeight="1">
      <c r="A31" s="19">
        <v>1.6</v>
      </c>
      <c r="B31" s="193" t="s">
        <v>103</v>
      </c>
      <c r="C31" s="194"/>
      <c r="D31" s="194"/>
      <c r="E31" s="194"/>
      <c r="F31" s="194"/>
      <c r="G31" s="195"/>
      <c r="H31" s="106">
        <f t="shared" si="1"/>
        <v>53</v>
      </c>
      <c r="I31" s="106"/>
      <c r="J31" s="106"/>
      <c r="K31" s="257"/>
      <c r="L31" s="258"/>
      <c r="M31" s="259"/>
      <c r="N31" s="257"/>
      <c r="O31" s="258"/>
      <c r="P31" s="259"/>
      <c r="Q31" s="91"/>
      <c r="R31" s="92"/>
      <c r="S31" s="109"/>
      <c r="T31" s="110">
        <v>5</v>
      </c>
      <c r="U31" s="111"/>
      <c r="V31" s="96">
        <f t="shared" si="2"/>
        <v>0</v>
      </c>
      <c r="W31" s="97"/>
      <c r="X31" s="62"/>
      <c r="Y31" s="63"/>
      <c r="Z31" s="64"/>
    </row>
    <row r="32" spans="1:26" s="23" customFormat="1" ht="48" customHeight="1">
      <c r="A32" s="22">
        <v>2</v>
      </c>
      <c r="B32" s="79" t="s">
        <v>93</v>
      </c>
      <c r="C32" s="80"/>
      <c r="D32" s="80"/>
      <c r="E32" s="80"/>
      <c r="F32" s="80"/>
      <c r="G32" s="81"/>
      <c r="H32" s="82">
        <f>$K$14</f>
        <v>15</v>
      </c>
      <c r="I32" s="83"/>
      <c r="J32" s="84"/>
      <c r="K32" s="243"/>
      <c r="L32" s="244"/>
      <c r="M32" s="245"/>
      <c r="N32" s="243"/>
      <c r="O32" s="244"/>
      <c r="P32" s="245"/>
      <c r="Q32" s="85"/>
      <c r="R32" s="86"/>
      <c r="S32" s="88"/>
      <c r="T32" s="89">
        <v>25</v>
      </c>
      <c r="U32" s="90"/>
      <c r="V32" s="94">
        <f t="shared" si="2"/>
        <v>0</v>
      </c>
      <c r="W32" s="95"/>
      <c r="X32" s="62"/>
      <c r="Y32" s="63"/>
      <c r="Z32" s="64"/>
    </row>
    <row r="33" spans="1:26" ht="24" customHeight="1">
      <c r="A33" s="16">
        <v>3</v>
      </c>
      <c r="B33" s="79" t="s">
        <v>94</v>
      </c>
      <c r="C33" s="80"/>
      <c r="D33" s="80"/>
      <c r="E33" s="80"/>
      <c r="F33" s="80"/>
      <c r="G33" s="81"/>
      <c r="H33" s="103">
        <f>$K$15</f>
        <v>580</v>
      </c>
      <c r="I33" s="104"/>
      <c r="J33" s="105"/>
      <c r="K33" s="257"/>
      <c r="L33" s="258"/>
      <c r="M33" s="259"/>
      <c r="N33" s="257"/>
      <c r="O33" s="258"/>
      <c r="P33" s="259"/>
      <c r="Q33" s="91"/>
      <c r="R33" s="92"/>
      <c r="S33" s="109"/>
      <c r="T33" s="118">
        <v>20</v>
      </c>
      <c r="U33" s="119"/>
      <c r="V33" s="96">
        <f t="shared" si="2"/>
        <v>0</v>
      </c>
      <c r="W33" s="97"/>
      <c r="X33" s="62"/>
      <c r="Y33" s="63"/>
      <c r="Z33" s="64"/>
    </row>
    <row r="34" spans="1:26" s="23" customFormat="1" ht="48" customHeight="1">
      <c r="A34" s="22">
        <v>4</v>
      </c>
      <c r="B34" s="79" t="s">
        <v>95</v>
      </c>
      <c r="C34" s="80"/>
      <c r="D34" s="80"/>
      <c r="E34" s="80"/>
      <c r="F34" s="80"/>
      <c r="G34" s="81"/>
      <c r="H34" s="82">
        <f>$K$16</f>
        <v>6</v>
      </c>
      <c r="I34" s="83"/>
      <c r="J34" s="84"/>
      <c r="K34" s="243"/>
      <c r="L34" s="244"/>
      <c r="M34" s="245"/>
      <c r="N34" s="243"/>
      <c r="O34" s="244"/>
      <c r="P34" s="245"/>
      <c r="Q34" s="85"/>
      <c r="R34" s="86"/>
      <c r="S34" s="88"/>
      <c r="T34" s="89">
        <v>10</v>
      </c>
      <c r="U34" s="90"/>
      <c r="V34" s="94">
        <f t="shared" si="2"/>
        <v>0</v>
      </c>
      <c r="W34" s="95"/>
      <c r="X34" s="62"/>
      <c r="Y34" s="63"/>
      <c r="Z34" s="64"/>
    </row>
    <row r="35" spans="1:26" s="23" customFormat="1" ht="48" customHeight="1">
      <c r="A35" s="22">
        <v>5</v>
      </c>
      <c r="B35" s="79" t="s">
        <v>96</v>
      </c>
      <c r="C35" s="80"/>
      <c r="D35" s="80"/>
      <c r="E35" s="80"/>
      <c r="F35" s="80"/>
      <c r="G35" s="81"/>
      <c r="H35" s="82">
        <f>$K$17</f>
        <v>1</v>
      </c>
      <c r="I35" s="83"/>
      <c r="J35" s="84"/>
      <c r="K35" s="243"/>
      <c r="L35" s="244"/>
      <c r="M35" s="245"/>
      <c r="N35" s="243"/>
      <c r="O35" s="244"/>
      <c r="P35" s="245"/>
      <c r="Q35" s="85"/>
      <c r="R35" s="86"/>
      <c r="S35" s="88"/>
      <c r="T35" s="89">
        <v>10</v>
      </c>
      <c r="U35" s="90"/>
      <c r="V35" s="94">
        <f t="shared" si="2"/>
        <v>0</v>
      </c>
      <c r="W35" s="95"/>
      <c r="X35" s="62"/>
      <c r="Y35" s="63"/>
      <c r="Z35" s="64"/>
    </row>
    <row r="36" spans="1:26" s="23" customFormat="1" ht="48" customHeight="1">
      <c r="A36" s="22">
        <v>6</v>
      </c>
      <c r="B36" s="114" t="s">
        <v>97</v>
      </c>
      <c r="C36" s="114"/>
      <c r="D36" s="114"/>
      <c r="E36" s="114"/>
      <c r="F36" s="114"/>
      <c r="G36" s="114"/>
      <c r="H36" s="115">
        <f>$K$18</f>
        <v>6</v>
      </c>
      <c r="I36" s="115"/>
      <c r="J36" s="115"/>
      <c r="K36" s="247"/>
      <c r="L36" s="247"/>
      <c r="M36" s="247"/>
      <c r="N36" s="247"/>
      <c r="O36" s="247"/>
      <c r="P36" s="247"/>
      <c r="Q36" s="116"/>
      <c r="R36" s="116"/>
      <c r="S36" s="85"/>
      <c r="T36" s="117">
        <v>10</v>
      </c>
      <c r="U36" s="117"/>
      <c r="V36" s="94">
        <f t="shared" si="2"/>
        <v>0</v>
      </c>
      <c r="W36" s="95"/>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SUM(V25,V32:W36)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86</v>
      </c>
    </row>
    <row r="40" spans="1:26" ht="60" customHeight="1">
      <c r="A40" s="21" t="s">
        <v>6</v>
      </c>
      <c r="B40" s="40" t="s">
        <v>40</v>
      </c>
      <c r="C40" s="40"/>
      <c r="D40" s="40"/>
      <c r="E40" s="40"/>
      <c r="F40" s="40"/>
      <c r="G40" s="40"/>
      <c r="H40" s="40"/>
      <c r="I40" s="40"/>
      <c r="J40" s="40"/>
      <c r="K40" s="40"/>
      <c r="L40" s="40"/>
      <c r="M40" s="120" t="s">
        <v>41</v>
      </c>
      <c r="N40" s="121"/>
      <c r="O40" s="121"/>
      <c r="P40" s="121"/>
      <c r="Q40" s="121"/>
      <c r="R40" s="121"/>
      <c r="S40" s="121"/>
      <c r="T40" s="121"/>
      <c r="U40" s="121"/>
      <c r="V40" s="121"/>
      <c r="W40" s="121"/>
      <c r="X40" s="122"/>
      <c r="Y40" s="102" t="s">
        <v>42</v>
      </c>
      <c r="Z40" s="102"/>
    </row>
    <row r="41" spans="1:26" ht="24" customHeight="1">
      <c r="A41" s="123" t="s">
        <v>43</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26"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26"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26"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26"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26" t="str">
        <f>IF(B46&lt;&gt;"","2.1.5","")</f>
        <v/>
      </c>
      <c r="B46" s="127"/>
      <c r="C46" s="128"/>
      <c r="D46" s="128"/>
      <c r="E46" s="128"/>
      <c r="F46" s="128"/>
      <c r="G46" s="128"/>
      <c r="H46" s="128"/>
      <c r="I46" s="128"/>
      <c r="J46" s="128"/>
      <c r="K46" s="128"/>
      <c r="L46" s="129"/>
      <c r="M46" s="28"/>
      <c r="N46" s="29"/>
      <c r="O46" s="29"/>
      <c r="P46" s="29"/>
      <c r="Q46" s="29"/>
      <c r="R46" s="29"/>
      <c r="S46" s="29"/>
      <c r="T46" s="29"/>
      <c r="U46" s="29"/>
      <c r="V46" s="29"/>
      <c r="W46" s="29"/>
      <c r="X46" s="30"/>
      <c r="Y46" s="135"/>
      <c r="Z46" s="136"/>
    </row>
    <row r="47" spans="1:26" ht="24" customHeight="1">
      <c r="A47" s="123" t="s">
        <v>44</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26"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26"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26"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26"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26"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45</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26"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26"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26"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26"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26"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87</v>
      </c>
    </row>
    <row r="61" ht="9.95" customHeight="1"/>
    <row r="62" spans="1:26" ht="72" customHeight="1">
      <c r="A62" s="21" t="s">
        <v>6</v>
      </c>
      <c r="B62" s="40" t="s">
        <v>46</v>
      </c>
      <c r="C62" s="40"/>
      <c r="D62" s="40"/>
      <c r="E62" s="40"/>
      <c r="F62" s="40"/>
      <c r="G62" s="40"/>
      <c r="H62" s="40" t="s">
        <v>41</v>
      </c>
      <c r="I62" s="40"/>
      <c r="J62" s="40"/>
      <c r="K62" s="40"/>
      <c r="L62" s="40"/>
      <c r="M62" s="40"/>
      <c r="N62" s="40"/>
      <c r="O62" s="40"/>
      <c r="P62" s="40"/>
      <c r="Q62" s="120" t="s">
        <v>47</v>
      </c>
      <c r="R62" s="121"/>
      <c r="S62" s="121"/>
      <c r="T62" s="121"/>
      <c r="U62" s="121"/>
      <c r="V62" s="121"/>
      <c r="W62" s="121"/>
      <c r="X62" s="122"/>
      <c r="Y62" s="102" t="s">
        <v>42</v>
      </c>
      <c r="Z62" s="102"/>
    </row>
    <row r="63" spans="1:26" ht="72" customHeight="1">
      <c r="A63" s="26"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26"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26"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26"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26" t="str">
        <f>IF(B67&lt;&gt;"","3.5","")</f>
        <v/>
      </c>
      <c r="B67" s="127"/>
      <c r="C67" s="128"/>
      <c r="D67" s="128"/>
      <c r="E67" s="128"/>
      <c r="F67" s="128"/>
      <c r="G67" s="129"/>
      <c r="H67" s="127"/>
      <c r="I67" s="128"/>
      <c r="J67" s="128"/>
      <c r="K67" s="128"/>
      <c r="L67" s="128"/>
      <c r="M67" s="128"/>
      <c r="N67" s="128"/>
      <c r="O67" s="128"/>
      <c r="P67" s="129"/>
      <c r="Q67" s="127"/>
      <c r="R67" s="128"/>
      <c r="S67" s="128"/>
      <c r="T67" s="128"/>
      <c r="U67" s="128"/>
      <c r="V67" s="128"/>
      <c r="W67" s="128"/>
      <c r="X67" s="129"/>
      <c r="Y67" s="135"/>
      <c r="Z67" s="136"/>
    </row>
    <row r="68" spans="1:26" s="17" customFormat="1" ht="72" customHeight="1">
      <c r="A68" s="26"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88</v>
      </c>
    </row>
    <row r="71" ht="9.95" customHeight="1">
      <c r="A71" s="5"/>
    </row>
    <row r="72" spans="2:25" ht="48" customHeight="1">
      <c r="B72" s="153"/>
      <c r="C72" s="154"/>
      <c r="D72" s="154"/>
      <c r="E72" s="154"/>
      <c r="F72" s="154"/>
      <c r="G72" s="154"/>
      <c r="H72" s="154"/>
      <c r="I72" s="154"/>
      <c r="J72" s="154"/>
      <c r="K72" s="154"/>
      <c r="L72" s="154"/>
      <c r="M72" s="154"/>
      <c r="N72" s="154"/>
      <c r="O72" s="154"/>
      <c r="P72" s="154"/>
      <c r="Q72" s="154"/>
      <c r="R72" s="154"/>
      <c r="S72" s="154"/>
      <c r="T72" s="154"/>
      <c r="U72" s="154"/>
      <c r="V72" s="154"/>
      <c r="W72" s="154"/>
      <c r="X72" s="154"/>
      <c r="Y72" s="155"/>
    </row>
    <row r="73" spans="2:25" ht="48" customHeight="1">
      <c r="B73" s="156"/>
      <c r="C73" s="157"/>
      <c r="D73" s="157"/>
      <c r="E73" s="157"/>
      <c r="F73" s="157"/>
      <c r="G73" s="157"/>
      <c r="H73" s="157"/>
      <c r="I73" s="157"/>
      <c r="J73" s="157"/>
      <c r="K73" s="157"/>
      <c r="L73" s="157"/>
      <c r="M73" s="157"/>
      <c r="N73" s="157"/>
      <c r="O73" s="157"/>
      <c r="P73" s="157"/>
      <c r="Q73" s="157"/>
      <c r="R73" s="157"/>
      <c r="S73" s="157"/>
      <c r="T73" s="157"/>
      <c r="U73" s="157"/>
      <c r="V73" s="157"/>
      <c r="W73" s="157"/>
      <c r="X73" s="157"/>
      <c r="Y73" s="158"/>
    </row>
    <row r="74" spans="2:25" ht="48" customHeight="1">
      <c r="B74" s="156"/>
      <c r="C74" s="157"/>
      <c r="D74" s="157"/>
      <c r="E74" s="157"/>
      <c r="F74" s="157"/>
      <c r="G74" s="157"/>
      <c r="H74" s="157"/>
      <c r="I74" s="157"/>
      <c r="J74" s="157"/>
      <c r="K74" s="157"/>
      <c r="L74" s="157"/>
      <c r="M74" s="157"/>
      <c r="N74" s="157"/>
      <c r="O74" s="157"/>
      <c r="P74" s="157"/>
      <c r="Q74" s="157"/>
      <c r="R74" s="157"/>
      <c r="S74" s="157"/>
      <c r="T74" s="157"/>
      <c r="U74" s="157"/>
      <c r="V74" s="157"/>
      <c r="W74" s="157"/>
      <c r="X74" s="157"/>
      <c r="Y74" s="158"/>
    </row>
    <row r="75" spans="2:25" ht="48" customHeight="1">
      <c r="B75" s="156"/>
      <c r="C75" s="157"/>
      <c r="D75" s="157"/>
      <c r="E75" s="157"/>
      <c r="F75" s="157"/>
      <c r="G75" s="157"/>
      <c r="H75" s="157"/>
      <c r="I75" s="157"/>
      <c r="J75" s="157"/>
      <c r="K75" s="157"/>
      <c r="L75" s="157"/>
      <c r="M75" s="157"/>
      <c r="N75" s="157"/>
      <c r="O75" s="157"/>
      <c r="P75" s="157"/>
      <c r="Q75" s="157"/>
      <c r="R75" s="157"/>
      <c r="S75" s="157"/>
      <c r="T75" s="157"/>
      <c r="U75" s="157"/>
      <c r="V75" s="157"/>
      <c r="W75" s="157"/>
      <c r="X75" s="157"/>
      <c r="Y75" s="158"/>
    </row>
    <row r="76" spans="2:25" ht="48" customHeight="1">
      <c r="B76" s="156"/>
      <c r="C76" s="157"/>
      <c r="D76" s="157"/>
      <c r="E76" s="157"/>
      <c r="F76" s="157"/>
      <c r="G76" s="157"/>
      <c r="H76" s="157"/>
      <c r="I76" s="157"/>
      <c r="J76" s="157"/>
      <c r="K76" s="157"/>
      <c r="L76" s="157"/>
      <c r="M76" s="157"/>
      <c r="N76" s="157"/>
      <c r="O76" s="157"/>
      <c r="P76" s="157"/>
      <c r="Q76" s="157"/>
      <c r="R76" s="157"/>
      <c r="S76" s="157"/>
      <c r="T76" s="157"/>
      <c r="U76" s="157"/>
      <c r="V76" s="157"/>
      <c r="W76" s="157"/>
      <c r="X76" s="157"/>
      <c r="Y76" s="158"/>
    </row>
    <row r="77" ht="21" customHeight="1">
      <c r="A77" s="5"/>
    </row>
    <row r="78" ht="15">
      <c r="A78" s="5" t="s">
        <v>89</v>
      </c>
    </row>
    <row r="79" ht="24" customHeight="1"/>
    <row r="80" spans="2:25" ht="10.15" customHeight="1">
      <c r="B80" s="177"/>
      <c r="C80" s="177"/>
      <c r="D80" s="177"/>
      <c r="E80" s="177"/>
      <c r="F80" s="177"/>
      <c r="G80" s="177"/>
      <c r="H80" s="177"/>
      <c r="J80" s="177"/>
      <c r="K80" s="177"/>
      <c r="L80" s="177"/>
      <c r="M80" s="177"/>
      <c r="N80" s="177"/>
      <c r="O80" s="177"/>
      <c r="P80" s="177"/>
      <c r="Q80" s="177"/>
      <c r="S80" s="137"/>
      <c r="T80" s="138"/>
      <c r="U80" s="138"/>
      <c r="V80" s="138"/>
      <c r="W80" s="138"/>
      <c r="X80" s="138"/>
      <c r="Y80" s="139"/>
    </row>
    <row r="81" spans="2:25" ht="10.15" customHeight="1">
      <c r="B81" s="177"/>
      <c r="C81" s="177"/>
      <c r="D81" s="177"/>
      <c r="E81" s="177"/>
      <c r="F81" s="177"/>
      <c r="G81" s="177"/>
      <c r="H81" s="177"/>
      <c r="J81" s="177"/>
      <c r="K81" s="177"/>
      <c r="L81" s="177"/>
      <c r="M81" s="177"/>
      <c r="N81" s="177"/>
      <c r="O81" s="177"/>
      <c r="P81" s="177"/>
      <c r="Q81" s="177"/>
      <c r="S81" s="140"/>
      <c r="T81" s="141"/>
      <c r="U81" s="141"/>
      <c r="V81" s="141"/>
      <c r="W81" s="141"/>
      <c r="X81" s="141"/>
      <c r="Y81" s="142"/>
    </row>
    <row r="82" spans="2:25" ht="21" customHeight="1">
      <c r="B82" s="177"/>
      <c r="C82" s="177"/>
      <c r="D82" s="177"/>
      <c r="E82" s="177"/>
      <c r="F82" s="177"/>
      <c r="G82" s="177"/>
      <c r="H82" s="177"/>
      <c r="J82" s="177"/>
      <c r="K82" s="177"/>
      <c r="L82" s="177"/>
      <c r="M82" s="177"/>
      <c r="N82" s="177"/>
      <c r="O82" s="177"/>
      <c r="P82" s="177"/>
      <c r="Q82" s="177"/>
      <c r="S82" s="140"/>
      <c r="T82" s="141"/>
      <c r="U82" s="141"/>
      <c r="V82" s="141"/>
      <c r="W82" s="141"/>
      <c r="X82" s="141"/>
      <c r="Y82" s="142"/>
    </row>
    <row r="83" spans="2:25" ht="35.25" customHeight="1">
      <c r="B83" s="177"/>
      <c r="C83" s="177"/>
      <c r="D83" s="177"/>
      <c r="E83" s="177"/>
      <c r="F83" s="177"/>
      <c r="G83" s="177"/>
      <c r="H83" s="177"/>
      <c r="J83" s="177"/>
      <c r="K83" s="177"/>
      <c r="L83" s="177"/>
      <c r="M83" s="177"/>
      <c r="N83" s="177"/>
      <c r="O83" s="177"/>
      <c r="P83" s="177"/>
      <c r="Q83" s="177"/>
      <c r="S83" s="140"/>
      <c r="T83" s="141"/>
      <c r="U83" s="141"/>
      <c r="V83" s="141"/>
      <c r="W83" s="141"/>
      <c r="X83" s="141"/>
      <c r="Y83" s="142"/>
    </row>
    <row r="84" spans="2:25" ht="21" customHeight="1">
      <c r="B84" s="177"/>
      <c r="C84" s="177"/>
      <c r="D84" s="177"/>
      <c r="E84" s="177"/>
      <c r="F84" s="177"/>
      <c r="G84" s="177"/>
      <c r="H84" s="177"/>
      <c r="J84" s="177"/>
      <c r="K84" s="177"/>
      <c r="L84" s="177"/>
      <c r="M84" s="177"/>
      <c r="N84" s="177"/>
      <c r="O84" s="177"/>
      <c r="P84" s="177"/>
      <c r="Q84" s="177"/>
      <c r="S84" s="140"/>
      <c r="T84" s="141"/>
      <c r="U84" s="141"/>
      <c r="V84" s="141"/>
      <c r="W84" s="141"/>
      <c r="X84" s="141"/>
      <c r="Y84" s="142"/>
    </row>
    <row r="85" spans="2:25" ht="21" customHeight="1">
      <c r="B85" s="177"/>
      <c r="C85" s="177"/>
      <c r="D85" s="177"/>
      <c r="E85" s="177"/>
      <c r="F85" s="177"/>
      <c r="G85" s="177"/>
      <c r="H85" s="177"/>
      <c r="J85" s="177"/>
      <c r="K85" s="177"/>
      <c r="L85" s="177"/>
      <c r="M85" s="177"/>
      <c r="N85" s="177"/>
      <c r="O85" s="177"/>
      <c r="P85" s="177"/>
      <c r="Q85" s="177"/>
      <c r="S85" s="140"/>
      <c r="T85" s="141"/>
      <c r="U85" s="141"/>
      <c r="V85" s="141"/>
      <c r="W85" s="141"/>
      <c r="X85" s="141"/>
      <c r="Y85" s="142"/>
    </row>
    <row r="86" spans="2:25" ht="21" customHeight="1">
      <c r="B86" s="177"/>
      <c r="C86" s="177"/>
      <c r="D86" s="177"/>
      <c r="E86" s="177"/>
      <c r="F86" s="177"/>
      <c r="G86" s="177"/>
      <c r="H86" s="177"/>
      <c r="J86" s="177"/>
      <c r="K86" s="177"/>
      <c r="L86" s="177"/>
      <c r="M86" s="177"/>
      <c r="N86" s="177"/>
      <c r="O86" s="177"/>
      <c r="P86" s="177"/>
      <c r="Q86" s="177"/>
      <c r="S86" s="140"/>
      <c r="T86" s="141"/>
      <c r="U86" s="141"/>
      <c r="V86" s="141"/>
      <c r="W86" s="141"/>
      <c r="X86" s="141"/>
      <c r="Y86" s="142"/>
    </row>
    <row r="87" spans="2:25" ht="21" customHeight="1">
      <c r="B87" s="177"/>
      <c r="C87" s="177"/>
      <c r="D87" s="177"/>
      <c r="E87" s="177"/>
      <c r="F87" s="177"/>
      <c r="G87" s="177"/>
      <c r="H87" s="177"/>
      <c r="J87" s="177"/>
      <c r="K87" s="177"/>
      <c r="L87" s="177"/>
      <c r="M87" s="177"/>
      <c r="N87" s="177"/>
      <c r="O87" s="177"/>
      <c r="P87" s="177"/>
      <c r="Q87" s="177"/>
      <c r="S87" s="140"/>
      <c r="T87" s="141"/>
      <c r="U87" s="141"/>
      <c r="V87" s="141"/>
      <c r="W87" s="141"/>
      <c r="X87" s="141"/>
      <c r="Y87" s="142"/>
    </row>
    <row r="88" spans="2:25" ht="21" customHeight="1">
      <c r="B88" s="177"/>
      <c r="C88" s="177"/>
      <c r="D88" s="177"/>
      <c r="E88" s="177"/>
      <c r="F88" s="177"/>
      <c r="G88" s="177"/>
      <c r="H88" s="177"/>
      <c r="J88" s="177"/>
      <c r="K88" s="177"/>
      <c r="L88" s="177"/>
      <c r="M88" s="177"/>
      <c r="N88" s="177"/>
      <c r="O88" s="177"/>
      <c r="P88" s="177"/>
      <c r="Q88" s="177"/>
      <c r="S88" s="140"/>
      <c r="T88" s="141"/>
      <c r="U88" s="141"/>
      <c r="V88" s="141"/>
      <c r="W88" s="141"/>
      <c r="X88" s="141"/>
      <c r="Y88" s="142"/>
    </row>
    <row r="89" spans="2:25" ht="21" customHeight="1">
      <c r="B89" s="177"/>
      <c r="C89" s="177"/>
      <c r="D89" s="177"/>
      <c r="E89" s="177"/>
      <c r="F89" s="177"/>
      <c r="G89" s="177"/>
      <c r="H89" s="177"/>
      <c r="J89" s="177"/>
      <c r="K89" s="177"/>
      <c r="L89" s="177"/>
      <c r="M89" s="177"/>
      <c r="N89" s="177"/>
      <c r="O89" s="177"/>
      <c r="P89" s="177"/>
      <c r="Q89" s="177"/>
      <c r="S89" s="143"/>
      <c r="T89" s="144"/>
      <c r="U89" s="144"/>
      <c r="V89" s="144"/>
      <c r="W89" s="144"/>
      <c r="X89" s="144"/>
      <c r="Y89" s="145"/>
    </row>
    <row r="90" spans="2:25" ht="48" customHeight="1">
      <c r="B90" s="146"/>
      <c r="C90" s="146"/>
      <c r="D90" s="146"/>
      <c r="E90" s="146"/>
      <c r="F90" s="146"/>
      <c r="G90" s="146"/>
      <c r="H90" s="146"/>
      <c r="J90" s="147"/>
      <c r="K90" s="148"/>
      <c r="L90" s="148"/>
      <c r="M90" s="148"/>
      <c r="N90" s="148"/>
      <c r="O90" s="148"/>
      <c r="P90" s="148"/>
      <c r="Q90" s="149"/>
      <c r="S90" s="147"/>
      <c r="T90" s="148"/>
      <c r="U90" s="148"/>
      <c r="V90" s="148"/>
      <c r="W90" s="148"/>
      <c r="X90" s="148"/>
      <c r="Y90" s="149"/>
    </row>
    <row r="91" spans="2:25" ht="48" customHeight="1">
      <c r="B91" s="146"/>
      <c r="C91" s="146"/>
      <c r="D91" s="146"/>
      <c r="E91" s="146"/>
      <c r="F91" s="146"/>
      <c r="G91" s="146"/>
      <c r="H91" s="146"/>
      <c r="J91" s="150"/>
      <c r="K91" s="151"/>
      <c r="L91" s="151"/>
      <c r="M91" s="151"/>
      <c r="N91" s="151"/>
      <c r="O91" s="151"/>
      <c r="P91" s="151"/>
      <c r="Q91" s="152"/>
      <c r="S91" s="150"/>
      <c r="T91" s="151"/>
      <c r="U91" s="151"/>
      <c r="V91" s="151"/>
      <c r="W91" s="151"/>
      <c r="X91" s="151"/>
      <c r="Y91" s="152"/>
    </row>
    <row r="92" ht="21" customHeight="1"/>
    <row r="93" spans="2:25" ht="21" customHeight="1">
      <c r="B93" s="177"/>
      <c r="C93" s="177"/>
      <c r="D93" s="177"/>
      <c r="E93" s="177"/>
      <c r="F93" s="177"/>
      <c r="G93" s="177"/>
      <c r="H93" s="177"/>
      <c r="J93" s="177"/>
      <c r="K93" s="177"/>
      <c r="L93" s="177"/>
      <c r="M93" s="177"/>
      <c r="N93" s="177"/>
      <c r="O93" s="177"/>
      <c r="P93" s="177"/>
      <c r="Q93" s="177"/>
      <c r="S93" s="137"/>
      <c r="T93" s="138"/>
      <c r="U93" s="138"/>
      <c r="V93" s="138"/>
      <c r="W93" s="138"/>
      <c r="X93" s="138"/>
      <c r="Y93" s="139"/>
    </row>
    <row r="94" spans="2:25" ht="21" customHeight="1">
      <c r="B94" s="177"/>
      <c r="C94" s="177"/>
      <c r="D94" s="177"/>
      <c r="E94" s="177"/>
      <c r="F94" s="177"/>
      <c r="G94" s="177"/>
      <c r="H94" s="177"/>
      <c r="J94" s="177"/>
      <c r="K94" s="177"/>
      <c r="L94" s="177"/>
      <c r="M94" s="177"/>
      <c r="N94" s="177"/>
      <c r="O94" s="177"/>
      <c r="P94" s="177"/>
      <c r="Q94" s="177"/>
      <c r="S94" s="140"/>
      <c r="T94" s="141"/>
      <c r="U94" s="141"/>
      <c r="V94" s="141"/>
      <c r="W94" s="141"/>
      <c r="X94" s="141"/>
      <c r="Y94" s="142"/>
    </row>
    <row r="95" spans="2:25" ht="21" customHeight="1">
      <c r="B95" s="177"/>
      <c r="C95" s="177"/>
      <c r="D95" s="177"/>
      <c r="E95" s="177"/>
      <c r="F95" s="177"/>
      <c r="G95" s="177"/>
      <c r="H95" s="177"/>
      <c r="J95" s="177"/>
      <c r="K95" s="177"/>
      <c r="L95" s="177"/>
      <c r="M95" s="177"/>
      <c r="N95" s="177"/>
      <c r="O95" s="177"/>
      <c r="P95" s="177"/>
      <c r="Q95" s="177"/>
      <c r="S95" s="140"/>
      <c r="T95" s="141"/>
      <c r="U95" s="141"/>
      <c r="V95" s="141"/>
      <c r="W95" s="141"/>
      <c r="X95" s="141"/>
      <c r="Y95" s="142"/>
    </row>
    <row r="96" spans="2:25" ht="21" customHeight="1">
      <c r="B96" s="177"/>
      <c r="C96" s="177"/>
      <c r="D96" s="177"/>
      <c r="E96" s="177"/>
      <c r="F96" s="177"/>
      <c r="G96" s="177"/>
      <c r="H96" s="177"/>
      <c r="J96" s="177"/>
      <c r="K96" s="177"/>
      <c r="L96" s="177"/>
      <c r="M96" s="177"/>
      <c r="N96" s="177"/>
      <c r="O96" s="177"/>
      <c r="P96" s="177"/>
      <c r="Q96" s="177"/>
      <c r="S96" s="140"/>
      <c r="T96" s="141"/>
      <c r="U96" s="141"/>
      <c r="V96" s="141"/>
      <c r="W96" s="141"/>
      <c r="X96" s="141"/>
      <c r="Y96" s="142"/>
    </row>
    <row r="97" spans="2:25" ht="21" customHeight="1">
      <c r="B97" s="177"/>
      <c r="C97" s="177"/>
      <c r="D97" s="177"/>
      <c r="E97" s="177"/>
      <c r="F97" s="177"/>
      <c r="G97" s="177"/>
      <c r="H97" s="177"/>
      <c r="J97" s="177"/>
      <c r="K97" s="177"/>
      <c r="L97" s="177"/>
      <c r="M97" s="177"/>
      <c r="N97" s="177"/>
      <c r="O97" s="177"/>
      <c r="P97" s="177"/>
      <c r="Q97" s="177"/>
      <c r="S97" s="140"/>
      <c r="T97" s="141"/>
      <c r="U97" s="141"/>
      <c r="V97" s="141"/>
      <c r="W97" s="141"/>
      <c r="X97" s="141"/>
      <c r="Y97" s="142"/>
    </row>
    <row r="98" spans="2:25" ht="21" customHeight="1">
      <c r="B98" s="177"/>
      <c r="C98" s="177"/>
      <c r="D98" s="177"/>
      <c r="E98" s="177"/>
      <c r="F98" s="177"/>
      <c r="G98" s="177"/>
      <c r="H98" s="177"/>
      <c r="J98" s="177"/>
      <c r="K98" s="177"/>
      <c r="L98" s="177"/>
      <c r="M98" s="177"/>
      <c r="N98" s="177"/>
      <c r="O98" s="177"/>
      <c r="P98" s="177"/>
      <c r="Q98" s="177"/>
      <c r="S98" s="140"/>
      <c r="T98" s="141"/>
      <c r="U98" s="141"/>
      <c r="V98" s="141"/>
      <c r="W98" s="141"/>
      <c r="X98" s="141"/>
      <c r="Y98" s="142"/>
    </row>
    <row r="99" spans="2:25" ht="21" customHeight="1">
      <c r="B99" s="177"/>
      <c r="C99" s="177"/>
      <c r="D99" s="177"/>
      <c r="E99" s="177"/>
      <c r="F99" s="177"/>
      <c r="G99" s="177"/>
      <c r="H99" s="177"/>
      <c r="J99" s="177"/>
      <c r="K99" s="177"/>
      <c r="L99" s="177"/>
      <c r="M99" s="177"/>
      <c r="N99" s="177"/>
      <c r="O99" s="177"/>
      <c r="P99" s="177"/>
      <c r="Q99" s="177"/>
      <c r="S99" s="140"/>
      <c r="T99" s="141"/>
      <c r="U99" s="141"/>
      <c r="V99" s="141"/>
      <c r="W99" s="141"/>
      <c r="X99" s="141"/>
      <c r="Y99" s="142"/>
    </row>
    <row r="100" spans="2:25" ht="21" customHeight="1">
      <c r="B100" s="177"/>
      <c r="C100" s="177"/>
      <c r="D100" s="177"/>
      <c r="E100" s="177"/>
      <c r="F100" s="177"/>
      <c r="G100" s="177"/>
      <c r="H100" s="177"/>
      <c r="J100" s="177"/>
      <c r="K100" s="177"/>
      <c r="L100" s="177"/>
      <c r="M100" s="177"/>
      <c r="N100" s="177"/>
      <c r="O100" s="177"/>
      <c r="P100" s="177"/>
      <c r="Q100" s="177"/>
      <c r="S100" s="140"/>
      <c r="T100" s="141"/>
      <c r="U100" s="141"/>
      <c r="V100" s="141"/>
      <c r="W100" s="141"/>
      <c r="X100" s="141"/>
      <c r="Y100" s="142"/>
    </row>
    <row r="101" spans="2:25" ht="21" customHeight="1">
      <c r="B101" s="177"/>
      <c r="C101" s="177"/>
      <c r="D101" s="177"/>
      <c r="E101" s="177"/>
      <c r="F101" s="177"/>
      <c r="G101" s="177"/>
      <c r="H101" s="177"/>
      <c r="J101" s="177"/>
      <c r="K101" s="177"/>
      <c r="L101" s="177"/>
      <c r="M101" s="177"/>
      <c r="N101" s="177"/>
      <c r="O101" s="177"/>
      <c r="P101" s="177"/>
      <c r="Q101" s="177"/>
      <c r="S101" s="140"/>
      <c r="T101" s="141"/>
      <c r="U101" s="141"/>
      <c r="V101" s="141"/>
      <c r="W101" s="141"/>
      <c r="X101" s="141"/>
      <c r="Y101" s="142"/>
    </row>
    <row r="102" spans="2:25" ht="21" customHeight="1">
      <c r="B102" s="177"/>
      <c r="C102" s="177"/>
      <c r="D102" s="177"/>
      <c r="E102" s="177"/>
      <c r="F102" s="177"/>
      <c r="G102" s="177"/>
      <c r="H102" s="177"/>
      <c r="J102" s="177"/>
      <c r="K102" s="177"/>
      <c r="L102" s="177"/>
      <c r="M102" s="177"/>
      <c r="N102" s="177"/>
      <c r="O102" s="177"/>
      <c r="P102" s="177"/>
      <c r="Q102" s="177"/>
      <c r="S102" s="143"/>
      <c r="T102" s="144"/>
      <c r="U102" s="144"/>
      <c r="V102" s="144"/>
      <c r="W102" s="144"/>
      <c r="X102" s="144"/>
      <c r="Y102" s="145"/>
    </row>
    <row r="103" spans="2:25" ht="48" customHeight="1">
      <c r="B103" s="130"/>
      <c r="C103" s="130"/>
      <c r="D103" s="130"/>
      <c r="E103" s="130"/>
      <c r="F103" s="130"/>
      <c r="G103" s="130"/>
      <c r="H103" s="130"/>
      <c r="J103" s="147"/>
      <c r="K103" s="148"/>
      <c r="L103" s="148"/>
      <c r="M103" s="148"/>
      <c r="N103" s="148"/>
      <c r="O103" s="148"/>
      <c r="P103" s="148"/>
      <c r="Q103" s="149"/>
      <c r="S103" s="165"/>
      <c r="T103" s="166"/>
      <c r="U103" s="166"/>
      <c r="V103" s="166"/>
      <c r="W103" s="166"/>
      <c r="X103" s="166"/>
      <c r="Y103" s="167"/>
    </row>
    <row r="104" spans="2:25" ht="48" customHeight="1">
      <c r="B104" s="130"/>
      <c r="C104" s="130"/>
      <c r="D104" s="130"/>
      <c r="E104" s="130"/>
      <c r="F104" s="130"/>
      <c r="G104" s="130"/>
      <c r="H104" s="130"/>
      <c r="J104" s="150"/>
      <c r="K104" s="151"/>
      <c r="L104" s="151"/>
      <c r="M104" s="151"/>
      <c r="N104" s="151"/>
      <c r="O104" s="151"/>
      <c r="P104" s="151"/>
      <c r="Q104" s="152"/>
      <c r="S104" s="168"/>
      <c r="T104" s="169"/>
      <c r="U104" s="169"/>
      <c r="V104" s="169"/>
      <c r="W104" s="169"/>
      <c r="X104" s="169"/>
      <c r="Y104" s="170"/>
    </row>
    <row r="105" ht="21" customHeight="1"/>
    <row r="106" spans="2:25" ht="21" customHeight="1">
      <c r="B106" s="137"/>
      <c r="C106" s="138"/>
      <c r="D106" s="138"/>
      <c r="E106" s="138"/>
      <c r="F106" s="138"/>
      <c r="G106" s="138"/>
      <c r="H106" s="139"/>
      <c r="J106" s="137"/>
      <c r="K106" s="138"/>
      <c r="L106" s="138"/>
      <c r="M106" s="138"/>
      <c r="N106" s="138"/>
      <c r="O106" s="138"/>
      <c r="P106" s="138"/>
      <c r="Q106" s="139"/>
      <c r="S106" s="137"/>
      <c r="T106" s="138"/>
      <c r="U106" s="138"/>
      <c r="V106" s="138"/>
      <c r="W106" s="138"/>
      <c r="X106" s="138"/>
      <c r="Y106" s="139"/>
    </row>
    <row r="107" spans="2:25" ht="21" customHeight="1">
      <c r="B107" s="140"/>
      <c r="C107" s="141"/>
      <c r="D107" s="141"/>
      <c r="E107" s="141"/>
      <c r="F107" s="141"/>
      <c r="G107" s="141"/>
      <c r="H107" s="142"/>
      <c r="J107" s="140"/>
      <c r="K107" s="141"/>
      <c r="L107" s="141"/>
      <c r="M107" s="141"/>
      <c r="N107" s="141"/>
      <c r="O107" s="141"/>
      <c r="P107" s="141"/>
      <c r="Q107" s="142"/>
      <c r="S107" s="140"/>
      <c r="T107" s="141"/>
      <c r="U107" s="141"/>
      <c r="V107" s="141"/>
      <c r="W107" s="141"/>
      <c r="X107" s="141"/>
      <c r="Y107" s="142"/>
    </row>
    <row r="108" spans="2:25" ht="21" customHeight="1">
      <c r="B108" s="140"/>
      <c r="C108" s="141"/>
      <c r="D108" s="141"/>
      <c r="E108" s="141"/>
      <c r="F108" s="141"/>
      <c r="G108" s="141"/>
      <c r="H108" s="142"/>
      <c r="J108" s="140"/>
      <c r="K108" s="141"/>
      <c r="L108" s="141"/>
      <c r="M108" s="141"/>
      <c r="N108" s="141"/>
      <c r="O108" s="141"/>
      <c r="P108" s="141"/>
      <c r="Q108" s="142"/>
      <c r="S108" s="140"/>
      <c r="T108" s="141"/>
      <c r="U108" s="141"/>
      <c r="V108" s="141"/>
      <c r="W108" s="141"/>
      <c r="X108" s="141"/>
      <c r="Y108" s="142"/>
    </row>
    <row r="109" spans="2:25" ht="21" customHeight="1">
      <c r="B109" s="140"/>
      <c r="C109" s="141"/>
      <c r="D109" s="141"/>
      <c r="E109" s="141"/>
      <c r="F109" s="141"/>
      <c r="G109" s="141"/>
      <c r="H109" s="142"/>
      <c r="J109" s="140"/>
      <c r="K109" s="141"/>
      <c r="L109" s="141"/>
      <c r="M109" s="141"/>
      <c r="N109" s="141"/>
      <c r="O109" s="141"/>
      <c r="P109" s="141"/>
      <c r="Q109" s="142"/>
      <c r="S109" s="140"/>
      <c r="T109" s="141"/>
      <c r="U109" s="141"/>
      <c r="V109" s="141"/>
      <c r="W109" s="141"/>
      <c r="X109" s="141"/>
      <c r="Y109" s="142"/>
    </row>
    <row r="110" spans="2:25" ht="21" customHeight="1">
      <c r="B110" s="140"/>
      <c r="C110" s="141"/>
      <c r="D110" s="141"/>
      <c r="E110" s="141"/>
      <c r="F110" s="141"/>
      <c r="G110" s="141"/>
      <c r="H110" s="142"/>
      <c r="J110" s="140"/>
      <c r="K110" s="141"/>
      <c r="L110" s="141"/>
      <c r="M110" s="141"/>
      <c r="N110" s="141"/>
      <c r="O110" s="141"/>
      <c r="P110" s="141"/>
      <c r="Q110" s="142"/>
      <c r="S110" s="140"/>
      <c r="T110" s="141"/>
      <c r="U110" s="141"/>
      <c r="V110" s="141"/>
      <c r="W110" s="141"/>
      <c r="X110" s="141"/>
      <c r="Y110" s="142"/>
    </row>
    <row r="111" spans="2:25" ht="21" customHeight="1">
      <c r="B111" s="140"/>
      <c r="C111" s="141"/>
      <c r="D111" s="141"/>
      <c r="E111" s="141"/>
      <c r="F111" s="141"/>
      <c r="G111" s="141"/>
      <c r="H111" s="142"/>
      <c r="J111" s="140"/>
      <c r="K111" s="141"/>
      <c r="L111" s="141"/>
      <c r="M111" s="141"/>
      <c r="N111" s="141"/>
      <c r="O111" s="141"/>
      <c r="P111" s="141"/>
      <c r="Q111" s="142"/>
      <c r="S111" s="140"/>
      <c r="T111" s="141"/>
      <c r="U111" s="141"/>
      <c r="V111" s="141"/>
      <c r="W111" s="141"/>
      <c r="X111" s="141"/>
      <c r="Y111" s="142"/>
    </row>
    <row r="112" spans="2:25" ht="21" customHeight="1">
      <c r="B112" s="140"/>
      <c r="C112" s="141"/>
      <c r="D112" s="141"/>
      <c r="E112" s="141"/>
      <c r="F112" s="141"/>
      <c r="G112" s="141"/>
      <c r="H112" s="142"/>
      <c r="J112" s="140"/>
      <c r="K112" s="141"/>
      <c r="L112" s="141"/>
      <c r="M112" s="141"/>
      <c r="N112" s="141"/>
      <c r="O112" s="141"/>
      <c r="P112" s="141"/>
      <c r="Q112" s="142"/>
      <c r="S112" s="140"/>
      <c r="T112" s="141"/>
      <c r="U112" s="141"/>
      <c r="V112" s="141"/>
      <c r="W112" s="141"/>
      <c r="X112" s="141"/>
      <c r="Y112" s="142"/>
    </row>
    <row r="113" spans="2:25" ht="21" customHeight="1">
      <c r="B113" s="140"/>
      <c r="C113" s="141"/>
      <c r="D113" s="141"/>
      <c r="E113" s="141"/>
      <c r="F113" s="141"/>
      <c r="G113" s="141"/>
      <c r="H113" s="142"/>
      <c r="J113" s="140"/>
      <c r="K113" s="141"/>
      <c r="L113" s="141"/>
      <c r="M113" s="141"/>
      <c r="N113" s="141"/>
      <c r="O113" s="141"/>
      <c r="P113" s="141"/>
      <c r="Q113" s="142"/>
      <c r="S113" s="140"/>
      <c r="T113" s="141"/>
      <c r="U113" s="141"/>
      <c r="V113" s="141"/>
      <c r="W113" s="141"/>
      <c r="X113" s="141"/>
      <c r="Y113" s="142"/>
    </row>
    <row r="114" spans="2:25" ht="21" customHeight="1">
      <c r="B114" s="140"/>
      <c r="C114" s="141"/>
      <c r="D114" s="141"/>
      <c r="E114" s="141"/>
      <c r="F114" s="141"/>
      <c r="G114" s="141"/>
      <c r="H114" s="142"/>
      <c r="J114" s="140"/>
      <c r="K114" s="141"/>
      <c r="L114" s="141"/>
      <c r="M114" s="141"/>
      <c r="N114" s="141"/>
      <c r="O114" s="141"/>
      <c r="P114" s="141"/>
      <c r="Q114" s="142"/>
      <c r="S114" s="140"/>
      <c r="T114" s="141"/>
      <c r="U114" s="141"/>
      <c r="V114" s="141"/>
      <c r="W114" s="141"/>
      <c r="X114" s="141"/>
      <c r="Y114" s="142"/>
    </row>
    <row r="115" spans="2:25" ht="21" customHeight="1">
      <c r="B115" s="143"/>
      <c r="C115" s="144"/>
      <c r="D115" s="144"/>
      <c r="E115" s="144"/>
      <c r="F115" s="144"/>
      <c r="G115" s="144"/>
      <c r="H115" s="145"/>
      <c r="J115" s="143"/>
      <c r="K115" s="144"/>
      <c r="L115" s="144"/>
      <c r="M115" s="144"/>
      <c r="N115" s="144"/>
      <c r="O115" s="144"/>
      <c r="P115" s="144"/>
      <c r="Q115" s="145"/>
      <c r="S115" s="143"/>
      <c r="T115" s="144"/>
      <c r="U115" s="144"/>
      <c r="V115" s="144"/>
      <c r="W115" s="144"/>
      <c r="X115" s="144"/>
      <c r="Y115" s="145"/>
    </row>
    <row r="116" spans="2:25" ht="48" customHeight="1">
      <c r="B116" s="165"/>
      <c r="C116" s="166"/>
      <c r="D116" s="166"/>
      <c r="E116" s="166"/>
      <c r="F116" s="166"/>
      <c r="G116" s="166"/>
      <c r="H116" s="167"/>
      <c r="J116" s="171"/>
      <c r="K116" s="172"/>
      <c r="L116" s="172"/>
      <c r="M116" s="172"/>
      <c r="N116" s="172"/>
      <c r="O116" s="172"/>
      <c r="P116" s="172"/>
      <c r="Q116" s="173"/>
      <c r="S116" s="165"/>
      <c r="T116" s="166"/>
      <c r="U116" s="166"/>
      <c r="V116" s="166"/>
      <c r="W116" s="166"/>
      <c r="X116" s="166"/>
      <c r="Y116" s="167"/>
    </row>
    <row r="117" spans="2:25" ht="48" customHeight="1">
      <c r="B117" s="168"/>
      <c r="C117" s="169"/>
      <c r="D117" s="169"/>
      <c r="E117" s="169"/>
      <c r="F117" s="169"/>
      <c r="G117" s="169"/>
      <c r="H117" s="170"/>
      <c r="J117" s="174"/>
      <c r="K117" s="175"/>
      <c r="L117" s="175"/>
      <c r="M117" s="175"/>
      <c r="N117" s="175"/>
      <c r="O117" s="175"/>
      <c r="P117" s="175"/>
      <c r="Q117" s="176"/>
      <c r="S117" s="168"/>
      <c r="T117" s="169"/>
      <c r="U117" s="169"/>
      <c r="V117" s="169"/>
      <c r="W117" s="169"/>
      <c r="X117" s="169"/>
      <c r="Y117" s="170"/>
    </row>
    <row r="119" ht="21" customHeight="1"/>
    <row r="120" spans="5:23" ht="21" customHeight="1">
      <c r="E120" s="18" t="s">
        <v>48</v>
      </c>
      <c r="F120" s="162"/>
      <c r="G120" s="162"/>
      <c r="H120" s="162"/>
      <c r="I120" s="162"/>
      <c r="J120" s="162"/>
      <c r="Q120" s="18" t="s">
        <v>49</v>
      </c>
      <c r="R120" s="162"/>
      <c r="S120" s="162"/>
      <c r="T120" s="162"/>
      <c r="U120" s="162"/>
      <c r="V120" s="162"/>
      <c r="W120" s="162"/>
    </row>
    <row r="121" spans="5:24" ht="21" customHeight="1">
      <c r="E121" s="18" t="s">
        <v>50</v>
      </c>
      <c r="F121" s="163"/>
      <c r="G121" s="163"/>
      <c r="H121" s="163"/>
      <c r="I121" s="163"/>
      <c r="J121" s="163"/>
      <c r="K121" s="5" t="s">
        <v>51</v>
      </c>
      <c r="Q121" s="18" t="s">
        <v>50</v>
      </c>
      <c r="R121" s="162"/>
      <c r="S121" s="162"/>
      <c r="T121" s="162"/>
      <c r="U121" s="162"/>
      <c r="V121" s="162"/>
      <c r="W121" s="162"/>
      <c r="X121" s="5" t="s">
        <v>51</v>
      </c>
    </row>
    <row r="122" spans="5:24" ht="24" customHeight="1">
      <c r="E122" s="18" t="s">
        <v>52</v>
      </c>
      <c r="F122" s="163"/>
      <c r="G122" s="163"/>
      <c r="H122" s="163"/>
      <c r="I122" s="163"/>
      <c r="J122" s="163"/>
      <c r="Q122" s="164"/>
      <c r="R122" s="164"/>
      <c r="S122" s="164"/>
      <c r="T122" s="164"/>
      <c r="U122" s="164"/>
      <c r="V122" s="164"/>
      <c r="W122" s="164"/>
      <c r="X122" s="164"/>
    </row>
    <row r="123" spans="5:23" ht="24" customHeight="1">
      <c r="E123" s="18" t="s">
        <v>53</v>
      </c>
      <c r="F123" s="159"/>
      <c r="G123" s="159"/>
      <c r="H123" s="159"/>
      <c r="I123" s="159"/>
      <c r="J123" s="159"/>
      <c r="Q123" s="18" t="s">
        <v>53</v>
      </c>
      <c r="R123" s="160"/>
      <c r="S123" s="160"/>
      <c r="T123" s="160"/>
      <c r="U123" s="160"/>
      <c r="V123" s="160"/>
      <c r="W123" s="160"/>
    </row>
    <row r="124" spans="5:10" ht="24" customHeight="1">
      <c r="E124" s="18" t="s">
        <v>54</v>
      </c>
      <c r="F124" s="161"/>
      <c r="G124" s="161"/>
      <c r="H124" s="161"/>
      <c r="I124" s="161"/>
      <c r="J124" s="161"/>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55:L55"/>
    <mergeCell ref="M55:X55"/>
    <mergeCell ref="B56:L56"/>
    <mergeCell ref="M56:X56"/>
    <mergeCell ref="Y66:Z66"/>
    <mergeCell ref="B67:G67"/>
    <mergeCell ref="H67:P67"/>
    <mergeCell ref="Q67:X67"/>
    <mergeCell ref="Y67:Z67"/>
    <mergeCell ref="B66:G66"/>
    <mergeCell ref="Y62:Z62"/>
    <mergeCell ref="Y57:Z57"/>
    <mergeCell ref="Y58:Z58"/>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V35:W35"/>
    <mergeCell ref="B36:G36"/>
    <mergeCell ref="H36:J36"/>
    <mergeCell ref="K36:M36"/>
    <mergeCell ref="N36:P36"/>
    <mergeCell ref="Q36:S36"/>
    <mergeCell ref="T36:U36"/>
    <mergeCell ref="V36:W36"/>
    <mergeCell ref="A37:S37"/>
    <mergeCell ref="T37:U37"/>
    <mergeCell ref="V37:W37"/>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H30:J30"/>
    <mergeCell ref="K30:M30"/>
    <mergeCell ref="N30:P30"/>
    <mergeCell ref="H27:J27"/>
    <mergeCell ref="K27:M27"/>
    <mergeCell ref="N27:P27"/>
    <mergeCell ref="Q27:S27"/>
    <mergeCell ref="T27:U27"/>
    <mergeCell ref="T29:U29"/>
    <mergeCell ref="T30:U30"/>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Z124"/>
  <sheetViews>
    <sheetView view="pageBreakPreview" zoomScaleSheetLayoutView="100" workbookViewId="0" topLeftCell="E25">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5" t="s">
        <v>31</v>
      </c>
      <c r="B1" s="35"/>
      <c r="C1" s="35"/>
      <c r="D1" s="35"/>
      <c r="E1" s="35"/>
      <c r="F1" s="35"/>
      <c r="G1" s="35"/>
      <c r="H1" s="35"/>
      <c r="I1" s="35"/>
      <c r="J1" s="35"/>
      <c r="K1" s="35"/>
      <c r="L1" s="35"/>
      <c r="M1" s="35"/>
      <c r="N1" s="35"/>
      <c r="O1" s="35"/>
      <c r="P1" s="35"/>
      <c r="Q1" s="35"/>
      <c r="R1" s="35"/>
      <c r="S1" s="35"/>
      <c r="T1" s="35"/>
      <c r="U1" s="35"/>
      <c r="V1" s="35"/>
      <c r="W1" s="35"/>
      <c r="X1" s="35"/>
      <c r="Y1" s="35"/>
      <c r="Z1" s="35"/>
    </row>
    <row r="2" spans="1:26" ht="21" customHeight="1">
      <c r="A2" s="6"/>
      <c r="B2" s="6"/>
      <c r="C2" s="6"/>
      <c r="D2" s="6"/>
      <c r="E2" s="6"/>
      <c r="F2" s="6"/>
      <c r="G2" s="6"/>
      <c r="H2" s="6"/>
      <c r="I2" s="6"/>
      <c r="J2" s="36" t="s">
        <v>107</v>
      </c>
      <c r="K2" s="36"/>
      <c r="L2" s="36"/>
      <c r="M2" s="36"/>
      <c r="N2" s="36"/>
      <c r="O2" s="36"/>
      <c r="P2" s="36"/>
      <c r="Q2" s="36"/>
      <c r="R2" s="6"/>
      <c r="S2" s="6"/>
      <c r="T2" s="6"/>
      <c r="U2" s="6"/>
      <c r="V2" s="6"/>
      <c r="W2" s="6"/>
      <c r="X2" s="6"/>
      <c r="Y2" s="6"/>
      <c r="Z2" s="6"/>
    </row>
    <row r="3" spans="1:26" ht="21" customHeight="1">
      <c r="A3" s="35" t="s">
        <v>0</v>
      </c>
      <c r="B3" s="35"/>
      <c r="C3" s="35"/>
      <c r="D3" s="35"/>
      <c r="E3" s="35"/>
      <c r="F3" s="35"/>
      <c r="G3" s="35"/>
      <c r="H3" s="35"/>
      <c r="I3" s="35"/>
      <c r="J3" s="35"/>
      <c r="K3" s="35"/>
      <c r="L3" s="35"/>
      <c r="M3" s="35"/>
      <c r="N3" s="35"/>
      <c r="O3" s="35"/>
      <c r="P3" s="35"/>
      <c r="Q3" s="35"/>
      <c r="R3" s="35"/>
      <c r="S3" s="35"/>
      <c r="T3" s="35"/>
      <c r="U3" s="35"/>
      <c r="V3" s="35"/>
      <c r="W3" s="35"/>
      <c r="X3" s="35"/>
      <c r="Y3" s="35"/>
      <c r="Z3" s="35"/>
    </row>
    <row r="4" spans="1:26" ht="21" customHeight="1">
      <c r="A4" s="35" t="s">
        <v>91</v>
      </c>
      <c r="B4" s="35"/>
      <c r="C4" s="35"/>
      <c r="D4" s="35"/>
      <c r="E4" s="35"/>
      <c r="F4" s="35"/>
      <c r="G4" s="35"/>
      <c r="H4" s="35"/>
      <c r="I4" s="35"/>
      <c r="J4" s="35"/>
      <c r="K4" s="35"/>
      <c r="L4" s="35"/>
      <c r="M4" s="35"/>
      <c r="N4" s="35"/>
      <c r="O4" s="35"/>
      <c r="P4" s="35"/>
      <c r="Q4" s="35"/>
      <c r="R4" s="35"/>
      <c r="S4" s="35"/>
      <c r="T4" s="35"/>
      <c r="U4" s="35"/>
      <c r="V4" s="35"/>
      <c r="W4" s="35"/>
      <c r="X4" s="35"/>
      <c r="Y4" s="35"/>
      <c r="Z4" s="35"/>
    </row>
    <row r="5" ht="10.15" customHeight="1"/>
    <row r="6" ht="21" customHeight="1">
      <c r="A6" s="8" t="s">
        <v>1</v>
      </c>
    </row>
    <row r="7" spans="1:16" ht="21" customHeight="1">
      <c r="A7" s="9" t="s">
        <v>90</v>
      </c>
      <c r="L7" s="10"/>
      <c r="M7" s="37"/>
      <c r="N7" s="38"/>
      <c r="O7" s="38"/>
      <c r="P7" s="39"/>
    </row>
    <row r="8" spans="1:10" ht="21" customHeight="1">
      <c r="A8" s="9" t="s">
        <v>34</v>
      </c>
      <c r="G8" s="10"/>
      <c r="H8" s="37"/>
      <c r="I8" s="38"/>
      <c r="J8" s="39"/>
    </row>
    <row r="9" ht="9" customHeight="1"/>
    <row r="10" spans="1:26" s="8" customFormat="1" ht="30" customHeight="1">
      <c r="A10" s="40" t="s">
        <v>6</v>
      </c>
      <c r="B10" s="40" t="s">
        <v>29</v>
      </c>
      <c r="C10" s="40"/>
      <c r="D10" s="40"/>
      <c r="E10" s="40"/>
      <c r="F10" s="40"/>
      <c r="G10" s="40"/>
      <c r="H10" s="40"/>
      <c r="I10" s="40"/>
      <c r="J10" s="40"/>
      <c r="K10" s="40" t="s">
        <v>30</v>
      </c>
      <c r="L10" s="40"/>
      <c r="M10" s="40"/>
      <c r="N10" s="40"/>
      <c r="O10" s="40"/>
      <c r="P10" s="40"/>
      <c r="Q10" s="40"/>
      <c r="R10" s="40"/>
      <c r="S10" s="40" t="s">
        <v>5</v>
      </c>
      <c r="T10" s="40"/>
      <c r="U10" s="40"/>
      <c r="V10" s="40"/>
      <c r="W10" s="40"/>
      <c r="X10" s="40"/>
      <c r="Y10" s="40"/>
      <c r="Z10" s="40"/>
    </row>
    <row r="11" spans="1:26" s="8" customFormat="1" ht="30" customHeight="1">
      <c r="A11" s="40"/>
      <c r="B11" s="40"/>
      <c r="C11" s="40"/>
      <c r="D11" s="40"/>
      <c r="E11" s="40"/>
      <c r="F11" s="40"/>
      <c r="G11" s="40"/>
      <c r="H11" s="40"/>
      <c r="I11" s="40"/>
      <c r="J11" s="40"/>
      <c r="K11" s="40" t="s">
        <v>2</v>
      </c>
      <c r="L11" s="40"/>
      <c r="M11" s="40"/>
      <c r="N11" s="40" t="s">
        <v>3</v>
      </c>
      <c r="O11" s="40"/>
      <c r="P11" s="40"/>
      <c r="Q11" s="40" t="s">
        <v>4</v>
      </c>
      <c r="R11" s="40"/>
      <c r="S11" s="40" t="s">
        <v>2</v>
      </c>
      <c r="T11" s="40"/>
      <c r="U11" s="40"/>
      <c r="V11" s="40" t="s">
        <v>3</v>
      </c>
      <c r="W11" s="40"/>
      <c r="X11" s="40"/>
      <c r="Y11" s="40" t="s">
        <v>4</v>
      </c>
      <c r="Z11" s="40"/>
    </row>
    <row r="12" spans="1:26" ht="24" customHeight="1">
      <c r="A12" s="41" t="s">
        <v>104</v>
      </c>
      <c r="B12" s="42"/>
      <c r="C12" s="42"/>
      <c r="D12" s="42"/>
      <c r="E12" s="42"/>
      <c r="F12" s="42"/>
      <c r="G12" s="42"/>
      <c r="H12" s="42"/>
      <c r="I12" s="42"/>
      <c r="J12" s="42"/>
      <c r="K12" s="42"/>
      <c r="L12" s="42"/>
      <c r="M12" s="42"/>
      <c r="N12" s="42"/>
      <c r="O12" s="42"/>
      <c r="P12" s="42"/>
      <c r="Q12" s="42"/>
      <c r="R12" s="42"/>
      <c r="S12" s="42"/>
      <c r="T12" s="42"/>
      <c r="U12" s="42"/>
      <c r="V12" s="42"/>
      <c r="W12" s="42"/>
      <c r="X12" s="42"/>
      <c r="Y12" s="42"/>
      <c r="Z12" s="43"/>
    </row>
    <row r="13" spans="1:26" ht="24" customHeight="1">
      <c r="A13" s="24">
        <v>1</v>
      </c>
      <c r="B13" s="44" t="s">
        <v>92</v>
      </c>
      <c r="C13" s="44"/>
      <c r="D13" s="44"/>
      <c r="E13" s="44"/>
      <c r="F13" s="44"/>
      <c r="G13" s="44"/>
      <c r="H13" s="44"/>
      <c r="I13" s="44"/>
      <c r="J13" s="44"/>
      <c r="K13" s="45">
        <v>10</v>
      </c>
      <c r="L13" s="45"/>
      <c r="M13" s="45"/>
      <c r="N13" s="46">
        <f>Q30</f>
        <v>0</v>
      </c>
      <c r="O13" s="46"/>
      <c r="P13" s="46"/>
      <c r="Q13" s="47">
        <f>V25/T25*100</f>
        <v>0</v>
      </c>
      <c r="R13" s="48"/>
      <c r="S13" s="199">
        <v>300000</v>
      </c>
      <c r="T13" s="200"/>
      <c r="U13" s="201"/>
      <c r="V13" s="202"/>
      <c r="W13" s="203"/>
      <c r="X13" s="204"/>
      <c r="Y13" s="211">
        <f>V13/S13*100</f>
        <v>0</v>
      </c>
      <c r="Z13" s="212"/>
    </row>
    <row r="14" spans="1:26" s="11" customFormat="1" ht="48" customHeight="1">
      <c r="A14" s="20">
        <v>2</v>
      </c>
      <c r="B14" s="33" t="s">
        <v>93</v>
      </c>
      <c r="C14" s="33"/>
      <c r="D14" s="33"/>
      <c r="E14" s="33"/>
      <c r="F14" s="33"/>
      <c r="G14" s="33"/>
      <c r="H14" s="33"/>
      <c r="I14" s="33"/>
      <c r="J14" s="33"/>
      <c r="K14" s="260" t="s">
        <v>105</v>
      </c>
      <c r="L14" s="260"/>
      <c r="M14" s="260"/>
      <c r="N14" s="68" t="s">
        <v>105</v>
      </c>
      <c r="O14" s="68"/>
      <c r="P14" s="68"/>
      <c r="Q14" s="68" t="e">
        <f>V32/T32*100</f>
        <v>#VALUE!</v>
      </c>
      <c r="R14" s="69"/>
      <c r="S14" s="196" t="s">
        <v>105</v>
      </c>
      <c r="T14" s="197"/>
      <c r="U14" s="198"/>
      <c r="V14" s="205" t="s">
        <v>105</v>
      </c>
      <c r="W14" s="206"/>
      <c r="X14" s="207"/>
      <c r="Y14" s="211" t="s">
        <v>105</v>
      </c>
      <c r="Z14" s="212"/>
    </row>
    <row r="15" spans="1:26" ht="24" customHeight="1">
      <c r="A15" s="19">
        <v>3</v>
      </c>
      <c r="B15" s="100" t="s">
        <v>94</v>
      </c>
      <c r="C15" s="100"/>
      <c r="D15" s="100"/>
      <c r="E15" s="100"/>
      <c r="F15" s="100"/>
      <c r="G15" s="100"/>
      <c r="H15" s="100"/>
      <c r="I15" s="100"/>
      <c r="J15" s="100"/>
      <c r="K15" s="101">
        <v>110</v>
      </c>
      <c r="L15" s="101"/>
      <c r="M15" s="101"/>
      <c r="N15" s="49">
        <f>Q33</f>
        <v>0</v>
      </c>
      <c r="O15" s="49"/>
      <c r="P15" s="49"/>
      <c r="Q15" s="68">
        <f>V33/T33*100</f>
        <v>0</v>
      </c>
      <c r="R15" s="69"/>
      <c r="S15" s="237">
        <v>585200</v>
      </c>
      <c r="T15" s="238"/>
      <c r="U15" s="239"/>
      <c r="V15" s="208"/>
      <c r="W15" s="209"/>
      <c r="X15" s="210"/>
      <c r="Y15" s="211">
        <f>V15/S15*100</f>
        <v>0</v>
      </c>
      <c r="Z15" s="212"/>
    </row>
    <row r="16" spans="1:26" ht="24" customHeight="1">
      <c r="A16" s="19">
        <v>4</v>
      </c>
      <c r="B16" s="100" t="s">
        <v>95</v>
      </c>
      <c r="C16" s="100"/>
      <c r="D16" s="100"/>
      <c r="E16" s="100"/>
      <c r="F16" s="100"/>
      <c r="G16" s="100"/>
      <c r="H16" s="100"/>
      <c r="I16" s="100"/>
      <c r="J16" s="100"/>
      <c r="K16" s="101">
        <v>6</v>
      </c>
      <c r="L16" s="101"/>
      <c r="M16" s="101"/>
      <c r="N16" s="49">
        <f>Q34</f>
        <v>0</v>
      </c>
      <c r="O16" s="49"/>
      <c r="P16" s="49"/>
      <c r="Q16" s="68">
        <f aca="true" t="shared" si="0" ref="Q16:Q18">V34/T34*100</f>
        <v>0</v>
      </c>
      <c r="R16" s="69"/>
      <c r="S16" s="248">
        <v>23500</v>
      </c>
      <c r="T16" s="249"/>
      <c r="U16" s="250"/>
      <c r="V16" s="219"/>
      <c r="W16" s="220"/>
      <c r="X16" s="221"/>
      <c r="Y16" s="222">
        <f>V16/S16*100</f>
        <v>0</v>
      </c>
      <c r="Z16" s="223"/>
    </row>
    <row r="17" spans="1:26" ht="24" customHeight="1">
      <c r="A17" s="19">
        <v>5</v>
      </c>
      <c r="B17" s="50" t="s">
        <v>96</v>
      </c>
      <c r="C17" s="51"/>
      <c r="D17" s="51"/>
      <c r="E17" s="51"/>
      <c r="F17" s="51"/>
      <c r="G17" s="51"/>
      <c r="H17" s="51"/>
      <c r="I17" s="51"/>
      <c r="J17" s="52"/>
      <c r="K17" s="53" t="s">
        <v>105</v>
      </c>
      <c r="L17" s="54"/>
      <c r="M17" s="55"/>
      <c r="N17" s="56" t="s">
        <v>105</v>
      </c>
      <c r="O17" s="57"/>
      <c r="P17" s="58"/>
      <c r="Q17" s="68" t="e">
        <f>V35/T35*100</f>
        <v>#VALUE!</v>
      </c>
      <c r="R17" s="69"/>
      <c r="S17" s="251"/>
      <c r="T17" s="252"/>
      <c r="U17" s="253"/>
      <c r="V17" s="213"/>
      <c r="W17" s="214"/>
      <c r="X17" s="215"/>
      <c r="Y17" s="224">
        <f>V17/S16*100</f>
        <v>0</v>
      </c>
      <c r="Z17" s="225"/>
    </row>
    <row r="18" spans="1:26" s="11" customFormat="1" ht="24" customHeight="1">
      <c r="A18" s="20">
        <v>6</v>
      </c>
      <c r="B18" s="33" t="s">
        <v>97</v>
      </c>
      <c r="C18" s="33"/>
      <c r="D18" s="33"/>
      <c r="E18" s="33"/>
      <c r="F18" s="33"/>
      <c r="G18" s="33"/>
      <c r="H18" s="33"/>
      <c r="I18" s="33"/>
      <c r="J18" s="33"/>
      <c r="K18" s="34">
        <v>6</v>
      </c>
      <c r="L18" s="34"/>
      <c r="M18" s="34"/>
      <c r="N18" s="49">
        <f>Q36</f>
        <v>0</v>
      </c>
      <c r="O18" s="49"/>
      <c r="P18" s="49"/>
      <c r="Q18" s="68">
        <f t="shared" si="0"/>
        <v>0</v>
      </c>
      <c r="R18" s="69"/>
      <c r="S18" s="254"/>
      <c r="T18" s="255"/>
      <c r="U18" s="256"/>
      <c r="V18" s="216"/>
      <c r="W18" s="217"/>
      <c r="X18" s="218"/>
      <c r="Y18" s="226"/>
      <c r="Z18" s="227"/>
    </row>
    <row r="19" spans="1:26" s="8" customFormat="1" ht="24" customHeight="1">
      <c r="A19" s="70" t="s">
        <v>35</v>
      </c>
      <c r="B19" s="71"/>
      <c r="C19" s="71"/>
      <c r="D19" s="71"/>
      <c r="E19" s="71"/>
      <c r="F19" s="71"/>
      <c r="G19" s="71"/>
      <c r="H19" s="71"/>
      <c r="I19" s="71"/>
      <c r="J19" s="71"/>
      <c r="K19" s="71"/>
      <c r="L19" s="71"/>
      <c r="M19" s="71"/>
      <c r="N19" s="71"/>
      <c r="O19" s="71"/>
      <c r="P19" s="72"/>
      <c r="Q19" s="73">
        <f>V37</f>
        <v>0</v>
      </c>
      <c r="R19" s="73"/>
      <c r="S19" s="74">
        <f>SUM(S13:U18)</f>
        <v>908700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40" t="s">
        <v>32</v>
      </c>
      <c r="C23" s="40"/>
      <c r="D23" s="40"/>
      <c r="E23" s="40"/>
      <c r="F23" s="40"/>
      <c r="G23" s="40"/>
      <c r="H23" s="40" t="s">
        <v>36</v>
      </c>
      <c r="I23" s="40"/>
      <c r="J23" s="40"/>
      <c r="K23" s="40" t="s">
        <v>33</v>
      </c>
      <c r="L23" s="40"/>
      <c r="M23" s="40"/>
      <c r="N23" s="40" t="s">
        <v>37</v>
      </c>
      <c r="O23" s="40"/>
      <c r="P23" s="40"/>
      <c r="Q23" s="40" t="s">
        <v>38</v>
      </c>
      <c r="R23" s="40"/>
      <c r="S23" s="40"/>
      <c r="T23" s="40" t="s">
        <v>39</v>
      </c>
      <c r="U23" s="40"/>
      <c r="V23" s="102" t="s">
        <v>8</v>
      </c>
      <c r="W23" s="102"/>
      <c r="X23" s="40" t="s">
        <v>9</v>
      </c>
      <c r="Y23" s="40"/>
      <c r="Z23" s="40"/>
    </row>
    <row r="24" spans="1:26" ht="24" customHeight="1">
      <c r="A24" s="178" t="s">
        <v>104</v>
      </c>
      <c r="B24" s="179"/>
      <c r="C24" s="179"/>
      <c r="D24" s="179"/>
      <c r="E24" s="179"/>
      <c r="F24" s="179"/>
      <c r="G24" s="179"/>
      <c r="H24" s="179"/>
      <c r="I24" s="179"/>
      <c r="J24" s="179"/>
      <c r="K24" s="179"/>
      <c r="L24" s="179"/>
      <c r="M24" s="179"/>
      <c r="N24" s="179"/>
      <c r="O24" s="179"/>
      <c r="P24" s="179"/>
      <c r="Q24" s="179"/>
      <c r="R24" s="179"/>
      <c r="S24" s="179"/>
      <c r="T24" s="180"/>
      <c r="U24" s="180"/>
      <c r="V24" s="179"/>
      <c r="W24" s="179"/>
      <c r="X24" s="179"/>
      <c r="Y24" s="179"/>
      <c r="Z24" s="181"/>
    </row>
    <row r="25" spans="1:26" s="27" customFormat="1" ht="48" customHeight="1">
      <c r="A25" s="25">
        <v>1</v>
      </c>
      <c r="B25" s="182" t="s">
        <v>92</v>
      </c>
      <c r="C25" s="183"/>
      <c r="D25" s="183"/>
      <c r="E25" s="183"/>
      <c r="F25" s="183"/>
      <c r="G25" s="184"/>
      <c r="H25" s="185">
        <f>$K$13</f>
        <v>10</v>
      </c>
      <c r="I25" s="185"/>
      <c r="J25" s="185"/>
      <c r="K25" s="240"/>
      <c r="L25" s="240"/>
      <c r="M25" s="241"/>
      <c r="N25" s="240"/>
      <c r="O25" s="240"/>
      <c r="P25" s="241"/>
      <c r="Q25" s="187"/>
      <c r="R25" s="187"/>
      <c r="S25" s="188"/>
      <c r="T25" s="189">
        <v>45</v>
      </c>
      <c r="U25" s="189"/>
      <c r="V25" s="190">
        <f>SUM(V26:W31)</f>
        <v>0</v>
      </c>
      <c r="W25" s="68"/>
      <c r="X25" s="59"/>
      <c r="Y25" s="60"/>
      <c r="Z25" s="61"/>
    </row>
    <row r="26" spans="1:26" ht="24" customHeight="1">
      <c r="A26" s="19">
        <v>1.1</v>
      </c>
      <c r="B26" s="100" t="s">
        <v>98</v>
      </c>
      <c r="C26" s="100"/>
      <c r="D26" s="100"/>
      <c r="E26" s="100"/>
      <c r="F26" s="100"/>
      <c r="G26" s="100"/>
      <c r="H26" s="106">
        <f aca="true" t="shared" si="1" ref="H26:H31">$K$13</f>
        <v>10</v>
      </c>
      <c r="I26" s="106"/>
      <c r="J26" s="106"/>
      <c r="K26" s="242"/>
      <c r="L26" s="242"/>
      <c r="M26" s="242"/>
      <c r="N26" s="242"/>
      <c r="O26" s="242"/>
      <c r="P26" s="242"/>
      <c r="Q26" s="107"/>
      <c r="R26" s="107"/>
      <c r="S26" s="107"/>
      <c r="T26" s="108">
        <v>7</v>
      </c>
      <c r="U26" s="108"/>
      <c r="V26" s="96">
        <f>(T26*((K26*0)+(N26*50)+(Q26*100)))/(H26*100)</f>
        <v>0</v>
      </c>
      <c r="W26" s="97"/>
      <c r="X26" s="62"/>
      <c r="Y26" s="63"/>
      <c r="Z26" s="64"/>
    </row>
    <row r="27" spans="1:26" s="11" customFormat="1" ht="48" customHeight="1">
      <c r="A27" s="20">
        <v>1.2</v>
      </c>
      <c r="B27" s="33" t="s">
        <v>99</v>
      </c>
      <c r="C27" s="33"/>
      <c r="D27" s="33"/>
      <c r="E27" s="33"/>
      <c r="F27" s="33"/>
      <c r="G27" s="33"/>
      <c r="H27" s="106">
        <f t="shared" si="1"/>
        <v>10</v>
      </c>
      <c r="I27" s="106"/>
      <c r="J27" s="106"/>
      <c r="K27" s="246"/>
      <c r="L27" s="246"/>
      <c r="M27" s="246"/>
      <c r="N27" s="246"/>
      <c r="O27" s="246"/>
      <c r="P27" s="246"/>
      <c r="Q27" s="191"/>
      <c r="R27" s="191"/>
      <c r="S27" s="192"/>
      <c r="T27" s="186">
        <v>8</v>
      </c>
      <c r="U27" s="186"/>
      <c r="V27" s="94">
        <f>(T27*((K27*0)+(N27*50)+(Q27*100)))/(H27*100)</f>
        <v>0</v>
      </c>
      <c r="W27" s="95"/>
      <c r="X27" s="62"/>
      <c r="Y27" s="63"/>
      <c r="Z27" s="64"/>
    </row>
    <row r="28" spans="1:26" s="11" customFormat="1" ht="48" customHeight="1">
      <c r="A28" s="20">
        <v>1.3</v>
      </c>
      <c r="B28" s="193" t="s">
        <v>100</v>
      </c>
      <c r="C28" s="194"/>
      <c r="D28" s="194"/>
      <c r="E28" s="194"/>
      <c r="F28" s="194"/>
      <c r="G28" s="195"/>
      <c r="H28" s="106">
        <f t="shared" si="1"/>
        <v>10</v>
      </c>
      <c r="I28" s="106"/>
      <c r="J28" s="106"/>
      <c r="K28" s="243"/>
      <c r="L28" s="244"/>
      <c r="M28" s="245"/>
      <c r="N28" s="243"/>
      <c r="O28" s="244"/>
      <c r="P28" s="245"/>
      <c r="Q28" s="85"/>
      <c r="R28" s="86"/>
      <c r="S28" s="86"/>
      <c r="T28" s="186">
        <v>6</v>
      </c>
      <c r="U28" s="186"/>
      <c r="V28" s="94">
        <f>(T28*((K28*0)+(N28*50)+(Q28*100)))/(H28*100)</f>
        <v>0</v>
      </c>
      <c r="W28" s="95"/>
      <c r="X28" s="62"/>
      <c r="Y28" s="63"/>
      <c r="Z28" s="64"/>
    </row>
    <row r="29" spans="1:26" s="11" customFormat="1" ht="72" customHeight="1">
      <c r="A29" s="20">
        <v>1.4</v>
      </c>
      <c r="B29" s="33" t="s">
        <v>101</v>
      </c>
      <c r="C29" s="33"/>
      <c r="D29" s="33"/>
      <c r="E29" s="33"/>
      <c r="F29" s="33"/>
      <c r="G29" s="33"/>
      <c r="H29" s="106">
        <f t="shared" si="1"/>
        <v>10</v>
      </c>
      <c r="I29" s="106"/>
      <c r="J29" s="106"/>
      <c r="K29" s="247"/>
      <c r="L29" s="247"/>
      <c r="M29" s="247"/>
      <c r="N29" s="247"/>
      <c r="O29" s="247"/>
      <c r="P29" s="247"/>
      <c r="Q29" s="116"/>
      <c r="R29" s="116"/>
      <c r="S29" s="85"/>
      <c r="T29" s="186">
        <v>8</v>
      </c>
      <c r="U29" s="186"/>
      <c r="V29" s="94">
        <f aca="true" t="shared" si="2" ref="V29:V36">(T29*((K29*0)+(N29*50)+(Q29*100)))/(H29*100)</f>
        <v>0</v>
      </c>
      <c r="W29" s="95"/>
      <c r="X29" s="62"/>
      <c r="Y29" s="63"/>
      <c r="Z29" s="64"/>
    </row>
    <row r="30" spans="1:26" s="11" customFormat="1" ht="48" customHeight="1">
      <c r="A30" s="20">
        <v>1.5</v>
      </c>
      <c r="B30" s="193" t="s">
        <v>102</v>
      </c>
      <c r="C30" s="194"/>
      <c r="D30" s="194"/>
      <c r="E30" s="194"/>
      <c r="F30" s="194"/>
      <c r="G30" s="195"/>
      <c r="H30" s="106">
        <f t="shared" si="1"/>
        <v>10</v>
      </c>
      <c r="I30" s="106"/>
      <c r="J30" s="106"/>
      <c r="K30" s="243"/>
      <c r="L30" s="244"/>
      <c r="M30" s="245"/>
      <c r="N30" s="243"/>
      <c r="O30" s="244"/>
      <c r="P30" s="245"/>
      <c r="Q30" s="85"/>
      <c r="R30" s="86"/>
      <c r="S30" s="88"/>
      <c r="T30" s="112">
        <v>8</v>
      </c>
      <c r="U30" s="113"/>
      <c r="V30" s="94">
        <f t="shared" si="2"/>
        <v>0</v>
      </c>
      <c r="W30" s="95"/>
      <c r="X30" s="62"/>
      <c r="Y30" s="63"/>
      <c r="Z30" s="64"/>
    </row>
    <row r="31" spans="1:26" ht="48" customHeight="1">
      <c r="A31" s="19">
        <v>1.6</v>
      </c>
      <c r="B31" s="193" t="s">
        <v>103</v>
      </c>
      <c r="C31" s="194"/>
      <c r="D31" s="194"/>
      <c r="E31" s="194"/>
      <c r="F31" s="194"/>
      <c r="G31" s="195"/>
      <c r="H31" s="106">
        <f t="shared" si="1"/>
        <v>10</v>
      </c>
      <c r="I31" s="106"/>
      <c r="J31" s="106"/>
      <c r="K31" s="257"/>
      <c r="L31" s="258"/>
      <c r="M31" s="259"/>
      <c r="N31" s="257"/>
      <c r="O31" s="258"/>
      <c r="P31" s="259"/>
      <c r="Q31" s="91"/>
      <c r="R31" s="92"/>
      <c r="S31" s="109"/>
      <c r="T31" s="110">
        <v>8</v>
      </c>
      <c r="U31" s="111"/>
      <c r="V31" s="96">
        <f t="shared" si="2"/>
        <v>0</v>
      </c>
      <c r="W31" s="97"/>
      <c r="X31" s="62"/>
      <c r="Y31" s="63"/>
      <c r="Z31" s="64"/>
    </row>
    <row r="32" spans="1:26" s="23" customFormat="1" ht="48" customHeight="1">
      <c r="A32" s="22">
        <v>2</v>
      </c>
      <c r="B32" s="79" t="s">
        <v>93</v>
      </c>
      <c r="C32" s="80"/>
      <c r="D32" s="80"/>
      <c r="E32" s="80"/>
      <c r="F32" s="80"/>
      <c r="G32" s="81"/>
      <c r="H32" s="82" t="str">
        <f>$K$14</f>
        <v>-</v>
      </c>
      <c r="I32" s="83"/>
      <c r="J32" s="84"/>
      <c r="K32" s="243"/>
      <c r="L32" s="244"/>
      <c r="M32" s="245"/>
      <c r="N32" s="243"/>
      <c r="O32" s="244"/>
      <c r="P32" s="245"/>
      <c r="Q32" s="85"/>
      <c r="R32" s="86"/>
      <c r="S32" s="88"/>
      <c r="T32" s="89" t="s">
        <v>105</v>
      </c>
      <c r="U32" s="90"/>
      <c r="V32" s="94" t="s">
        <v>105</v>
      </c>
      <c r="W32" s="95"/>
      <c r="X32" s="62"/>
      <c r="Y32" s="63"/>
      <c r="Z32" s="64"/>
    </row>
    <row r="33" spans="1:26" ht="24" customHeight="1">
      <c r="A33" s="16">
        <v>3</v>
      </c>
      <c r="B33" s="79" t="s">
        <v>94</v>
      </c>
      <c r="C33" s="80"/>
      <c r="D33" s="80"/>
      <c r="E33" s="80"/>
      <c r="F33" s="80"/>
      <c r="G33" s="81"/>
      <c r="H33" s="103">
        <f>$K$15</f>
        <v>110</v>
      </c>
      <c r="I33" s="104"/>
      <c r="J33" s="105"/>
      <c r="K33" s="257"/>
      <c r="L33" s="258"/>
      <c r="M33" s="259"/>
      <c r="N33" s="257"/>
      <c r="O33" s="258"/>
      <c r="P33" s="259"/>
      <c r="Q33" s="91"/>
      <c r="R33" s="92"/>
      <c r="S33" s="109"/>
      <c r="T33" s="118">
        <v>25</v>
      </c>
      <c r="U33" s="119"/>
      <c r="V33" s="96">
        <f t="shared" si="2"/>
        <v>0</v>
      </c>
      <c r="W33" s="97"/>
      <c r="X33" s="62"/>
      <c r="Y33" s="63"/>
      <c r="Z33" s="64"/>
    </row>
    <row r="34" spans="1:26" s="23" customFormat="1" ht="48" customHeight="1">
      <c r="A34" s="22">
        <v>4</v>
      </c>
      <c r="B34" s="79" t="s">
        <v>95</v>
      </c>
      <c r="C34" s="80"/>
      <c r="D34" s="80"/>
      <c r="E34" s="80"/>
      <c r="F34" s="80"/>
      <c r="G34" s="81"/>
      <c r="H34" s="82">
        <f>$K$16</f>
        <v>6</v>
      </c>
      <c r="I34" s="83"/>
      <c r="J34" s="84"/>
      <c r="K34" s="243"/>
      <c r="L34" s="244"/>
      <c r="M34" s="245"/>
      <c r="N34" s="243"/>
      <c r="O34" s="244"/>
      <c r="P34" s="245"/>
      <c r="Q34" s="85"/>
      <c r="R34" s="86"/>
      <c r="S34" s="88"/>
      <c r="T34" s="89">
        <v>15</v>
      </c>
      <c r="U34" s="90"/>
      <c r="V34" s="94">
        <f t="shared" si="2"/>
        <v>0</v>
      </c>
      <c r="W34" s="95"/>
      <c r="X34" s="62"/>
      <c r="Y34" s="63"/>
      <c r="Z34" s="64"/>
    </row>
    <row r="35" spans="1:26" s="23" customFormat="1" ht="48" customHeight="1">
      <c r="A35" s="22">
        <v>5</v>
      </c>
      <c r="B35" s="79" t="s">
        <v>96</v>
      </c>
      <c r="C35" s="80"/>
      <c r="D35" s="80"/>
      <c r="E35" s="80"/>
      <c r="F35" s="80"/>
      <c r="G35" s="81"/>
      <c r="H35" s="82" t="str">
        <f>$K$17</f>
        <v>-</v>
      </c>
      <c r="I35" s="83"/>
      <c r="J35" s="84"/>
      <c r="K35" s="243"/>
      <c r="L35" s="244"/>
      <c r="M35" s="245"/>
      <c r="N35" s="243"/>
      <c r="O35" s="244"/>
      <c r="P35" s="245"/>
      <c r="Q35" s="85"/>
      <c r="R35" s="86"/>
      <c r="S35" s="88"/>
      <c r="T35" s="89" t="s">
        <v>105</v>
      </c>
      <c r="U35" s="90"/>
      <c r="V35" s="94" t="s">
        <v>105</v>
      </c>
      <c r="W35" s="95"/>
      <c r="X35" s="62"/>
      <c r="Y35" s="63"/>
      <c r="Z35" s="64"/>
    </row>
    <row r="36" spans="1:26" s="23" customFormat="1" ht="48" customHeight="1">
      <c r="A36" s="22">
        <v>6</v>
      </c>
      <c r="B36" s="114" t="s">
        <v>97</v>
      </c>
      <c r="C36" s="114"/>
      <c r="D36" s="114"/>
      <c r="E36" s="114"/>
      <c r="F36" s="114"/>
      <c r="G36" s="114"/>
      <c r="H36" s="115">
        <f>$K$18</f>
        <v>6</v>
      </c>
      <c r="I36" s="115"/>
      <c r="J36" s="115"/>
      <c r="K36" s="247"/>
      <c r="L36" s="247"/>
      <c r="M36" s="247"/>
      <c r="N36" s="247"/>
      <c r="O36" s="247"/>
      <c r="P36" s="247"/>
      <c r="Q36" s="116"/>
      <c r="R36" s="116"/>
      <c r="S36" s="85"/>
      <c r="T36" s="117">
        <v>15</v>
      </c>
      <c r="U36" s="117"/>
      <c r="V36" s="94">
        <f t="shared" si="2"/>
        <v>0</v>
      </c>
      <c r="W36" s="95"/>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SUM(V25,V33,V34,V36)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86</v>
      </c>
    </row>
    <row r="40" spans="1:26" ht="60" customHeight="1">
      <c r="A40" s="21" t="s">
        <v>6</v>
      </c>
      <c r="B40" s="40" t="s">
        <v>40</v>
      </c>
      <c r="C40" s="40"/>
      <c r="D40" s="40"/>
      <c r="E40" s="40"/>
      <c r="F40" s="40"/>
      <c r="G40" s="40"/>
      <c r="H40" s="40"/>
      <c r="I40" s="40"/>
      <c r="J40" s="40"/>
      <c r="K40" s="40"/>
      <c r="L40" s="40"/>
      <c r="M40" s="120" t="s">
        <v>41</v>
      </c>
      <c r="N40" s="121"/>
      <c r="O40" s="121"/>
      <c r="P40" s="121"/>
      <c r="Q40" s="121"/>
      <c r="R40" s="121"/>
      <c r="S40" s="121"/>
      <c r="T40" s="121"/>
      <c r="U40" s="121"/>
      <c r="V40" s="121"/>
      <c r="W40" s="121"/>
      <c r="X40" s="122"/>
      <c r="Y40" s="102" t="s">
        <v>42</v>
      </c>
      <c r="Z40" s="102"/>
    </row>
    <row r="41" spans="1:26" ht="24" customHeight="1">
      <c r="A41" s="123" t="s">
        <v>43</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26"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26"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26"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26"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26" t="str">
        <f>IF(B46&lt;&gt;"","2.1.5","")</f>
        <v/>
      </c>
      <c r="B46" s="127"/>
      <c r="C46" s="128"/>
      <c r="D46" s="128"/>
      <c r="E46" s="128"/>
      <c r="F46" s="128"/>
      <c r="G46" s="128"/>
      <c r="H46" s="128"/>
      <c r="I46" s="128"/>
      <c r="J46" s="128"/>
      <c r="K46" s="128"/>
      <c r="L46" s="129"/>
      <c r="M46" s="28"/>
      <c r="N46" s="29"/>
      <c r="O46" s="29"/>
      <c r="P46" s="29"/>
      <c r="Q46" s="29"/>
      <c r="R46" s="29"/>
      <c r="S46" s="29"/>
      <c r="T46" s="29"/>
      <c r="U46" s="29"/>
      <c r="V46" s="29"/>
      <c r="W46" s="29"/>
      <c r="X46" s="30"/>
      <c r="Y46" s="135"/>
      <c r="Z46" s="136"/>
    </row>
    <row r="47" spans="1:26" ht="24" customHeight="1">
      <c r="A47" s="123" t="s">
        <v>44</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26"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26"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26"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26"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26"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45</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26"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26"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26"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26"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26"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87</v>
      </c>
    </row>
    <row r="61" ht="9.95" customHeight="1"/>
    <row r="62" spans="1:26" ht="72" customHeight="1">
      <c r="A62" s="21" t="s">
        <v>6</v>
      </c>
      <c r="B62" s="40" t="s">
        <v>46</v>
      </c>
      <c r="C62" s="40"/>
      <c r="D62" s="40"/>
      <c r="E62" s="40"/>
      <c r="F62" s="40"/>
      <c r="G62" s="40"/>
      <c r="H62" s="40" t="s">
        <v>41</v>
      </c>
      <c r="I62" s="40"/>
      <c r="J62" s="40"/>
      <c r="K62" s="40"/>
      <c r="L62" s="40"/>
      <c r="M62" s="40"/>
      <c r="N62" s="40"/>
      <c r="O62" s="40"/>
      <c r="P62" s="40"/>
      <c r="Q62" s="120" t="s">
        <v>47</v>
      </c>
      <c r="R62" s="121"/>
      <c r="S62" s="121"/>
      <c r="T62" s="121"/>
      <c r="U62" s="121"/>
      <c r="V62" s="121"/>
      <c r="W62" s="121"/>
      <c r="X62" s="122"/>
      <c r="Y62" s="102" t="s">
        <v>42</v>
      </c>
      <c r="Z62" s="102"/>
    </row>
    <row r="63" spans="1:26" ht="72" customHeight="1">
      <c r="A63" s="26"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26"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26"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26"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26" t="str">
        <f>IF(B67&lt;&gt;"","3.5","")</f>
        <v/>
      </c>
      <c r="B67" s="127"/>
      <c r="C67" s="128"/>
      <c r="D67" s="128"/>
      <c r="E67" s="128"/>
      <c r="F67" s="128"/>
      <c r="G67" s="129"/>
      <c r="H67" s="127"/>
      <c r="I67" s="128"/>
      <c r="J67" s="128"/>
      <c r="K67" s="128"/>
      <c r="L67" s="128"/>
      <c r="M67" s="128"/>
      <c r="N67" s="128"/>
      <c r="O67" s="128"/>
      <c r="P67" s="129"/>
      <c r="Q67" s="127"/>
      <c r="R67" s="128"/>
      <c r="S67" s="128"/>
      <c r="T67" s="128"/>
      <c r="U67" s="128"/>
      <c r="V67" s="128"/>
      <c r="W67" s="128"/>
      <c r="X67" s="129"/>
      <c r="Y67" s="135"/>
      <c r="Z67" s="136"/>
    </row>
    <row r="68" spans="1:26" s="17" customFormat="1" ht="72" customHeight="1">
      <c r="A68" s="26"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88</v>
      </c>
    </row>
    <row r="71" ht="9.95" customHeight="1">
      <c r="A71" s="5"/>
    </row>
    <row r="72" spans="2:25" ht="48" customHeight="1">
      <c r="B72" s="153"/>
      <c r="C72" s="154"/>
      <c r="D72" s="154"/>
      <c r="E72" s="154"/>
      <c r="F72" s="154"/>
      <c r="G72" s="154"/>
      <c r="H72" s="154"/>
      <c r="I72" s="154"/>
      <c r="J72" s="154"/>
      <c r="K72" s="154"/>
      <c r="L72" s="154"/>
      <c r="M72" s="154"/>
      <c r="N72" s="154"/>
      <c r="O72" s="154"/>
      <c r="P72" s="154"/>
      <c r="Q72" s="154"/>
      <c r="R72" s="154"/>
      <c r="S72" s="154"/>
      <c r="T72" s="154"/>
      <c r="U72" s="154"/>
      <c r="V72" s="154"/>
      <c r="W72" s="154"/>
      <c r="X72" s="154"/>
      <c r="Y72" s="155"/>
    </row>
    <row r="73" spans="2:25" ht="48" customHeight="1">
      <c r="B73" s="156"/>
      <c r="C73" s="157"/>
      <c r="D73" s="157"/>
      <c r="E73" s="157"/>
      <c r="F73" s="157"/>
      <c r="G73" s="157"/>
      <c r="H73" s="157"/>
      <c r="I73" s="157"/>
      <c r="J73" s="157"/>
      <c r="K73" s="157"/>
      <c r="L73" s="157"/>
      <c r="M73" s="157"/>
      <c r="N73" s="157"/>
      <c r="O73" s="157"/>
      <c r="P73" s="157"/>
      <c r="Q73" s="157"/>
      <c r="R73" s="157"/>
      <c r="S73" s="157"/>
      <c r="T73" s="157"/>
      <c r="U73" s="157"/>
      <c r="V73" s="157"/>
      <c r="W73" s="157"/>
      <c r="X73" s="157"/>
      <c r="Y73" s="158"/>
    </row>
    <row r="74" spans="2:25" ht="48" customHeight="1">
      <c r="B74" s="156"/>
      <c r="C74" s="157"/>
      <c r="D74" s="157"/>
      <c r="E74" s="157"/>
      <c r="F74" s="157"/>
      <c r="G74" s="157"/>
      <c r="H74" s="157"/>
      <c r="I74" s="157"/>
      <c r="J74" s="157"/>
      <c r="K74" s="157"/>
      <c r="L74" s="157"/>
      <c r="M74" s="157"/>
      <c r="N74" s="157"/>
      <c r="O74" s="157"/>
      <c r="P74" s="157"/>
      <c r="Q74" s="157"/>
      <c r="R74" s="157"/>
      <c r="S74" s="157"/>
      <c r="T74" s="157"/>
      <c r="U74" s="157"/>
      <c r="V74" s="157"/>
      <c r="W74" s="157"/>
      <c r="X74" s="157"/>
      <c r="Y74" s="158"/>
    </row>
    <row r="75" spans="2:25" ht="48" customHeight="1">
      <c r="B75" s="156"/>
      <c r="C75" s="157"/>
      <c r="D75" s="157"/>
      <c r="E75" s="157"/>
      <c r="F75" s="157"/>
      <c r="G75" s="157"/>
      <c r="H75" s="157"/>
      <c r="I75" s="157"/>
      <c r="J75" s="157"/>
      <c r="K75" s="157"/>
      <c r="L75" s="157"/>
      <c r="M75" s="157"/>
      <c r="N75" s="157"/>
      <c r="O75" s="157"/>
      <c r="P75" s="157"/>
      <c r="Q75" s="157"/>
      <c r="R75" s="157"/>
      <c r="S75" s="157"/>
      <c r="T75" s="157"/>
      <c r="U75" s="157"/>
      <c r="V75" s="157"/>
      <c r="W75" s="157"/>
      <c r="X75" s="157"/>
      <c r="Y75" s="158"/>
    </row>
    <row r="76" spans="2:25" ht="48" customHeight="1">
      <c r="B76" s="156"/>
      <c r="C76" s="157"/>
      <c r="D76" s="157"/>
      <c r="E76" s="157"/>
      <c r="F76" s="157"/>
      <c r="G76" s="157"/>
      <c r="H76" s="157"/>
      <c r="I76" s="157"/>
      <c r="J76" s="157"/>
      <c r="K76" s="157"/>
      <c r="L76" s="157"/>
      <c r="M76" s="157"/>
      <c r="N76" s="157"/>
      <c r="O76" s="157"/>
      <c r="P76" s="157"/>
      <c r="Q76" s="157"/>
      <c r="R76" s="157"/>
      <c r="S76" s="157"/>
      <c r="T76" s="157"/>
      <c r="U76" s="157"/>
      <c r="V76" s="157"/>
      <c r="W76" s="157"/>
      <c r="X76" s="157"/>
      <c r="Y76" s="158"/>
    </row>
    <row r="77" ht="21" customHeight="1">
      <c r="A77" s="5"/>
    </row>
    <row r="78" ht="15">
      <c r="A78" s="5" t="s">
        <v>89</v>
      </c>
    </row>
    <row r="79" ht="24" customHeight="1"/>
    <row r="80" spans="2:25" ht="10.15" customHeight="1">
      <c r="B80" s="177"/>
      <c r="C80" s="177"/>
      <c r="D80" s="177"/>
      <c r="E80" s="177"/>
      <c r="F80" s="177"/>
      <c r="G80" s="177"/>
      <c r="H80" s="177"/>
      <c r="J80" s="177"/>
      <c r="K80" s="177"/>
      <c r="L80" s="177"/>
      <c r="M80" s="177"/>
      <c r="N80" s="177"/>
      <c r="O80" s="177"/>
      <c r="P80" s="177"/>
      <c r="Q80" s="177"/>
      <c r="S80" s="137"/>
      <c r="T80" s="138"/>
      <c r="U80" s="138"/>
      <c r="V80" s="138"/>
      <c r="W80" s="138"/>
      <c r="X80" s="138"/>
      <c r="Y80" s="139"/>
    </row>
    <row r="81" spans="2:25" ht="10.15" customHeight="1">
      <c r="B81" s="177"/>
      <c r="C81" s="177"/>
      <c r="D81" s="177"/>
      <c r="E81" s="177"/>
      <c r="F81" s="177"/>
      <c r="G81" s="177"/>
      <c r="H81" s="177"/>
      <c r="J81" s="177"/>
      <c r="K81" s="177"/>
      <c r="L81" s="177"/>
      <c r="M81" s="177"/>
      <c r="N81" s="177"/>
      <c r="O81" s="177"/>
      <c r="P81" s="177"/>
      <c r="Q81" s="177"/>
      <c r="S81" s="140"/>
      <c r="T81" s="141"/>
      <c r="U81" s="141"/>
      <c r="V81" s="141"/>
      <c r="W81" s="141"/>
      <c r="X81" s="141"/>
      <c r="Y81" s="142"/>
    </row>
    <row r="82" spans="2:25" ht="21" customHeight="1">
      <c r="B82" s="177"/>
      <c r="C82" s="177"/>
      <c r="D82" s="177"/>
      <c r="E82" s="177"/>
      <c r="F82" s="177"/>
      <c r="G82" s="177"/>
      <c r="H82" s="177"/>
      <c r="J82" s="177"/>
      <c r="K82" s="177"/>
      <c r="L82" s="177"/>
      <c r="M82" s="177"/>
      <c r="N82" s="177"/>
      <c r="O82" s="177"/>
      <c r="P82" s="177"/>
      <c r="Q82" s="177"/>
      <c r="S82" s="140"/>
      <c r="T82" s="141"/>
      <c r="U82" s="141"/>
      <c r="V82" s="141"/>
      <c r="W82" s="141"/>
      <c r="X82" s="141"/>
      <c r="Y82" s="142"/>
    </row>
    <row r="83" spans="2:25" ht="35.25" customHeight="1">
      <c r="B83" s="177"/>
      <c r="C83" s="177"/>
      <c r="D83" s="177"/>
      <c r="E83" s="177"/>
      <c r="F83" s="177"/>
      <c r="G83" s="177"/>
      <c r="H83" s="177"/>
      <c r="J83" s="177"/>
      <c r="K83" s="177"/>
      <c r="L83" s="177"/>
      <c r="M83" s="177"/>
      <c r="N83" s="177"/>
      <c r="O83" s="177"/>
      <c r="P83" s="177"/>
      <c r="Q83" s="177"/>
      <c r="S83" s="140"/>
      <c r="T83" s="141"/>
      <c r="U83" s="141"/>
      <c r="V83" s="141"/>
      <c r="W83" s="141"/>
      <c r="X83" s="141"/>
      <c r="Y83" s="142"/>
    </row>
    <row r="84" spans="2:25" ht="21" customHeight="1">
      <c r="B84" s="177"/>
      <c r="C84" s="177"/>
      <c r="D84" s="177"/>
      <c r="E84" s="177"/>
      <c r="F84" s="177"/>
      <c r="G84" s="177"/>
      <c r="H84" s="177"/>
      <c r="J84" s="177"/>
      <c r="K84" s="177"/>
      <c r="L84" s="177"/>
      <c r="M84" s="177"/>
      <c r="N84" s="177"/>
      <c r="O84" s="177"/>
      <c r="P84" s="177"/>
      <c r="Q84" s="177"/>
      <c r="S84" s="140"/>
      <c r="T84" s="141"/>
      <c r="U84" s="141"/>
      <c r="V84" s="141"/>
      <c r="W84" s="141"/>
      <c r="X84" s="141"/>
      <c r="Y84" s="142"/>
    </row>
    <row r="85" spans="2:25" ht="21" customHeight="1">
      <c r="B85" s="177"/>
      <c r="C85" s="177"/>
      <c r="D85" s="177"/>
      <c r="E85" s="177"/>
      <c r="F85" s="177"/>
      <c r="G85" s="177"/>
      <c r="H85" s="177"/>
      <c r="J85" s="177"/>
      <c r="K85" s="177"/>
      <c r="L85" s="177"/>
      <c r="M85" s="177"/>
      <c r="N85" s="177"/>
      <c r="O85" s="177"/>
      <c r="P85" s="177"/>
      <c r="Q85" s="177"/>
      <c r="S85" s="140"/>
      <c r="T85" s="141"/>
      <c r="U85" s="141"/>
      <c r="V85" s="141"/>
      <c r="W85" s="141"/>
      <c r="X85" s="141"/>
      <c r="Y85" s="142"/>
    </row>
    <row r="86" spans="2:25" ht="21" customHeight="1">
      <c r="B86" s="177"/>
      <c r="C86" s="177"/>
      <c r="D86" s="177"/>
      <c r="E86" s="177"/>
      <c r="F86" s="177"/>
      <c r="G86" s="177"/>
      <c r="H86" s="177"/>
      <c r="J86" s="177"/>
      <c r="K86" s="177"/>
      <c r="L86" s="177"/>
      <c r="M86" s="177"/>
      <c r="N86" s="177"/>
      <c r="O86" s="177"/>
      <c r="P86" s="177"/>
      <c r="Q86" s="177"/>
      <c r="S86" s="140"/>
      <c r="T86" s="141"/>
      <c r="U86" s="141"/>
      <c r="V86" s="141"/>
      <c r="W86" s="141"/>
      <c r="X86" s="141"/>
      <c r="Y86" s="142"/>
    </row>
    <row r="87" spans="2:25" ht="21" customHeight="1">
      <c r="B87" s="177"/>
      <c r="C87" s="177"/>
      <c r="D87" s="177"/>
      <c r="E87" s="177"/>
      <c r="F87" s="177"/>
      <c r="G87" s="177"/>
      <c r="H87" s="177"/>
      <c r="J87" s="177"/>
      <c r="K87" s="177"/>
      <c r="L87" s="177"/>
      <c r="M87" s="177"/>
      <c r="N87" s="177"/>
      <c r="O87" s="177"/>
      <c r="P87" s="177"/>
      <c r="Q87" s="177"/>
      <c r="S87" s="140"/>
      <c r="T87" s="141"/>
      <c r="U87" s="141"/>
      <c r="V87" s="141"/>
      <c r="W87" s="141"/>
      <c r="X87" s="141"/>
      <c r="Y87" s="142"/>
    </row>
    <row r="88" spans="2:25" ht="21" customHeight="1">
      <c r="B88" s="177"/>
      <c r="C88" s="177"/>
      <c r="D88" s="177"/>
      <c r="E88" s="177"/>
      <c r="F88" s="177"/>
      <c r="G88" s="177"/>
      <c r="H88" s="177"/>
      <c r="J88" s="177"/>
      <c r="K88" s="177"/>
      <c r="L88" s="177"/>
      <c r="M88" s="177"/>
      <c r="N88" s="177"/>
      <c r="O88" s="177"/>
      <c r="P88" s="177"/>
      <c r="Q88" s="177"/>
      <c r="S88" s="140"/>
      <c r="T88" s="141"/>
      <c r="U88" s="141"/>
      <c r="V88" s="141"/>
      <c r="W88" s="141"/>
      <c r="X88" s="141"/>
      <c r="Y88" s="142"/>
    </row>
    <row r="89" spans="2:25" ht="21" customHeight="1">
      <c r="B89" s="177"/>
      <c r="C89" s="177"/>
      <c r="D89" s="177"/>
      <c r="E89" s="177"/>
      <c r="F89" s="177"/>
      <c r="G89" s="177"/>
      <c r="H89" s="177"/>
      <c r="J89" s="177"/>
      <c r="K89" s="177"/>
      <c r="L89" s="177"/>
      <c r="M89" s="177"/>
      <c r="N89" s="177"/>
      <c r="O89" s="177"/>
      <c r="P89" s="177"/>
      <c r="Q89" s="177"/>
      <c r="S89" s="143"/>
      <c r="T89" s="144"/>
      <c r="U89" s="144"/>
      <c r="V89" s="144"/>
      <c r="W89" s="144"/>
      <c r="X89" s="144"/>
      <c r="Y89" s="145"/>
    </row>
    <row r="90" spans="2:25" ht="48" customHeight="1">
      <c r="B90" s="146"/>
      <c r="C90" s="146"/>
      <c r="D90" s="146"/>
      <c r="E90" s="146"/>
      <c r="F90" s="146"/>
      <c r="G90" s="146"/>
      <c r="H90" s="146"/>
      <c r="J90" s="147"/>
      <c r="K90" s="148"/>
      <c r="L90" s="148"/>
      <c r="M90" s="148"/>
      <c r="N90" s="148"/>
      <c r="O90" s="148"/>
      <c r="P90" s="148"/>
      <c r="Q90" s="149"/>
      <c r="S90" s="147"/>
      <c r="T90" s="148"/>
      <c r="U90" s="148"/>
      <c r="V90" s="148"/>
      <c r="W90" s="148"/>
      <c r="X90" s="148"/>
      <c r="Y90" s="149"/>
    </row>
    <row r="91" spans="2:25" ht="48" customHeight="1">
      <c r="B91" s="146"/>
      <c r="C91" s="146"/>
      <c r="D91" s="146"/>
      <c r="E91" s="146"/>
      <c r="F91" s="146"/>
      <c r="G91" s="146"/>
      <c r="H91" s="146"/>
      <c r="J91" s="150"/>
      <c r="K91" s="151"/>
      <c r="L91" s="151"/>
      <c r="M91" s="151"/>
      <c r="N91" s="151"/>
      <c r="O91" s="151"/>
      <c r="P91" s="151"/>
      <c r="Q91" s="152"/>
      <c r="S91" s="150"/>
      <c r="T91" s="151"/>
      <c r="U91" s="151"/>
      <c r="V91" s="151"/>
      <c r="W91" s="151"/>
      <c r="X91" s="151"/>
      <c r="Y91" s="152"/>
    </row>
    <row r="92" ht="21" customHeight="1"/>
    <row r="93" spans="2:25" ht="21" customHeight="1">
      <c r="B93" s="177"/>
      <c r="C93" s="177"/>
      <c r="D93" s="177"/>
      <c r="E93" s="177"/>
      <c r="F93" s="177"/>
      <c r="G93" s="177"/>
      <c r="H93" s="177"/>
      <c r="J93" s="177"/>
      <c r="K93" s="177"/>
      <c r="L93" s="177"/>
      <c r="M93" s="177"/>
      <c r="N93" s="177"/>
      <c r="O93" s="177"/>
      <c r="P93" s="177"/>
      <c r="Q93" s="177"/>
      <c r="S93" s="137"/>
      <c r="T93" s="138"/>
      <c r="U93" s="138"/>
      <c r="V93" s="138"/>
      <c r="W93" s="138"/>
      <c r="X93" s="138"/>
      <c r="Y93" s="139"/>
    </row>
    <row r="94" spans="2:25" ht="21" customHeight="1">
      <c r="B94" s="177"/>
      <c r="C94" s="177"/>
      <c r="D94" s="177"/>
      <c r="E94" s="177"/>
      <c r="F94" s="177"/>
      <c r="G94" s="177"/>
      <c r="H94" s="177"/>
      <c r="J94" s="177"/>
      <c r="K94" s="177"/>
      <c r="L94" s="177"/>
      <c r="M94" s="177"/>
      <c r="N94" s="177"/>
      <c r="O94" s="177"/>
      <c r="P94" s="177"/>
      <c r="Q94" s="177"/>
      <c r="S94" s="140"/>
      <c r="T94" s="141"/>
      <c r="U94" s="141"/>
      <c r="V94" s="141"/>
      <c r="W94" s="141"/>
      <c r="X94" s="141"/>
      <c r="Y94" s="142"/>
    </row>
    <row r="95" spans="2:25" ht="21" customHeight="1">
      <c r="B95" s="177"/>
      <c r="C95" s="177"/>
      <c r="D95" s="177"/>
      <c r="E95" s="177"/>
      <c r="F95" s="177"/>
      <c r="G95" s="177"/>
      <c r="H95" s="177"/>
      <c r="J95" s="177"/>
      <c r="K95" s="177"/>
      <c r="L95" s="177"/>
      <c r="M95" s="177"/>
      <c r="N95" s="177"/>
      <c r="O95" s="177"/>
      <c r="P95" s="177"/>
      <c r="Q95" s="177"/>
      <c r="S95" s="140"/>
      <c r="T95" s="141"/>
      <c r="U95" s="141"/>
      <c r="V95" s="141"/>
      <c r="W95" s="141"/>
      <c r="X95" s="141"/>
      <c r="Y95" s="142"/>
    </row>
    <row r="96" spans="2:25" ht="21" customHeight="1">
      <c r="B96" s="177"/>
      <c r="C96" s="177"/>
      <c r="D96" s="177"/>
      <c r="E96" s="177"/>
      <c r="F96" s="177"/>
      <c r="G96" s="177"/>
      <c r="H96" s="177"/>
      <c r="J96" s="177"/>
      <c r="K96" s="177"/>
      <c r="L96" s="177"/>
      <c r="M96" s="177"/>
      <c r="N96" s="177"/>
      <c r="O96" s="177"/>
      <c r="P96" s="177"/>
      <c r="Q96" s="177"/>
      <c r="S96" s="140"/>
      <c r="T96" s="141"/>
      <c r="U96" s="141"/>
      <c r="V96" s="141"/>
      <c r="W96" s="141"/>
      <c r="X96" s="141"/>
      <c r="Y96" s="142"/>
    </row>
    <row r="97" spans="2:25" ht="21" customHeight="1">
      <c r="B97" s="177"/>
      <c r="C97" s="177"/>
      <c r="D97" s="177"/>
      <c r="E97" s="177"/>
      <c r="F97" s="177"/>
      <c r="G97" s="177"/>
      <c r="H97" s="177"/>
      <c r="J97" s="177"/>
      <c r="K97" s="177"/>
      <c r="L97" s="177"/>
      <c r="M97" s="177"/>
      <c r="N97" s="177"/>
      <c r="O97" s="177"/>
      <c r="P97" s="177"/>
      <c r="Q97" s="177"/>
      <c r="S97" s="140"/>
      <c r="T97" s="141"/>
      <c r="U97" s="141"/>
      <c r="V97" s="141"/>
      <c r="W97" s="141"/>
      <c r="X97" s="141"/>
      <c r="Y97" s="142"/>
    </row>
    <row r="98" spans="2:25" ht="21" customHeight="1">
      <c r="B98" s="177"/>
      <c r="C98" s="177"/>
      <c r="D98" s="177"/>
      <c r="E98" s="177"/>
      <c r="F98" s="177"/>
      <c r="G98" s="177"/>
      <c r="H98" s="177"/>
      <c r="J98" s="177"/>
      <c r="K98" s="177"/>
      <c r="L98" s="177"/>
      <c r="M98" s="177"/>
      <c r="N98" s="177"/>
      <c r="O98" s="177"/>
      <c r="P98" s="177"/>
      <c r="Q98" s="177"/>
      <c r="S98" s="140"/>
      <c r="T98" s="141"/>
      <c r="U98" s="141"/>
      <c r="V98" s="141"/>
      <c r="W98" s="141"/>
      <c r="X98" s="141"/>
      <c r="Y98" s="142"/>
    </row>
    <row r="99" spans="2:25" ht="21" customHeight="1">
      <c r="B99" s="177"/>
      <c r="C99" s="177"/>
      <c r="D99" s="177"/>
      <c r="E99" s="177"/>
      <c r="F99" s="177"/>
      <c r="G99" s="177"/>
      <c r="H99" s="177"/>
      <c r="J99" s="177"/>
      <c r="K99" s="177"/>
      <c r="L99" s="177"/>
      <c r="M99" s="177"/>
      <c r="N99" s="177"/>
      <c r="O99" s="177"/>
      <c r="P99" s="177"/>
      <c r="Q99" s="177"/>
      <c r="S99" s="140"/>
      <c r="T99" s="141"/>
      <c r="U99" s="141"/>
      <c r="V99" s="141"/>
      <c r="W99" s="141"/>
      <c r="X99" s="141"/>
      <c r="Y99" s="142"/>
    </row>
    <row r="100" spans="2:25" ht="21" customHeight="1">
      <c r="B100" s="177"/>
      <c r="C100" s="177"/>
      <c r="D100" s="177"/>
      <c r="E100" s="177"/>
      <c r="F100" s="177"/>
      <c r="G100" s="177"/>
      <c r="H100" s="177"/>
      <c r="J100" s="177"/>
      <c r="K100" s="177"/>
      <c r="L100" s="177"/>
      <c r="M100" s="177"/>
      <c r="N100" s="177"/>
      <c r="O100" s="177"/>
      <c r="P100" s="177"/>
      <c r="Q100" s="177"/>
      <c r="S100" s="140"/>
      <c r="T100" s="141"/>
      <c r="U100" s="141"/>
      <c r="V100" s="141"/>
      <c r="W100" s="141"/>
      <c r="X100" s="141"/>
      <c r="Y100" s="142"/>
    </row>
    <row r="101" spans="2:25" ht="21" customHeight="1">
      <c r="B101" s="177"/>
      <c r="C101" s="177"/>
      <c r="D101" s="177"/>
      <c r="E101" s="177"/>
      <c r="F101" s="177"/>
      <c r="G101" s="177"/>
      <c r="H101" s="177"/>
      <c r="J101" s="177"/>
      <c r="K101" s="177"/>
      <c r="L101" s="177"/>
      <c r="M101" s="177"/>
      <c r="N101" s="177"/>
      <c r="O101" s="177"/>
      <c r="P101" s="177"/>
      <c r="Q101" s="177"/>
      <c r="S101" s="140"/>
      <c r="T101" s="141"/>
      <c r="U101" s="141"/>
      <c r="V101" s="141"/>
      <c r="W101" s="141"/>
      <c r="X101" s="141"/>
      <c r="Y101" s="142"/>
    </row>
    <row r="102" spans="2:25" ht="21" customHeight="1">
      <c r="B102" s="177"/>
      <c r="C102" s="177"/>
      <c r="D102" s="177"/>
      <c r="E102" s="177"/>
      <c r="F102" s="177"/>
      <c r="G102" s="177"/>
      <c r="H102" s="177"/>
      <c r="J102" s="177"/>
      <c r="K102" s="177"/>
      <c r="L102" s="177"/>
      <c r="M102" s="177"/>
      <c r="N102" s="177"/>
      <c r="O102" s="177"/>
      <c r="P102" s="177"/>
      <c r="Q102" s="177"/>
      <c r="S102" s="143"/>
      <c r="T102" s="144"/>
      <c r="U102" s="144"/>
      <c r="V102" s="144"/>
      <c r="W102" s="144"/>
      <c r="X102" s="144"/>
      <c r="Y102" s="145"/>
    </row>
    <row r="103" spans="2:25" ht="48" customHeight="1">
      <c r="B103" s="130"/>
      <c r="C103" s="130"/>
      <c r="D103" s="130"/>
      <c r="E103" s="130"/>
      <c r="F103" s="130"/>
      <c r="G103" s="130"/>
      <c r="H103" s="130"/>
      <c r="J103" s="147"/>
      <c r="K103" s="148"/>
      <c r="L103" s="148"/>
      <c r="M103" s="148"/>
      <c r="N103" s="148"/>
      <c r="O103" s="148"/>
      <c r="P103" s="148"/>
      <c r="Q103" s="149"/>
      <c r="S103" s="165"/>
      <c r="T103" s="166"/>
      <c r="U103" s="166"/>
      <c r="V103" s="166"/>
      <c r="W103" s="166"/>
      <c r="X103" s="166"/>
      <c r="Y103" s="167"/>
    </row>
    <row r="104" spans="2:25" ht="48" customHeight="1">
      <c r="B104" s="130"/>
      <c r="C104" s="130"/>
      <c r="D104" s="130"/>
      <c r="E104" s="130"/>
      <c r="F104" s="130"/>
      <c r="G104" s="130"/>
      <c r="H104" s="130"/>
      <c r="J104" s="150"/>
      <c r="K104" s="151"/>
      <c r="L104" s="151"/>
      <c r="M104" s="151"/>
      <c r="N104" s="151"/>
      <c r="O104" s="151"/>
      <c r="P104" s="151"/>
      <c r="Q104" s="152"/>
      <c r="S104" s="168"/>
      <c r="T104" s="169"/>
      <c r="U104" s="169"/>
      <c r="V104" s="169"/>
      <c r="W104" s="169"/>
      <c r="X104" s="169"/>
      <c r="Y104" s="170"/>
    </row>
    <row r="105" ht="21" customHeight="1"/>
    <row r="106" spans="2:25" ht="21" customHeight="1">
      <c r="B106" s="137"/>
      <c r="C106" s="138"/>
      <c r="D106" s="138"/>
      <c r="E106" s="138"/>
      <c r="F106" s="138"/>
      <c r="G106" s="138"/>
      <c r="H106" s="139"/>
      <c r="J106" s="137"/>
      <c r="K106" s="138"/>
      <c r="L106" s="138"/>
      <c r="M106" s="138"/>
      <c r="N106" s="138"/>
      <c r="O106" s="138"/>
      <c r="P106" s="138"/>
      <c r="Q106" s="139"/>
      <c r="S106" s="137"/>
      <c r="T106" s="138"/>
      <c r="U106" s="138"/>
      <c r="V106" s="138"/>
      <c r="W106" s="138"/>
      <c r="X106" s="138"/>
      <c r="Y106" s="139"/>
    </row>
    <row r="107" spans="2:25" ht="21" customHeight="1">
      <c r="B107" s="140"/>
      <c r="C107" s="141"/>
      <c r="D107" s="141"/>
      <c r="E107" s="141"/>
      <c r="F107" s="141"/>
      <c r="G107" s="141"/>
      <c r="H107" s="142"/>
      <c r="J107" s="140"/>
      <c r="K107" s="141"/>
      <c r="L107" s="141"/>
      <c r="M107" s="141"/>
      <c r="N107" s="141"/>
      <c r="O107" s="141"/>
      <c r="P107" s="141"/>
      <c r="Q107" s="142"/>
      <c r="S107" s="140"/>
      <c r="T107" s="141"/>
      <c r="U107" s="141"/>
      <c r="V107" s="141"/>
      <c r="W107" s="141"/>
      <c r="X107" s="141"/>
      <c r="Y107" s="142"/>
    </row>
    <row r="108" spans="2:25" ht="21" customHeight="1">
      <c r="B108" s="140"/>
      <c r="C108" s="141"/>
      <c r="D108" s="141"/>
      <c r="E108" s="141"/>
      <c r="F108" s="141"/>
      <c r="G108" s="141"/>
      <c r="H108" s="142"/>
      <c r="J108" s="140"/>
      <c r="K108" s="141"/>
      <c r="L108" s="141"/>
      <c r="M108" s="141"/>
      <c r="N108" s="141"/>
      <c r="O108" s="141"/>
      <c r="P108" s="141"/>
      <c r="Q108" s="142"/>
      <c r="S108" s="140"/>
      <c r="T108" s="141"/>
      <c r="U108" s="141"/>
      <c r="V108" s="141"/>
      <c r="W108" s="141"/>
      <c r="X108" s="141"/>
      <c r="Y108" s="142"/>
    </row>
    <row r="109" spans="2:25" ht="21" customHeight="1">
      <c r="B109" s="140"/>
      <c r="C109" s="141"/>
      <c r="D109" s="141"/>
      <c r="E109" s="141"/>
      <c r="F109" s="141"/>
      <c r="G109" s="141"/>
      <c r="H109" s="142"/>
      <c r="J109" s="140"/>
      <c r="K109" s="141"/>
      <c r="L109" s="141"/>
      <c r="M109" s="141"/>
      <c r="N109" s="141"/>
      <c r="O109" s="141"/>
      <c r="P109" s="141"/>
      <c r="Q109" s="142"/>
      <c r="S109" s="140"/>
      <c r="T109" s="141"/>
      <c r="U109" s="141"/>
      <c r="V109" s="141"/>
      <c r="W109" s="141"/>
      <c r="X109" s="141"/>
      <c r="Y109" s="142"/>
    </row>
    <row r="110" spans="2:25" ht="21" customHeight="1">
      <c r="B110" s="140"/>
      <c r="C110" s="141"/>
      <c r="D110" s="141"/>
      <c r="E110" s="141"/>
      <c r="F110" s="141"/>
      <c r="G110" s="141"/>
      <c r="H110" s="142"/>
      <c r="J110" s="140"/>
      <c r="K110" s="141"/>
      <c r="L110" s="141"/>
      <c r="M110" s="141"/>
      <c r="N110" s="141"/>
      <c r="O110" s="141"/>
      <c r="P110" s="141"/>
      <c r="Q110" s="142"/>
      <c r="S110" s="140"/>
      <c r="T110" s="141"/>
      <c r="U110" s="141"/>
      <c r="V110" s="141"/>
      <c r="W110" s="141"/>
      <c r="X110" s="141"/>
      <c r="Y110" s="142"/>
    </row>
    <row r="111" spans="2:25" ht="21" customHeight="1">
      <c r="B111" s="140"/>
      <c r="C111" s="141"/>
      <c r="D111" s="141"/>
      <c r="E111" s="141"/>
      <c r="F111" s="141"/>
      <c r="G111" s="141"/>
      <c r="H111" s="142"/>
      <c r="J111" s="140"/>
      <c r="K111" s="141"/>
      <c r="L111" s="141"/>
      <c r="M111" s="141"/>
      <c r="N111" s="141"/>
      <c r="O111" s="141"/>
      <c r="P111" s="141"/>
      <c r="Q111" s="142"/>
      <c r="S111" s="140"/>
      <c r="T111" s="141"/>
      <c r="U111" s="141"/>
      <c r="V111" s="141"/>
      <c r="W111" s="141"/>
      <c r="X111" s="141"/>
      <c r="Y111" s="142"/>
    </row>
    <row r="112" spans="2:25" ht="21" customHeight="1">
      <c r="B112" s="140"/>
      <c r="C112" s="141"/>
      <c r="D112" s="141"/>
      <c r="E112" s="141"/>
      <c r="F112" s="141"/>
      <c r="G112" s="141"/>
      <c r="H112" s="142"/>
      <c r="J112" s="140"/>
      <c r="K112" s="141"/>
      <c r="L112" s="141"/>
      <c r="M112" s="141"/>
      <c r="N112" s="141"/>
      <c r="O112" s="141"/>
      <c r="P112" s="141"/>
      <c r="Q112" s="142"/>
      <c r="S112" s="140"/>
      <c r="T112" s="141"/>
      <c r="U112" s="141"/>
      <c r="V112" s="141"/>
      <c r="W112" s="141"/>
      <c r="X112" s="141"/>
      <c r="Y112" s="142"/>
    </row>
    <row r="113" spans="2:25" ht="21" customHeight="1">
      <c r="B113" s="140"/>
      <c r="C113" s="141"/>
      <c r="D113" s="141"/>
      <c r="E113" s="141"/>
      <c r="F113" s="141"/>
      <c r="G113" s="141"/>
      <c r="H113" s="142"/>
      <c r="J113" s="140"/>
      <c r="K113" s="141"/>
      <c r="L113" s="141"/>
      <c r="M113" s="141"/>
      <c r="N113" s="141"/>
      <c r="O113" s="141"/>
      <c r="P113" s="141"/>
      <c r="Q113" s="142"/>
      <c r="S113" s="140"/>
      <c r="T113" s="141"/>
      <c r="U113" s="141"/>
      <c r="V113" s="141"/>
      <c r="W113" s="141"/>
      <c r="X113" s="141"/>
      <c r="Y113" s="142"/>
    </row>
    <row r="114" spans="2:25" ht="21" customHeight="1">
      <c r="B114" s="140"/>
      <c r="C114" s="141"/>
      <c r="D114" s="141"/>
      <c r="E114" s="141"/>
      <c r="F114" s="141"/>
      <c r="G114" s="141"/>
      <c r="H114" s="142"/>
      <c r="J114" s="140"/>
      <c r="K114" s="141"/>
      <c r="L114" s="141"/>
      <c r="M114" s="141"/>
      <c r="N114" s="141"/>
      <c r="O114" s="141"/>
      <c r="P114" s="141"/>
      <c r="Q114" s="142"/>
      <c r="S114" s="140"/>
      <c r="T114" s="141"/>
      <c r="U114" s="141"/>
      <c r="V114" s="141"/>
      <c r="W114" s="141"/>
      <c r="X114" s="141"/>
      <c r="Y114" s="142"/>
    </row>
    <row r="115" spans="2:25" ht="21" customHeight="1">
      <c r="B115" s="143"/>
      <c r="C115" s="144"/>
      <c r="D115" s="144"/>
      <c r="E115" s="144"/>
      <c r="F115" s="144"/>
      <c r="G115" s="144"/>
      <c r="H115" s="145"/>
      <c r="J115" s="143"/>
      <c r="K115" s="144"/>
      <c r="L115" s="144"/>
      <c r="M115" s="144"/>
      <c r="N115" s="144"/>
      <c r="O115" s="144"/>
      <c r="P115" s="144"/>
      <c r="Q115" s="145"/>
      <c r="S115" s="143"/>
      <c r="T115" s="144"/>
      <c r="U115" s="144"/>
      <c r="V115" s="144"/>
      <c r="W115" s="144"/>
      <c r="X115" s="144"/>
      <c r="Y115" s="145"/>
    </row>
    <row r="116" spans="2:25" ht="48" customHeight="1">
      <c r="B116" s="165"/>
      <c r="C116" s="166"/>
      <c r="D116" s="166"/>
      <c r="E116" s="166"/>
      <c r="F116" s="166"/>
      <c r="G116" s="166"/>
      <c r="H116" s="167"/>
      <c r="J116" s="171"/>
      <c r="K116" s="172"/>
      <c r="L116" s="172"/>
      <c r="M116" s="172"/>
      <c r="N116" s="172"/>
      <c r="O116" s="172"/>
      <c r="P116" s="172"/>
      <c r="Q116" s="173"/>
      <c r="S116" s="165"/>
      <c r="T116" s="166"/>
      <c r="U116" s="166"/>
      <c r="V116" s="166"/>
      <c r="W116" s="166"/>
      <c r="X116" s="166"/>
      <c r="Y116" s="167"/>
    </row>
    <row r="117" spans="2:25" ht="48" customHeight="1">
      <c r="B117" s="168"/>
      <c r="C117" s="169"/>
      <c r="D117" s="169"/>
      <c r="E117" s="169"/>
      <c r="F117" s="169"/>
      <c r="G117" s="169"/>
      <c r="H117" s="170"/>
      <c r="J117" s="174"/>
      <c r="K117" s="175"/>
      <c r="L117" s="175"/>
      <c r="M117" s="175"/>
      <c r="N117" s="175"/>
      <c r="O117" s="175"/>
      <c r="P117" s="175"/>
      <c r="Q117" s="176"/>
      <c r="S117" s="168"/>
      <c r="T117" s="169"/>
      <c r="U117" s="169"/>
      <c r="V117" s="169"/>
      <c r="W117" s="169"/>
      <c r="X117" s="169"/>
      <c r="Y117" s="170"/>
    </row>
    <row r="119" ht="21" customHeight="1"/>
    <row r="120" spans="5:23" ht="21" customHeight="1">
      <c r="E120" s="18" t="s">
        <v>48</v>
      </c>
      <c r="F120" s="162"/>
      <c r="G120" s="162"/>
      <c r="H120" s="162"/>
      <c r="I120" s="162"/>
      <c r="J120" s="162"/>
      <c r="Q120" s="18" t="s">
        <v>49</v>
      </c>
      <c r="R120" s="162"/>
      <c r="S120" s="162"/>
      <c r="T120" s="162"/>
      <c r="U120" s="162"/>
      <c r="V120" s="162"/>
      <c r="W120" s="162"/>
    </row>
    <row r="121" spans="5:24" ht="21" customHeight="1">
      <c r="E121" s="18" t="s">
        <v>50</v>
      </c>
      <c r="F121" s="163"/>
      <c r="G121" s="163"/>
      <c r="H121" s="163"/>
      <c r="I121" s="163"/>
      <c r="J121" s="163"/>
      <c r="K121" s="5" t="s">
        <v>51</v>
      </c>
      <c r="Q121" s="18" t="s">
        <v>50</v>
      </c>
      <c r="R121" s="162"/>
      <c r="S121" s="162"/>
      <c r="T121" s="162"/>
      <c r="U121" s="162"/>
      <c r="V121" s="162"/>
      <c r="W121" s="162"/>
      <c r="X121" s="5" t="s">
        <v>51</v>
      </c>
    </row>
    <row r="122" spans="5:24" ht="24" customHeight="1">
      <c r="E122" s="18" t="s">
        <v>52</v>
      </c>
      <c r="F122" s="163"/>
      <c r="G122" s="163"/>
      <c r="H122" s="163"/>
      <c r="I122" s="163"/>
      <c r="J122" s="163"/>
      <c r="Q122" s="164"/>
      <c r="R122" s="164"/>
      <c r="S122" s="164"/>
      <c r="T122" s="164"/>
      <c r="U122" s="164"/>
      <c r="V122" s="164"/>
      <c r="W122" s="164"/>
      <c r="X122" s="164"/>
    </row>
    <row r="123" spans="5:23" ht="24" customHeight="1">
      <c r="E123" s="18" t="s">
        <v>53</v>
      </c>
      <c r="F123" s="159"/>
      <c r="G123" s="159"/>
      <c r="H123" s="159"/>
      <c r="I123" s="159"/>
      <c r="J123" s="159"/>
      <c r="Q123" s="18" t="s">
        <v>53</v>
      </c>
      <c r="R123" s="160"/>
      <c r="S123" s="160"/>
      <c r="T123" s="160"/>
      <c r="U123" s="160"/>
      <c r="V123" s="160"/>
      <c r="W123" s="160"/>
    </row>
    <row r="124" spans="5:10" ht="24" customHeight="1">
      <c r="E124" s="18" t="s">
        <v>54</v>
      </c>
      <c r="F124" s="161"/>
      <c r="G124" s="161"/>
      <c r="H124" s="161"/>
      <c r="I124" s="161"/>
      <c r="J124" s="161"/>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55:L55"/>
    <mergeCell ref="M55:X55"/>
    <mergeCell ref="B56:L56"/>
    <mergeCell ref="M56:X56"/>
    <mergeCell ref="Y66:Z66"/>
    <mergeCell ref="B67:G67"/>
    <mergeCell ref="H67:P67"/>
    <mergeCell ref="Q67:X67"/>
    <mergeCell ref="Y67:Z67"/>
    <mergeCell ref="B66:G66"/>
    <mergeCell ref="Y62:Z62"/>
    <mergeCell ref="Y57:Z57"/>
    <mergeCell ref="Y58:Z58"/>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V35:W35"/>
    <mergeCell ref="B36:G36"/>
    <mergeCell ref="H36:J36"/>
    <mergeCell ref="K36:M36"/>
    <mergeCell ref="N36:P36"/>
    <mergeCell ref="Q36:S36"/>
    <mergeCell ref="T36:U36"/>
    <mergeCell ref="V36:W36"/>
    <mergeCell ref="A37:S37"/>
    <mergeCell ref="T37:U37"/>
    <mergeCell ref="V37:W37"/>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H30:J30"/>
    <mergeCell ref="K30:M30"/>
    <mergeCell ref="N30:P30"/>
    <mergeCell ref="H27:J27"/>
    <mergeCell ref="K27:M27"/>
    <mergeCell ref="N27:P27"/>
    <mergeCell ref="Q27:S27"/>
    <mergeCell ref="T27:U27"/>
    <mergeCell ref="T29:U29"/>
    <mergeCell ref="T30:U30"/>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Z124"/>
  <sheetViews>
    <sheetView view="pageBreakPreview" zoomScaleSheetLayoutView="100" workbookViewId="0" topLeftCell="A1">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5" t="s">
        <v>31</v>
      </c>
      <c r="B1" s="35"/>
      <c r="C1" s="35"/>
      <c r="D1" s="35"/>
      <c r="E1" s="35"/>
      <c r="F1" s="35"/>
      <c r="G1" s="35"/>
      <c r="H1" s="35"/>
      <c r="I1" s="35"/>
      <c r="J1" s="35"/>
      <c r="K1" s="35"/>
      <c r="L1" s="35"/>
      <c r="M1" s="35"/>
      <c r="N1" s="35"/>
      <c r="O1" s="35"/>
      <c r="P1" s="35"/>
      <c r="Q1" s="35"/>
      <c r="R1" s="35"/>
      <c r="S1" s="35"/>
      <c r="T1" s="35"/>
      <c r="U1" s="35"/>
      <c r="V1" s="35"/>
      <c r="W1" s="35"/>
      <c r="X1" s="35"/>
      <c r="Y1" s="35"/>
      <c r="Z1" s="35"/>
    </row>
    <row r="2" spans="1:26" ht="21" customHeight="1">
      <c r="A2" s="6"/>
      <c r="B2" s="6"/>
      <c r="C2" s="6"/>
      <c r="D2" s="6"/>
      <c r="E2" s="6"/>
      <c r="F2" s="6"/>
      <c r="G2" s="6"/>
      <c r="H2" s="6"/>
      <c r="I2" s="6"/>
      <c r="J2" s="36" t="s">
        <v>107</v>
      </c>
      <c r="K2" s="36"/>
      <c r="L2" s="36"/>
      <c r="M2" s="36"/>
      <c r="N2" s="36"/>
      <c r="O2" s="36"/>
      <c r="P2" s="36"/>
      <c r="Q2" s="36"/>
      <c r="R2" s="6"/>
      <c r="S2" s="6"/>
      <c r="T2" s="6"/>
      <c r="U2" s="6"/>
      <c r="V2" s="6"/>
      <c r="W2" s="6"/>
      <c r="X2" s="6"/>
      <c r="Y2" s="6"/>
      <c r="Z2" s="6"/>
    </row>
    <row r="3" spans="1:26" ht="21" customHeight="1">
      <c r="A3" s="35" t="s">
        <v>24</v>
      </c>
      <c r="B3" s="35"/>
      <c r="C3" s="35"/>
      <c r="D3" s="35"/>
      <c r="E3" s="35"/>
      <c r="F3" s="35"/>
      <c r="G3" s="35"/>
      <c r="H3" s="35"/>
      <c r="I3" s="35"/>
      <c r="J3" s="35"/>
      <c r="K3" s="35"/>
      <c r="L3" s="35"/>
      <c r="M3" s="35"/>
      <c r="N3" s="35"/>
      <c r="O3" s="35"/>
      <c r="P3" s="35"/>
      <c r="Q3" s="35"/>
      <c r="R3" s="35"/>
      <c r="S3" s="35"/>
      <c r="T3" s="35"/>
      <c r="U3" s="35"/>
      <c r="V3" s="35"/>
      <c r="W3" s="35"/>
      <c r="X3" s="35"/>
      <c r="Y3" s="35"/>
      <c r="Z3" s="35"/>
    </row>
    <row r="4" spans="1:26" ht="21" customHeight="1">
      <c r="A4" s="35" t="s">
        <v>91</v>
      </c>
      <c r="B4" s="35"/>
      <c r="C4" s="35"/>
      <c r="D4" s="35"/>
      <c r="E4" s="35"/>
      <c r="F4" s="35"/>
      <c r="G4" s="35"/>
      <c r="H4" s="35"/>
      <c r="I4" s="35"/>
      <c r="J4" s="35"/>
      <c r="K4" s="35"/>
      <c r="L4" s="35"/>
      <c r="M4" s="35"/>
      <c r="N4" s="35"/>
      <c r="O4" s="35"/>
      <c r="P4" s="35"/>
      <c r="Q4" s="35"/>
      <c r="R4" s="35"/>
      <c r="S4" s="35"/>
      <c r="T4" s="35"/>
      <c r="U4" s="35"/>
      <c r="V4" s="35"/>
      <c r="W4" s="35"/>
      <c r="X4" s="35"/>
      <c r="Y4" s="35"/>
      <c r="Z4" s="35"/>
    </row>
    <row r="5" ht="10.15" customHeight="1"/>
    <row r="6" ht="21" customHeight="1">
      <c r="A6" s="8" t="s">
        <v>1</v>
      </c>
    </row>
    <row r="7" spans="1:16" ht="21" customHeight="1">
      <c r="A7" s="9" t="s">
        <v>90</v>
      </c>
      <c r="L7" s="10"/>
      <c r="M7" s="37"/>
      <c r="N7" s="38"/>
      <c r="O7" s="38"/>
      <c r="P7" s="39"/>
    </row>
    <row r="8" spans="1:10" ht="21" customHeight="1">
      <c r="A8" s="9" t="s">
        <v>34</v>
      </c>
      <c r="G8" s="10"/>
      <c r="H8" s="37"/>
      <c r="I8" s="38"/>
      <c r="J8" s="39"/>
    </row>
    <row r="9" ht="9" customHeight="1"/>
    <row r="10" spans="1:26" s="8" customFormat="1" ht="30" customHeight="1">
      <c r="A10" s="40" t="s">
        <v>6</v>
      </c>
      <c r="B10" s="40" t="s">
        <v>29</v>
      </c>
      <c r="C10" s="40"/>
      <c r="D10" s="40"/>
      <c r="E10" s="40"/>
      <c r="F10" s="40"/>
      <c r="G10" s="40"/>
      <c r="H10" s="40"/>
      <c r="I10" s="40"/>
      <c r="J10" s="40"/>
      <c r="K10" s="40" t="s">
        <v>30</v>
      </c>
      <c r="L10" s="40"/>
      <c r="M10" s="40"/>
      <c r="N10" s="40"/>
      <c r="O10" s="40"/>
      <c r="P10" s="40"/>
      <c r="Q10" s="40"/>
      <c r="R10" s="40"/>
      <c r="S10" s="40" t="s">
        <v>5</v>
      </c>
      <c r="T10" s="40"/>
      <c r="U10" s="40"/>
      <c r="V10" s="40"/>
      <c r="W10" s="40"/>
      <c r="X10" s="40"/>
      <c r="Y10" s="40"/>
      <c r="Z10" s="40"/>
    </row>
    <row r="11" spans="1:26" s="8" customFormat="1" ht="30" customHeight="1">
      <c r="A11" s="40"/>
      <c r="B11" s="40"/>
      <c r="C11" s="40"/>
      <c r="D11" s="40"/>
      <c r="E11" s="40"/>
      <c r="F11" s="40"/>
      <c r="G11" s="40"/>
      <c r="H11" s="40"/>
      <c r="I11" s="40"/>
      <c r="J11" s="40"/>
      <c r="K11" s="40" t="s">
        <v>2</v>
      </c>
      <c r="L11" s="40"/>
      <c r="M11" s="40"/>
      <c r="N11" s="40" t="s">
        <v>3</v>
      </c>
      <c r="O11" s="40"/>
      <c r="P11" s="40"/>
      <c r="Q11" s="40" t="s">
        <v>4</v>
      </c>
      <c r="R11" s="40"/>
      <c r="S11" s="40" t="s">
        <v>2</v>
      </c>
      <c r="T11" s="40"/>
      <c r="U11" s="40"/>
      <c r="V11" s="40" t="s">
        <v>3</v>
      </c>
      <c r="W11" s="40"/>
      <c r="X11" s="40"/>
      <c r="Y11" s="40" t="s">
        <v>4</v>
      </c>
      <c r="Z11" s="40"/>
    </row>
    <row r="12" spans="1:26" ht="24" customHeight="1">
      <c r="A12" s="41" t="s">
        <v>104</v>
      </c>
      <c r="B12" s="42"/>
      <c r="C12" s="42"/>
      <c r="D12" s="42"/>
      <c r="E12" s="42"/>
      <c r="F12" s="42"/>
      <c r="G12" s="42"/>
      <c r="H12" s="42"/>
      <c r="I12" s="42"/>
      <c r="J12" s="42"/>
      <c r="K12" s="42"/>
      <c r="L12" s="42"/>
      <c r="M12" s="42"/>
      <c r="N12" s="42"/>
      <c r="O12" s="42"/>
      <c r="P12" s="42"/>
      <c r="Q12" s="42"/>
      <c r="R12" s="42"/>
      <c r="S12" s="42"/>
      <c r="T12" s="42"/>
      <c r="U12" s="42"/>
      <c r="V12" s="42"/>
      <c r="W12" s="42"/>
      <c r="X12" s="42"/>
      <c r="Y12" s="42"/>
      <c r="Z12" s="43"/>
    </row>
    <row r="13" spans="1:26" ht="24" customHeight="1">
      <c r="A13" s="24">
        <v>1</v>
      </c>
      <c r="B13" s="44" t="s">
        <v>92</v>
      </c>
      <c r="C13" s="44"/>
      <c r="D13" s="44"/>
      <c r="E13" s="44"/>
      <c r="F13" s="44"/>
      <c r="G13" s="44"/>
      <c r="H13" s="44"/>
      <c r="I13" s="44"/>
      <c r="J13" s="44"/>
      <c r="K13" s="45">
        <v>22</v>
      </c>
      <c r="L13" s="45"/>
      <c r="M13" s="45"/>
      <c r="N13" s="46">
        <f>Q30</f>
        <v>0</v>
      </c>
      <c r="O13" s="46"/>
      <c r="P13" s="46"/>
      <c r="Q13" s="47">
        <f>V25/T25*100</f>
        <v>0</v>
      </c>
      <c r="R13" s="48"/>
      <c r="S13" s="199">
        <v>660000</v>
      </c>
      <c r="T13" s="200"/>
      <c r="U13" s="201"/>
      <c r="V13" s="202"/>
      <c r="W13" s="203"/>
      <c r="X13" s="204"/>
      <c r="Y13" s="211">
        <f>V13/S13*100</f>
        <v>0</v>
      </c>
      <c r="Z13" s="212"/>
    </row>
    <row r="14" spans="1:26" s="11" customFormat="1" ht="48" customHeight="1">
      <c r="A14" s="20">
        <v>2</v>
      </c>
      <c r="B14" s="33" t="s">
        <v>93</v>
      </c>
      <c r="C14" s="33"/>
      <c r="D14" s="33"/>
      <c r="E14" s="33"/>
      <c r="F14" s="33"/>
      <c r="G14" s="33"/>
      <c r="H14" s="33"/>
      <c r="I14" s="33"/>
      <c r="J14" s="33"/>
      <c r="K14" s="98">
        <v>15</v>
      </c>
      <c r="L14" s="98"/>
      <c r="M14" s="98"/>
      <c r="N14" s="99">
        <f>Q32</f>
        <v>0</v>
      </c>
      <c r="O14" s="99"/>
      <c r="P14" s="99"/>
      <c r="Q14" s="68">
        <f>V32/T32*100</f>
        <v>0</v>
      </c>
      <c r="R14" s="69"/>
      <c r="S14" s="196">
        <v>1620000</v>
      </c>
      <c r="T14" s="197"/>
      <c r="U14" s="198"/>
      <c r="V14" s="205"/>
      <c r="W14" s="206"/>
      <c r="X14" s="207"/>
      <c r="Y14" s="211">
        <f>V14/S14*100</f>
        <v>0</v>
      </c>
      <c r="Z14" s="212"/>
    </row>
    <row r="15" spans="1:26" ht="24" customHeight="1">
      <c r="A15" s="19">
        <v>3</v>
      </c>
      <c r="B15" s="100" t="s">
        <v>94</v>
      </c>
      <c r="C15" s="100"/>
      <c r="D15" s="100"/>
      <c r="E15" s="100"/>
      <c r="F15" s="100"/>
      <c r="G15" s="100"/>
      <c r="H15" s="100"/>
      <c r="I15" s="100"/>
      <c r="J15" s="100"/>
      <c r="K15" s="101">
        <v>140</v>
      </c>
      <c r="L15" s="101"/>
      <c r="M15" s="101"/>
      <c r="N15" s="49">
        <f>Q33</f>
        <v>0</v>
      </c>
      <c r="O15" s="49"/>
      <c r="P15" s="49"/>
      <c r="Q15" s="68">
        <f>V33/T33*100</f>
        <v>0</v>
      </c>
      <c r="R15" s="69"/>
      <c r="S15" s="237">
        <v>744800</v>
      </c>
      <c r="T15" s="238"/>
      <c r="U15" s="239"/>
      <c r="V15" s="208"/>
      <c r="W15" s="209"/>
      <c r="X15" s="210"/>
      <c r="Y15" s="211">
        <f>V15/S15*100</f>
        <v>0</v>
      </c>
      <c r="Z15" s="212"/>
    </row>
    <row r="16" spans="1:26" ht="24" customHeight="1">
      <c r="A16" s="19">
        <v>4</v>
      </c>
      <c r="B16" s="100" t="s">
        <v>95</v>
      </c>
      <c r="C16" s="100"/>
      <c r="D16" s="100"/>
      <c r="E16" s="100"/>
      <c r="F16" s="100"/>
      <c r="G16" s="100"/>
      <c r="H16" s="100"/>
      <c r="I16" s="100"/>
      <c r="J16" s="100"/>
      <c r="K16" s="101">
        <v>6</v>
      </c>
      <c r="L16" s="101"/>
      <c r="M16" s="101"/>
      <c r="N16" s="49">
        <f>Q34</f>
        <v>0</v>
      </c>
      <c r="O16" s="49"/>
      <c r="P16" s="49"/>
      <c r="Q16" s="68">
        <f aca="true" t="shared" si="0" ref="Q16:Q18">V34/T34*100</f>
        <v>0</v>
      </c>
      <c r="R16" s="69"/>
      <c r="S16" s="248">
        <v>223500</v>
      </c>
      <c r="T16" s="249"/>
      <c r="U16" s="250"/>
      <c r="V16" s="219"/>
      <c r="W16" s="220"/>
      <c r="X16" s="221"/>
      <c r="Y16" s="222">
        <f>V16/S16*100</f>
        <v>0</v>
      </c>
      <c r="Z16" s="223"/>
    </row>
    <row r="17" spans="1:26" ht="24" customHeight="1">
      <c r="A17" s="19">
        <v>5</v>
      </c>
      <c r="B17" s="50" t="s">
        <v>96</v>
      </c>
      <c r="C17" s="51"/>
      <c r="D17" s="51"/>
      <c r="E17" s="51"/>
      <c r="F17" s="51"/>
      <c r="G17" s="51"/>
      <c r="H17" s="51"/>
      <c r="I17" s="51"/>
      <c r="J17" s="52"/>
      <c r="K17" s="53">
        <v>1</v>
      </c>
      <c r="L17" s="54"/>
      <c r="M17" s="55"/>
      <c r="N17" s="56">
        <f>Q35</f>
        <v>0</v>
      </c>
      <c r="O17" s="57"/>
      <c r="P17" s="58"/>
      <c r="Q17" s="68">
        <f>V35/T35*100</f>
        <v>0</v>
      </c>
      <c r="R17" s="69"/>
      <c r="S17" s="251"/>
      <c r="T17" s="252"/>
      <c r="U17" s="253"/>
      <c r="V17" s="213"/>
      <c r="W17" s="214"/>
      <c r="X17" s="215"/>
      <c r="Y17" s="224">
        <f>V17/S16*100</f>
        <v>0</v>
      </c>
      <c r="Z17" s="225"/>
    </row>
    <row r="18" spans="1:26" s="11" customFormat="1" ht="24" customHeight="1">
      <c r="A18" s="20">
        <v>6</v>
      </c>
      <c r="B18" s="33" t="s">
        <v>97</v>
      </c>
      <c r="C18" s="33"/>
      <c r="D18" s="33"/>
      <c r="E18" s="33"/>
      <c r="F18" s="33"/>
      <c r="G18" s="33"/>
      <c r="H18" s="33"/>
      <c r="I18" s="33"/>
      <c r="J18" s="33"/>
      <c r="K18" s="34">
        <v>6</v>
      </c>
      <c r="L18" s="34"/>
      <c r="M18" s="34"/>
      <c r="N18" s="49">
        <f>Q36</f>
        <v>0</v>
      </c>
      <c r="O18" s="49"/>
      <c r="P18" s="49"/>
      <c r="Q18" s="68">
        <f t="shared" si="0"/>
        <v>0</v>
      </c>
      <c r="R18" s="69"/>
      <c r="S18" s="254"/>
      <c r="T18" s="255"/>
      <c r="U18" s="256"/>
      <c r="V18" s="216"/>
      <c r="W18" s="217"/>
      <c r="X18" s="218"/>
      <c r="Y18" s="226"/>
      <c r="Z18" s="227"/>
    </row>
    <row r="19" spans="1:26" s="8" customFormat="1" ht="24" customHeight="1">
      <c r="A19" s="70" t="s">
        <v>35</v>
      </c>
      <c r="B19" s="71"/>
      <c r="C19" s="71"/>
      <c r="D19" s="71"/>
      <c r="E19" s="71"/>
      <c r="F19" s="71"/>
      <c r="G19" s="71"/>
      <c r="H19" s="71"/>
      <c r="I19" s="71"/>
      <c r="J19" s="71"/>
      <c r="K19" s="71"/>
      <c r="L19" s="71"/>
      <c r="M19" s="71"/>
      <c r="N19" s="71"/>
      <c r="O19" s="71"/>
      <c r="P19" s="72"/>
      <c r="Q19" s="73">
        <f>V37</f>
        <v>0</v>
      </c>
      <c r="R19" s="73"/>
      <c r="S19" s="74">
        <f>SUM(S13:U18)</f>
        <v>3248300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40" t="s">
        <v>32</v>
      </c>
      <c r="C23" s="40"/>
      <c r="D23" s="40"/>
      <c r="E23" s="40"/>
      <c r="F23" s="40"/>
      <c r="G23" s="40"/>
      <c r="H23" s="40" t="s">
        <v>36</v>
      </c>
      <c r="I23" s="40"/>
      <c r="J23" s="40"/>
      <c r="K23" s="40" t="s">
        <v>33</v>
      </c>
      <c r="L23" s="40"/>
      <c r="M23" s="40"/>
      <c r="N23" s="40" t="s">
        <v>37</v>
      </c>
      <c r="O23" s="40"/>
      <c r="P23" s="40"/>
      <c r="Q23" s="40" t="s">
        <v>38</v>
      </c>
      <c r="R23" s="40"/>
      <c r="S23" s="40"/>
      <c r="T23" s="40" t="s">
        <v>39</v>
      </c>
      <c r="U23" s="40"/>
      <c r="V23" s="102" t="s">
        <v>8</v>
      </c>
      <c r="W23" s="102"/>
      <c r="X23" s="40" t="s">
        <v>9</v>
      </c>
      <c r="Y23" s="40"/>
      <c r="Z23" s="40"/>
    </row>
    <row r="24" spans="1:26" ht="24" customHeight="1">
      <c r="A24" s="178" t="s">
        <v>104</v>
      </c>
      <c r="B24" s="179"/>
      <c r="C24" s="179"/>
      <c r="D24" s="179"/>
      <c r="E24" s="179"/>
      <c r="F24" s="179"/>
      <c r="G24" s="179"/>
      <c r="H24" s="179"/>
      <c r="I24" s="179"/>
      <c r="J24" s="179"/>
      <c r="K24" s="179"/>
      <c r="L24" s="179"/>
      <c r="M24" s="179"/>
      <c r="N24" s="179"/>
      <c r="O24" s="179"/>
      <c r="P24" s="179"/>
      <c r="Q24" s="179"/>
      <c r="R24" s="179"/>
      <c r="S24" s="179"/>
      <c r="T24" s="180"/>
      <c r="U24" s="180"/>
      <c r="V24" s="179"/>
      <c r="W24" s="179"/>
      <c r="X24" s="179"/>
      <c r="Y24" s="179"/>
      <c r="Z24" s="181"/>
    </row>
    <row r="25" spans="1:26" s="27" customFormat="1" ht="48" customHeight="1">
      <c r="A25" s="25">
        <v>1</v>
      </c>
      <c r="B25" s="182" t="s">
        <v>92</v>
      </c>
      <c r="C25" s="183"/>
      <c r="D25" s="183"/>
      <c r="E25" s="183"/>
      <c r="F25" s="183"/>
      <c r="G25" s="184"/>
      <c r="H25" s="185">
        <f>$K$13</f>
        <v>22</v>
      </c>
      <c r="I25" s="185"/>
      <c r="J25" s="185"/>
      <c r="K25" s="240"/>
      <c r="L25" s="240"/>
      <c r="M25" s="241"/>
      <c r="N25" s="240"/>
      <c r="O25" s="240"/>
      <c r="P25" s="241"/>
      <c r="Q25" s="187"/>
      <c r="R25" s="187"/>
      <c r="S25" s="188"/>
      <c r="T25" s="189">
        <v>25</v>
      </c>
      <c r="U25" s="189"/>
      <c r="V25" s="190">
        <f>SUM(V26:W31)</f>
        <v>0</v>
      </c>
      <c r="W25" s="68"/>
      <c r="X25" s="59"/>
      <c r="Y25" s="60"/>
      <c r="Z25" s="61"/>
    </row>
    <row r="26" spans="1:26" ht="24" customHeight="1">
      <c r="A26" s="19">
        <v>1.1</v>
      </c>
      <c r="B26" s="100" t="s">
        <v>98</v>
      </c>
      <c r="C26" s="100"/>
      <c r="D26" s="100"/>
      <c r="E26" s="100"/>
      <c r="F26" s="100"/>
      <c r="G26" s="100"/>
      <c r="H26" s="106">
        <f aca="true" t="shared" si="1" ref="H26:H31">$K$13</f>
        <v>22</v>
      </c>
      <c r="I26" s="106"/>
      <c r="J26" s="106"/>
      <c r="K26" s="242"/>
      <c r="L26" s="242"/>
      <c r="M26" s="242"/>
      <c r="N26" s="242"/>
      <c r="O26" s="242"/>
      <c r="P26" s="242"/>
      <c r="Q26" s="107"/>
      <c r="R26" s="107"/>
      <c r="S26" s="107"/>
      <c r="T26" s="108">
        <v>3</v>
      </c>
      <c r="U26" s="108"/>
      <c r="V26" s="96">
        <f>(T26*((K26*0)+(N26*50)+(Q26*100)))/(H26*100)</f>
        <v>0</v>
      </c>
      <c r="W26" s="97"/>
      <c r="X26" s="62"/>
      <c r="Y26" s="63"/>
      <c r="Z26" s="64"/>
    </row>
    <row r="27" spans="1:26" s="11" customFormat="1" ht="48" customHeight="1">
      <c r="A27" s="20">
        <v>1.2</v>
      </c>
      <c r="B27" s="33" t="s">
        <v>99</v>
      </c>
      <c r="C27" s="33"/>
      <c r="D27" s="33"/>
      <c r="E27" s="33"/>
      <c r="F27" s="33"/>
      <c r="G27" s="33"/>
      <c r="H27" s="106">
        <f t="shared" si="1"/>
        <v>22</v>
      </c>
      <c r="I27" s="106"/>
      <c r="J27" s="106"/>
      <c r="K27" s="246"/>
      <c r="L27" s="246"/>
      <c r="M27" s="246"/>
      <c r="N27" s="246"/>
      <c r="O27" s="246"/>
      <c r="P27" s="246"/>
      <c r="Q27" s="191"/>
      <c r="R27" s="191"/>
      <c r="S27" s="192"/>
      <c r="T27" s="186">
        <v>5</v>
      </c>
      <c r="U27" s="186"/>
      <c r="V27" s="94">
        <f>(T27*((K27*0)+(N27*50)+(Q27*100)))/(H27*100)</f>
        <v>0</v>
      </c>
      <c r="W27" s="95"/>
      <c r="X27" s="62"/>
      <c r="Y27" s="63"/>
      <c r="Z27" s="64"/>
    </row>
    <row r="28" spans="1:26" s="11" customFormat="1" ht="48" customHeight="1">
      <c r="A28" s="20">
        <v>1.3</v>
      </c>
      <c r="B28" s="193" t="s">
        <v>100</v>
      </c>
      <c r="C28" s="194"/>
      <c r="D28" s="194"/>
      <c r="E28" s="194"/>
      <c r="F28" s="194"/>
      <c r="G28" s="195"/>
      <c r="H28" s="106">
        <f t="shared" si="1"/>
        <v>22</v>
      </c>
      <c r="I28" s="106"/>
      <c r="J28" s="106"/>
      <c r="K28" s="243"/>
      <c r="L28" s="244"/>
      <c r="M28" s="245"/>
      <c r="N28" s="243"/>
      <c r="O28" s="244"/>
      <c r="P28" s="245"/>
      <c r="Q28" s="85"/>
      <c r="R28" s="86"/>
      <c r="S28" s="86"/>
      <c r="T28" s="186">
        <v>2</v>
      </c>
      <c r="U28" s="186"/>
      <c r="V28" s="94">
        <f>(T28*((K28*0)+(N28*50)+(Q28*100)))/(H28*100)</f>
        <v>0</v>
      </c>
      <c r="W28" s="95"/>
      <c r="X28" s="62"/>
      <c r="Y28" s="63"/>
      <c r="Z28" s="64"/>
    </row>
    <row r="29" spans="1:26" s="11" customFormat="1" ht="72" customHeight="1">
      <c r="A29" s="20">
        <v>1.4</v>
      </c>
      <c r="B29" s="33" t="s">
        <v>101</v>
      </c>
      <c r="C29" s="33"/>
      <c r="D29" s="33"/>
      <c r="E29" s="33"/>
      <c r="F29" s="33"/>
      <c r="G29" s="33"/>
      <c r="H29" s="106">
        <f t="shared" si="1"/>
        <v>22</v>
      </c>
      <c r="I29" s="106"/>
      <c r="J29" s="106"/>
      <c r="K29" s="247"/>
      <c r="L29" s="247"/>
      <c r="M29" s="247"/>
      <c r="N29" s="247"/>
      <c r="O29" s="247"/>
      <c r="P29" s="247"/>
      <c r="Q29" s="116"/>
      <c r="R29" s="116"/>
      <c r="S29" s="85"/>
      <c r="T29" s="186">
        <v>5</v>
      </c>
      <c r="U29" s="186"/>
      <c r="V29" s="94">
        <f aca="true" t="shared" si="2" ref="V29:V36">(T29*((K29*0)+(N29*50)+(Q29*100)))/(H29*100)</f>
        <v>0</v>
      </c>
      <c r="W29" s="95"/>
      <c r="X29" s="62"/>
      <c r="Y29" s="63"/>
      <c r="Z29" s="64"/>
    </row>
    <row r="30" spans="1:26" s="11" customFormat="1" ht="48" customHeight="1">
      <c r="A30" s="20">
        <v>1.5</v>
      </c>
      <c r="B30" s="193" t="s">
        <v>102</v>
      </c>
      <c r="C30" s="194"/>
      <c r="D30" s="194"/>
      <c r="E30" s="194"/>
      <c r="F30" s="194"/>
      <c r="G30" s="195"/>
      <c r="H30" s="106">
        <f t="shared" si="1"/>
        <v>22</v>
      </c>
      <c r="I30" s="106"/>
      <c r="J30" s="106"/>
      <c r="K30" s="243"/>
      <c r="L30" s="244"/>
      <c r="M30" s="245"/>
      <c r="N30" s="243"/>
      <c r="O30" s="244"/>
      <c r="P30" s="245"/>
      <c r="Q30" s="85"/>
      <c r="R30" s="86"/>
      <c r="S30" s="88"/>
      <c r="T30" s="112">
        <v>5</v>
      </c>
      <c r="U30" s="113"/>
      <c r="V30" s="94">
        <f t="shared" si="2"/>
        <v>0</v>
      </c>
      <c r="W30" s="95"/>
      <c r="X30" s="62"/>
      <c r="Y30" s="63"/>
      <c r="Z30" s="64"/>
    </row>
    <row r="31" spans="1:26" ht="48" customHeight="1">
      <c r="A31" s="19">
        <v>1.6</v>
      </c>
      <c r="B31" s="193" t="s">
        <v>103</v>
      </c>
      <c r="C31" s="194"/>
      <c r="D31" s="194"/>
      <c r="E31" s="194"/>
      <c r="F31" s="194"/>
      <c r="G31" s="195"/>
      <c r="H31" s="106">
        <f t="shared" si="1"/>
        <v>22</v>
      </c>
      <c r="I31" s="106"/>
      <c r="J31" s="106"/>
      <c r="K31" s="257"/>
      <c r="L31" s="258"/>
      <c r="M31" s="259"/>
      <c r="N31" s="257"/>
      <c r="O31" s="258"/>
      <c r="P31" s="259"/>
      <c r="Q31" s="91"/>
      <c r="R31" s="92"/>
      <c r="S31" s="109"/>
      <c r="T31" s="110">
        <v>5</v>
      </c>
      <c r="U31" s="111"/>
      <c r="V31" s="96">
        <f t="shared" si="2"/>
        <v>0</v>
      </c>
      <c r="W31" s="97"/>
      <c r="X31" s="62"/>
      <c r="Y31" s="63"/>
      <c r="Z31" s="64"/>
    </row>
    <row r="32" spans="1:26" s="23" customFormat="1" ht="48" customHeight="1">
      <c r="A32" s="22">
        <v>2</v>
      </c>
      <c r="B32" s="79" t="s">
        <v>93</v>
      </c>
      <c r="C32" s="80"/>
      <c r="D32" s="80"/>
      <c r="E32" s="80"/>
      <c r="F32" s="80"/>
      <c r="G32" s="81"/>
      <c r="H32" s="82">
        <f>$K$14</f>
        <v>15</v>
      </c>
      <c r="I32" s="83"/>
      <c r="J32" s="84"/>
      <c r="K32" s="243"/>
      <c r="L32" s="244"/>
      <c r="M32" s="245"/>
      <c r="N32" s="243"/>
      <c r="O32" s="244"/>
      <c r="P32" s="245"/>
      <c r="Q32" s="85"/>
      <c r="R32" s="86"/>
      <c r="S32" s="88"/>
      <c r="T32" s="89">
        <v>25</v>
      </c>
      <c r="U32" s="90"/>
      <c r="V32" s="94">
        <f t="shared" si="2"/>
        <v>0</v>
      </c>
      <c r="W32" s="95"/>
      <c r="X32" s="62"/>
      <c r="Y32" s="63"/>
      <c r="Z32" s="64"/>
    </row>
    <row r="33" spans="1:26" ht="24" customHeight="1">
      <c r="A33" s="16">
        <v>3</v>
      </c>
      <c r="B33" s="79" t="s">
        <v>94</v>
      </c>
      <c r="C33" s="80"/>
      <c r="D33" s="80"/>
      <c r="E33" s="80"/>
      <c r="F33" s="80"/>
      <c r="G33" s="81"/>
      <c r="H33" s="103">
        <f>$K$15</f>
        <v>140</v>
      </c>
      <c r="I33" s="104"/>
      <c r="J33" s="105"/>
      <c r="K33" s="257"/>
      <c r="L33" s="258"/>
      <c r="M33" s="259"/>
      <c r="N33" s="257"/>
      <c r="O33" s="258"/>
      <c r="P33" s="259"/>
      <c r="Q33" s="91"/>
      <c r="R33" s="92"/>
      <c r="S33" s="109"/>
      <c r="T33" s="118">
        <v>20</v>
      </c>
      <c r="U33" s="119"/>
      <c r="V33" s="96">
        <f t="shared" si="2"/>
        <v>0</v>
      </c>
      <c r="W33" s="97"/>
      <c r="X33" s="62"/>
      <c r="Y33" s="63"/>
      <c r="Z33" s="64"/>
    </row>
    <row r="34" spans="1:26" s="23" customFormat="1" ht="48" customHeight="1">
      <c r="A34" s="22">
        <v>4</v>
      </c>
      <c r="B34" s="79" t="s">
        <v>95</v>
      </c>
      <c r="C34" s="80"/>
      <c r="D34" s="80"/>
      <c r="E34" s="80"/>
      <c r="F34" s="80"/>
      <c r="G34" s="81"/>
      <c r="H34" s="82">
        <f>$K$16</f>
        <v>6</v>
      </c>
      <c r="I34" s="83"/>
      <c r="J34" s="84"/>
      <c r="K34" s="243"/>
      <c r="L34" s="244"/>
      <c r="M34" s="245"/>
      <c r="N34" s="243"/>
      <c r="O34" s="244"/>
      <c r="P34" s="245"/>
      <c r="Q34" s="85"/>
      <c r="R34" s="86"/>
      <c r="S34" s="88"/>
      <c r="T34" s="89">
        <v>10</v>
      </c>
      <c r="U34" s="90"/>
      <c r="V34" s="94">
        <f t="shared" si="2"/>
        <v>0</v>
      </c>
      <c r="W34" s="95"/>
      <c r="X34" s="62"/>
      <c r="Y34" s="63"/>
      <c r="Z34" s="64"/>
    </row>
    <row r="35" spans="1:26" s="23" customFormat="1" ht="48" customHeight="1">
      <c r="A35" s="22">
        <v>5</v>
      </c>
      <c r="B35" s="79" t="s">
        <v>96</v>
      </c>
      <c r="C35" s="80"/>
      <c r="D35" s="80"/>
      <c r="E35" s="80"/>
      <c r="F35" s="80"/>
      <c r="G35" s="81"/>
      <c r="H35" s="82">
        <f>$K$17</f>
        <v>1</v>
      </c>
      <c r="I35" s="83"/>
      <c r="J35" s="84"/>
      <c r="K35" s="243"/>
      <c r="L35" s="244"/>
      <c r="M35" s="245"/>
      <c r="N35" s="243"/>
      <c r="O35" s="244"/>
      <c r="P35" s="245"/>
      <c r="Q35" s="85"/>
      <c r="R35" s="86"/>
      <c r="S35" s="88"/>
      <c r="T35" s="89">
        <v>10</v>
      </c>
      <c r="U35" s="90"/>
      <c r="V35" s="94">
        <f t="shared" si="2"/>
        <v>0</v>
      </c>
      <c r="W35" s="95"/>
      <c r="X35" s="62"/>
      <c r="Y35" s="63"/>
      <c r="Z35" s="64"/>
    </row>
    <row r="36" spans="1:26" s="23" customFormat="1" ht="48" customHeight="1">
      <c r="A36" s="22">
        <v>6</v>
      </c>
      <c r="B36" s="114" t="s">
        <v>97</v>
      </c>
      <c r="C36" s="114"/>
      <c r="D36" s="114"/>
      <c r="E36" s="114"/>
      <c r="F36" s="114"/>
      <c r="G36" s="114"/>
      <c r="H36" s="115">
        <f>$K$18</f>
        <v>6</v>
      </c>
      <c r="I36" s="115"/>
      <c r="J36" s="115"/>
      <c r="K36" s="247"/>
      <c r="L36" s="247"/>
      <c r="M36" s="247"/>
      <c r="N36" s="247"/>
      <c r="O36" s="247"/>
      <c r="P36" s="247"/>
      <c r="Q36" s="116"/>
      <c r="R36" s="116"/>
      <c r="S36" s="85"/>
      <c r="T36" s="117">
        <v>10</v>
      </c>
      <c r="U36" s="117"/>
      <c r="V36" s="94">
        <f t="shared" si="2"/>
        <v>0</v>
      </c>
      <c r="W36" s="95"/>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SUM(V25,V32:W36)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86</v>
      </c>
    </row>
    <row r="40" spans="1:26" ht="60" customHeight="1">
      <c r="A40" s="21" t="s">
        <v>6</v>
      </c>
      <c r="B40" s="40" t="s">
        <v>40</v>
      </c>
      <c r="C40" s="40"/>
      <c r="D40" s="40"/>
      <c r="E40" s="40"/>
      <c r="F40" s="40"/>
      <c r="G40" s="40"/>
      <c r="H40" s="40"/>
      <c r="I40" s="40"/>
      <c r="J40" s="40"/>
      <c r="K40" s="40"/>
      <c r="L40" s="40"/>
      <c r="M40" s="120" t="s">
        <v>41</v>
      </c>
      <c r="N40" s="121"/>
      <c r="O40" s="121"/>
      <c r="P40" s="121"/>
      <c r="Q40" s="121"/>
      <c r="R40" s="121"/>
      <c r="S40" s="121"/>
      <c r="T40" s="121"/>
      <c r="U40" s="121"/>
      <c r="V40" s="121"/>
      <c r="W40" s="121"/>
      <c r="X40" s="122"/>
      <c r="Y40" s="102" t="s">
        <v>42</v>
      </c>
      <c r="Z40" s="102"/>
    </row>
    <row r="41" spans="1:26" ht="24" customHeight="1">
      <c r="A41" s="123" t="s">
        <v>43</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26"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26"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26"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26"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26" t="str">
        <f>IF(B46&lt;&gt;"","2.1.5","")</f>
        <v/>
      </c>
      <c r="B46" s="127"/>
      <c r="C46" s="128"/>
      <c r="D46" s="128"/>
      <c r="E46" s="128"/>
      <c r="F46" s="128"/>
      <c r="G46" s="128"/>
      <c r="H46" s="128"/>
      <c r="I46" s="128"/>
      <c r="J46" s="128"/>
      <c r="K46" s="128"/>
      <c r="L46" s="129"/>
      <c r="M46" s="28"/>
      <c r="N46" s="29"/>
      <c r="O46" s="29"/>
      <c r="P46" s="29"/>
      <c r="Q46" s="29"/>
      <c r="R46" s="29"/>
      <c r="S46" s="29"/>
      <c r="T46" s="29"/>
      <c r="U46" s="29"/>
      <c r="V46" s="29"/>
      <c r="W46" s="29"/>
      <c r="X46" s="30"/>
      <c r="Y46" s="135"/>
      <c r="Z46" s="136"/>
    </row>
    <row r="47" spans="1:26" ht="24" customHeight="1">
      <c r="A47" s="123" t="s">
        <v>44</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26"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26"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26"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26"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26"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45</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26"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26"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26"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26"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26"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87</v>
      </c>
    </row>
    <row r="61" ht="9.95" customHeight="1"/>
    <row r="62" spans="1:26" ht="72" customHeight="1">
      <c r="A62" s="21" t="s">
        <v>6</v>
      </c>
      <c r="B62" s="40" t="s">
        <v>46</v>
      </c>
      <c r="C62" s="40"/>
      <c r="D62" s="40"/>
      <c r="E62" s="40"/>
      <c r="F62" s="40"/>
      <c r="G62" s="40"/>
      <c r="H62" s="40" t="s">
        <v>41</v>
      </c>
      <c r="I62" s="40"/>
      <c r="J62" s="40"/>
      <c r="K62" s="40"/>
      <c r="L62" s="40"/>
      <c r="M62" s="40"/>
      <c r="N62" s="40"/>
      <c r="O62" s="40"/>
      <c r="P62" s="40"/>
      <c r="Q62" s="120" t="s">
        <v>47</v>
      </c>
      <c r="R62" s="121"/>
      <c r="S62" s="121"/>
      <c r="T62" s="121"/>
      <c r="U62" s="121"/>
      <c r="V62" s="121"/>
      <c r="W62" s="121"/>
      <c r="X62" s="122"/>
      <c r="Y62" s="102" t="s">
        <v>42</v>
      </c>
      <c r="Z62" s="102"/>
    </row>
    <row r="63" spans="1:26" ht="72" customHeight="1">
      <c r="A63" s="26"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26"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26"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26"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26" t="str">
        <f>IF(B67&lt;&gt;"","3.5","")</f>
        <v/>
      </c>
      <c r="B67" s="127"/>
      <c r="C67" s="128"/>
      <c r="D67" s="128"/>
      <c r="E67" s="128"/>
      <c r="F67" s="128"/>
      <c r="G67" s="129"/>
      <c r="H67" s="127"/>
      <c r="I67" s="128"/>
      <c r="J67" s="128"/>
      <c r="K67" s="128"/>
      <c r="L67" s="128"/>
      <c r="M67" s="128"/>
      <c r="N67" s="128"/>
      <c r="O67" s="128"/>
      <c r="P67" s="129"/>
      <c r="Q67" s="127"/>
      <c r="R67" s="128"/>
      <c r="S67" s="128"/>
      <c r="T67" s="128"/>
      <c r="U67" s="128"/>
      <c r="V67" s="128"/>
      <c r="W67" s="128"/>
      <c r="X67" s="129"/>
      <c r="Y67" s="135"/>
      <c r="Z67" s="136"/>
    </row>
    <row r="68" spans="1:26" s="17" customFormat="1" ht="72" customHeight="1">
      <c r="A68" s="26"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88</v>
      </c>
    </row>
    <row r="71" ht="9.95" customHeight="1">
      <c r="A71" s="5"/>
    </row>
    <row r="72" spans="2:25" ht="48" customHeight="1">
      <c r="B72" s="153"/>
      <c r="C72" s="154"/>
      <c r="D72" s="154"/>
      <c r="E72" s="154"/>
      <c r="F72" s="154"/>
      <c r="G72" s="154"/>
      <c r="H72" s="154"/>
      <c r="I72" s="154"/>
      <c r="J72" s="154"/>
      <c r="K72" s="154"/>
      <c r="L72" s="154"/>
      <c r="M72" s="154"/>
      <c r="N72" s="154"/>
      <c r="O72" s="154"/>
      <c r="P72" s="154"/>
      <c r="Q72" s="154"/>
      <c r="R72" s="154"/>
      <c r="S72" s="154"/>
      <c r="T72" s="154"/>
      <c r="U72" s="154"/>
      <c r="V72" s="154"/>
      <c r="W72" s="154"/>
      <c r="X72" s="154"/>
      <c r="Y72" s="155"/>
    </row>
    <row r="73" spans="2:25" ht="48" customHeight="1">
      <c r="B73" s="156"/>
      <c r="C73" s="157"/>
      <c r="D73" s="157"/>
      <c r="E73" s="157"/>
      <c r="F73" s="157"/>
      <c r="G73" s="157"/>
      <c r="H73" s="157"/>
      <c r="I73" s="157"/>
      <c r="J73" s="157"/>
      <c r="K73" s="157"/>
      <c r="L73" s="157"/>
      <c r="M73" s="157"/>
      <c r="N73" s="157"/>
      <c r="O73" s="157"/>
      <c r="P73" s="157"/>
      <c r="Q73" s="157"/>
      <c r="R73" s="157"/>
      <c r="S73" s="157"/>
      <c r="T73" s="157"/>
      <c r="U73" s="157"/>
      <c r="V73" s="157"/>
      <c r="W73" s="157"/>
      <c r="X73" s="157"/>
      <c r="Y73" s="158"/>
    </row>
    <row r="74" spans="2:25" ht="48" customHeight="1">
      <c r="B74" s="156"/>
      <c r="C74" s="157"/>
      <c r="D74" s="157"/>
      <c r="E74" s="157"/>
      <c r="F74" s="157"/>
      <c r="G74" s="157"/>
      <c r="H74" s="157"/>
      <c r="I74" s="157"/>
      <c r="J74" s="157"/>
      <c r="K74" s="157"/>
      <c r="L74" s="157"/>
      <c r="M74" s="157"/>
      <c r="N74" s="157"/>
      <c r="O74" s="157"/>
      <c r="P74" s="157"/>
      <c r="Q74" s="157"/>
      <c r="R74" s="157"/>
      <c r="S74" s="157"/>
      <c r="T74" s="157"/>
      <c r="U74" s="157"/>
      <c r="V74" s="157"/>
      <c r="W74" s="157"/>
      <c r="X74" s="157"/>
      <c r="Y74" s="158"/>
    </row>
    <row r="75" spans="2:25" ht="48" customHeight="1">
      <c r="B75" s="156"/>
      <c r="C75" s="157"/>
      <c r="D75" s="157"/>
      <c r="E75" s="157"/>
      <c r="F75" s="157"/>
      <c r="G75" s="157"/>
      <c r="H75" s="157"/>
      <c r="I75" s="157"/>
      <c r="J75" s="157"/>
      <c r="K75" s="157"/>
      <c r="L75" s="157"/>
      <c r="M75" s="157"/>
      <c r="N75" s="157"/>
      <c r="O75" s="157"/>
      <c r="P75" s="157"/>
      <c r="Q75" s="157"/>
      <c r="R75" s="157"/>
      <c r="S75" s="157"/>
      <c r="T75" s="157"/>
      <c r="U75" s="157"/>
      <c r="V75" s="157"/>
      <c r="W75" s="157"/>
      <c r="X75" s="157"/>
      <c r="Y75" s="158"/>
    </row>
    <row r="76" spans="2:25" ht="48" customHeight="1">
      <c r="B76" s="156"/>
      <c r="C76" s="157"/>
      <c r="D76" s="157"/>
      <c r="E76" s="157"/>
      <c r="F76" s="157"/>
      <c r="G76" s="157"/>
      <c r="H76" s="157"/>
      <c r="I76" s="157"/>
      <c r="J76" s="157"/>
      <c r="K76" s="157"/>
      <c r="L76" s="157"/>
      <c r="M76" s="157"/>
      <c r="N76" s="157"/>
      <c r="O76" s="157"/>
      <c r="P76" s="157"/>
      <c r="Q76" s="157"/>
      <c r="R76" s="157"/>
      <c r="S76" s="157"/>
      <c r="T76" s="157"/>
      <c r="U76" s="157"/>
      <c r="V76" s="157"/>
      <c r="W76" s="157"/>
      <c r="X76" s="157"/>
      <c r="Y76" s="158"/>
    </row>
    <row r="77" ht="21" customHeight="1">
      <c r="A77" s="5"/>
    </row>
    <row r="78" ht="15">
      <c r="A78" s="5" t="s">
        <v>89</v>
      </c>
    </row>
    <row r="79" ht="24" customHeight="1"/>
    <row r="80" spans="2:25" ht="10.15" customHeight="1">
      <c r="B80" s="177"/>
      <c r="C80" s="177"/>
      <c r="D80" s="177"/>
      <c r="E80" s="177"/>
      <c r="F80" s="177"/>
      <c r="G80" s="177"/>
      <c r="H80" s="177"/>
      <c r="J80" s="177"/>
      <c r="K80" s="177"/>
      <c r="L80" s="177"/>
      <c r="M80" s="177"/>
      <c r="N80" s="177"/>
      <c r="O80" s="177"/>
      <c r="P80" s="177"/>
      <c r="Q80" s="177"/>
      <c r="S80" s="137"/>
      <c r="T80" s="138"/>
      <c r="U80" s="138"/>
      <c r="V80" s="138"/>
      <c r="W80" s="138"/>
      <c r="X80" s="138"/>
      <c r="Y80" s="139"/>
    </row>
    <row r="81" spans="2:25" ht="10.15" customHeight="1">
      <c r="B81" s="177"/>
      <c r="C81" s="177"/>
      <c r="D81" s="177"/>
      <c r="E81" s="177"/>
      <c r="F81" s="177"/>
      <c r="G81" s="177"/>
      <c r="H81" s="177"/>
      <c r="J81" s="177"/>
      <c r="K81" s="177"/>
      <c r="L81" s="177"/>
      <c r="M81" s="177"/>
      <c r="N81" s="177"/>
      <c r="O81" s="177"/>
      <c r="P81" s="177"/>
      <c r="Q81" s="177"/>
      <c r="S81" s="140"/>
      <c r="T81" s="141"/>
      <c r="U81" s="141"/>
      <c r="V81" s="141"/>
      <c r="W81" s="141"/>
      <c r="X81" s="141"/>
      <c r="Y81" s="142"/>
    </row>
    <row r="82" spans="2:25" ht="21" customHeight="1">
      <c r="B82" s="177"/>
      <c r="C82" s="177"/>
      <c r="D82" s="177"/>
      <c r="E82" s="177"/>
      <c r="F82" s="177"/>
      <c r="G82" s="177"/>
      <c r="H82" s="177"/>
      <c r="J82" s="177"/>
      <c r="K82" s="177"/>
      <c r="L82" s="177"/>
      <c r="M82" s="177"/>
      <c r="N82" s="177"/>
      <c r="O82" s="177"/>
      <c r="P82" s="177"/>
      <c r="Q82" s="177"/>
      <c r="S82" s="140"/>
      <c r="T82" s="141"/>
      <c r="U82" s="141"/>
      <c r="V82" s="141"/>
      <c r="W82" s="141"/>
      <c r="X82" s="141"/>
      <c r="Y82" s="142"/>
    </row>
    <row r="83" spans="2:25" ht="35.25" customHeight="1">
      <c r="B83" s="177"/>
      <c r="C83" s="177"/>
      <c r="D83" s="177"/>
      <c r="E83" s="177"/>
      <c r="F83" s="177"/>
      <c r="G83" s="177"/>
      <c r="H83" s="177"/>
      <c r="J83" s="177"/>
      <c r="K83" s="177"/>
      <c r="L83" s="177"/>
      <c r="M83" s="177"/>
      <c r="N83" s="177"/>
      <c r="O83" s="177"/>
      <c r="P83" s="177"/>
      <c r="Q83" s="177"/>
      <c r="S83" s="140"/>
      <c r="T83" s="141"/>
      <c r="U83" s="141"/>
      <c r="V83" s="141"/>
      <c r="W83" s="141"/>
      <c r="X83" s="141"/>
      <c r="Y83" s="142"/>
    </row>
    <row r="84" spans="2:25" ht="21" customHeight="1">
      <c r="B84" s="177"/>
      <c r="C84" s="177"/>
      <c r="D84" s="177"/>
      <c r="E84" s="177"/>
      <c r="F84" s="177"/>
      <c r="G84" s="177"/>
      <c r="H84" s="177"/>
      <c r="J84" s="177"/>
      <c r="K84" s="177"/>
      <c r="L84" s="177"/>
      <c r="M84" s="177"/>
      <c r="N84" s="177"/>
      <c r="O84" s="177"/>
      <c r="P84" s="177"/>
      <c r="Q84" s="177"/>
      <c r="S84" s="140"/>
      <c r="T84" s="141"/>
      <c r="U84" s="141"/>
      <c r="V84" s="141"/>
      <c r="W84" s="141"/>
      <c r="X84" s="141"/>
      <c r="Y84" s="142"/>
    </row>
    <row r="85" spans="2:25" ht="21" customHeight="1">
      <c r="B85" s="177"/>
      <c r="C85" s="177"/>
      <c r="D85" s="177"/>
      <c r="E85" s="177"/>
      <c r="F85" s="177"/>
      <c r="G85" s="177"/>
      <c r="H85" s="177"/>
      <c r="J85" s="177"/>
      <c r="K85" s="177"/>
      <c r="L85" s="177"/>
      <c r="M85" s="177"/>
      <c r="N85" s="177"/>
      <c r="O85" s="177"/>
      <c r="P85" s="177"/>
      <c r="Q85" s="177"/>
      <c r="S85" s="140"/>
      <c r="T85" s="141"/>
      <c r="U85" s="141"/>
      <c r="V85" s="141"/>
      <c r="W85" s="141"/>
      <c r="X85" s="141"/>
      <c r="Y85" s="142"/>
    </row>
    <row r="86" spans="2:25" ht="21" customHeight="1">
      <c r="B86" s="177"/>
      <c r="C86" s="177"/>
      <c r="D86" s="177"/>
      <c r="E86" s="177"/>
      <c r="F86" s="177"/>
      <c r="G86" s="177"/>
      <c r="H86" s="177"/>
      <c r="J86" s="177"/>
      <c r="K86" s="177"/>
      <c r="L86" s="177"/>
      <c r="M86" s="177"/>
      <c r="N86" s="177"/>
      <c r="O86" s="177"/>
      <c r="P86" s="177"/>
      <c r="Q86" s="177"/>
      <c r="S86" s="140"/>
      <c r="T86" s="141"/>
      <c r="U86" s="141"/>
      <c r="V86" s="141"/>
      <c r="W86" s="141"/>
      <c r="X86" s="141"/>
      <c r="Y86" s="142"/>
    </row>
    <row r="87" spans="2:25" ht="21" customHeight="1">
      <c r="B87" s="177"/>
      <c r="C87" s="177"/>
      <c r="D87" s="177"/>
      <c r="E87" s="177"/>
      <c r="F87" s="177"/>
      <c r="G87" s="177"/>
      <c r="H87" s="177"/>
      <c r="J87" s="177"/>
      <c r="K87" s="177"/>
      <c r="L87" s="177"/>
      <c r="M87" s="177"/>
      <c r="N87" s="177"/>
      <c r="O87" s="177"/>
      <c r="P87" s="177"/>
      <c r="Q87" s="177"/>
      <c r="S87" s="140"/>
      <c r="T87" s="141"/>
      <c r="U87" s="141"/>
      <c r="V87" s="141"/>
      <c r="W87" s="141"/>
      <c r="X87" s="141"/>
      <c r="Y87" s="142"/>
    </row>
    <row r="88" spans="2:25" ht="21" customHeight="1">
      <c r="B88" s="177"/>
      <c r="C88" s="177"/>
      <c r="D88" s="177"/>
      <c r="E88" s="177"/>
      <c r="F88" s="177"/>
      <c r="G88" s="177"/>
      <c r="H88" s="177"/>
      <c r="J88" s="177"/>
      <c r="K88" s="177"/>
      <c r="L88" s="177"/>
      <c r="M88" s="177"/>
      <c r="N88" s="177"/>
      <c r="O88" s="177"/>
      <c r="P88" s="177"/>
      <c r="Q88" s="177"/>
      <c r="S88" s="140"/>
      <c r="T88" s="141"/>
      <c r="U88" s="141"/>
      <c r="V88" s="141"/>
      <c r="W88" s="141"/>
      <c r="X88" s="141"/>
      <c r="Y88" s="142"/>
    </row>
    <row r="89" spans="2:25" ht="21" customHeight="1">
      <c r="B89" s="177"/>
      <c r="C89" s="177"/>
      <c r="D89" s="177"/>
      <c r="E89" s="177"/>
      <c r="F89" s="177"/>
      <c r="G89" s="177"/>
      <c r="H89" s="177"/>
      <c r="J89" s="177"/>
      <c r="K89" s="177"/>
      <c r="L89" s="177"/>
      <c r="M89" s="177"/>
      <c r="N89" s="177"/>
      <c r="O89" s="177"/>
      <c r="P89" s="177"/>
      <c r="Q89" s="177"/>
      <c r="S89" s="143"/>
      <c r="T89" s="144"/>
      <c r="U89" s="144"/>
      <c r="V89" s="144"/>
      <c r="W89" s="144"/>
      <c r="X89" s="144"/>
      <c r="Y89" s="145"/>
    </row>
    <row r="90" spans="2:25" ht="48" customHeight="1">
      <c r="B90" s="146"/>
      <c r="C90" s="146"/>
      <c r="D90" s="146"/>
      <c r="E90" s="146"/>
      <c r="F90" s="146"/>
      <c r="G90" s="146"/>
      <c r="H90" s="146"/>
      <c r="J90" s="147"/>
      <c r="K90" s="148"/>
      <c r="L90" s="148"/>
      <c r="M90" s="148"/>
      <c r="N90" s="148"/>
      <c r="O90" s="148"/>
      <c r="P90" s="148"/>
      <c r="Q90" s="149"/>
      <c r="S90" s="147"/>
      <c r="T90" s="148"/>
      <c r="U90" s="148"/>
      <c r="V90" s="148"/>
      <c r="W90" s="148"/>
      <c r="X90" s="148"/>
      <c r="Y90" s="149"/>
    </row>
    <row r="91" spans="2:25" ht="48" customHeight="1">
      <c r="B91" s="146"/>
      <c r="C91" s="146"/>
      <c r="D91" s="146"/>
      <c r="E91" s="146"/>
      <c r="F91" s="146"/>
      <c r="G91" s="146"/>
      <c r="H91" s="146"/>
      <c r="J91" s="150"/>
      <c r="K91" s="151"/>
      <c r="L91" s="151"/>
      <c r="M91" s="151"/>
      <c r="N91" s="151"/>
      <c r="O91" s="151"/>
      <c r="P91" s="151"/>
      <c r="Q91" s="152"/>
      <c r="S91" s="150"/>
      <c r="T91" s="151"/>
      <c r="U91" s="151"/>
      <c r="V91" s="151"/>
      <c r="W91" s="151"/>
      <c r="X91" s="151"/>
      <c r="Y91" s="152"/>
    </row>
    <row r="92" ht="21" customHeight="1"/>
    <row r="93" spans="2:25" ht="21" customHeight="1">
      <c r="B93" s="177"/>
      <c r="C93" s="177"/>
      <c r="D93" s="177"/>
      <c r="E93" s="177"/>
      <c r="F93" s="177"/>
      <c r="G93" s="177"/>
      <c r="H93" s="177"/>
      <c r="J93" s="177"/>
      <c r="K93" s="177"/>
      <c r="L93" s="177"/>
      <c r="M93" s="177"/>
      <c r="N93" s="177"/>
      <c r="O93" s="177"/>
      <c r="P93" s="177"/>
      <c r="Q93" s="177"/>
      <c r="S93" s="137"/>
      <c r="T93" s="138"/>
      <c r="U93" s="138"/>
      <c r="V93" s="138"/>
      <c r="W93" s="138"/>
      <c r="X93" s="138"/>
      <c r="Y93" s="139"/>
    </row>
    <row r="94" spans="2:25" ht="21" customHeight="1">
      <c r="B94" s="177"/>
      <c r="C94" s="177"/>
      <c r="D94" s="177"/>
      <c r="E94" s="177"/>
      <c r="F94" s="177"/>
      <c r="G94" s="177"/>
      <c r="H94" s="177"/>
      <c r="J94" s="177"/>
      <c r="K94" s="177"/>
      <c r="L94" s="177"/>
      <c r="M94" s="177"/>
      <c r="N94" s="177"/>
      <c r="O94" s="177"/>
      <c r="P94" s="177"/>
      <c r="Q94" s="177"/>
      <c r="S94" s="140"/>
      <c r="T94" s="141"/>
      <c r="U94" s="141"/>
      <c r="V94" s="141"/>
      <c r="W94" s="141"/>
      <c r="X94" s="141"/>
      <c r="Y94" s="142"/>
    </row>
    <row r="95" spans="2:25" ht="21" customHeight="1">
      <c r="B95" s="177"/>
      <c r="C95" s="177"/>
      <c r="D95" s="177"/>
      <c r="E95" s="177"/>
      <c r="F95" s="177"/>
      <c r="G95" s="177"/>
      <c r="H95" s="177"/>
      <c r="J95" s="177"/>
      <c r="K95" s="177"/>
      <c r="L95" s="177"/>
      <c r="M95" s="177"/>
      <c r="N95" s="177"/>
      <c r="O95" s="177"/>
      <c r="P95" s="177"/>
      <c r="Q95" s="177"/>
      <c r="S95" s="140"/>
      <c r="T95" s="141"/>
      <c r="U95" s="141"/>
      <c r="V95" s="141"/>
      <c r="W95" s="141"/>
      <c r="X95" s="141"/>
      <c r="Y95" s="142"/>
    </row>
    <row r="96" spans="2:25" ht="21" customHeight="1">
      <c r="B96" s="177"/>
      <c r="C96" s="177"/>
      <c r="D96" s="177"/>
      <c r="E96" s="177"/>
      <c r="F96" s="177"/>
      <c r="G96" s="177"/>
      <c r="H96" s="177"/>
      <c r="J96" s="177"/>
      <c r="K96" s="177"/>
      <c r="L96" s="177"/>
      <c r="M96" s="177"/>
      <c r="N96" s="177"/>
      <c r="O96" s="177"/>
      <c r="P96" s="177"/>
      <c r="Q96" s="177"/>
      <c r="S96" s="140"/>
      <c r="T96" s="141"/>
      <c r="U96" s="141"/>
      <c r="V96" s="141"/>
      <c r="W96" s="141"/>
      <c r="X96" s="141"/>
      <c r="Y96" s="142"/>
    </row>
    <row r="97" spans="2:25" ht="21" customHeight="1">
      <c r="B97" s="177"/>
      <c r="C97" s="177"/>
      <c r="D97" s="177"/>
      <c r="E97" s="177"/>
      <c r="F97" s="177"/>
      <c r="G97" s="177"/>
      <c r="H97" s="177"/>
      <c r="J97" s="177"/>
      <c r="K97" s="177"/>
      <c r="L97" s="177"/>
      <c r="M97" s="177"/>
      <c r="N97" s="177"/>
      <c r="O97" s="177"/>
      <c r="P97" s="177"/>
      <c r="Q97" s="177"/>
      <c r="S97" s="140"/>
      <c r="T97" s="141"/>
      <c r="U97" s="141"/>
      <c r="V97" s="141"/>
      <c r="W97" s="141"/>
      <c r="X97" s="141"/>
      <c r="Y97" s="142"/>
    </row>
    <row r="98" spans="2:25" ht="21" customHeight="1">
      <c r="B98" s="177"/>
      <c r="C98" s="177"/>
      <c r="D98" s="177"/>
      <c r="E98" s="177"/>
      <c r="F98" s="177"/>
      <c r="G98" s="177"/>
      <c r="H98" s="177"/>
      <c r="J98" s="177"/>
      <c r="K98" s="177"/>
      <c r="L98" s="177"/>
      <c r="M98" s="177"/>
      <c r="N98" s="177"/>
      <c r="O98" s="177"/>
      <c r="P98" s="177"/>
      <c r="Q98" s="177"/>
      <c r="S98" s="140"/>
      <c r="T98" s="141"/>
      <c r="U98" s="141"/>
      <c r="V98" s="141"/>
      <c r="W98" s="141"/>
      <c r="X98" s="141"/>
      <c r="Y98" s="142"/>
    </row>
    <row r="99" spans="2:25" ht="21" customHeight="1">
      <c r="B99" s="177"/>
      <c r="C99" s="177"/>
      <c r="D99" s="177"/>
      <c r="E99" s="177"/>
      <c r="F99" s="177"/>
      <c r="G99" s="177"/>
      <c r="H99" s="177"/>
      <c r="J99" s="177"/>
      <c r="K99" s="177"/>
      <c r="L99" s="177"/>
      <c r="M99" s="177"/>
      <c r="N99" s="177"/>
      <c r="O99" s="177"/>
      <c r="P99" s="177"/>
      <c r="Q99" s="177"/>
      <c r="S99" s="140"/>
      <c r="T99" s="141"/>
      <c r="U99" s="141"/>
      <c r="V99" s="141"/>
      <c r="W99" s="141"/>
      <c r="X99" s="141"/>
      <c r="Y99" s="142"/>
    </row>
    <row r="100" spans="2:25" ht="21" customHeight="1">
      <c r="B100" s="177"/>
      <c r="C100" s="177"/>
      <c r="D100" s="177"/>
      <c r="E100" s="177"/>
      <c r="F100" s="177"/>
      <c r="G100" s="177"/>
      <c r="H100" s="177"/>
      <c r="J100" s="177"/>
      <c r="K100" s="177"/>
      <c r="L100" s="177"/>
      <c r="M100" s="177"/>
      <c r="N100" s="177"/>
      <c r="O100" s="177"/>
      <c r="P100" s="177"/>
      <c r="Q100" s="177"/>
      <c r="S100" s="140"/>
      <c r="T100" s="141"/>
      <c r="U100" s="141"/>
      <c r="V100" s="141"/>
      <c r="W100" s="141"/>
      <c r="X100" s="141"/>
      <c r="Y100" s="142"/>
    </row>
    <row r="101" spans="2:25" ht="21" customHeight="1">
      <c r="B101" s="177"/>
      <c r="C101" s="177"/>
      <c r="D101" s="177"/>
      <c r="E101" s="177"/>
      <c r="F101" s="177"/>
      <c r="G101" s="177"/>
      <c r="H101" s="177"/>
      <c r="J101" s="177"/>
      <c r="K101" s="177"/>
      <c r="L101" s="177"/>
      <c r="M101" s="177"/>
      <c r="N101" s="177"/>
      <c r="O101" s="177"/>
      <c r="P101" s="177"/>
      <c r="Q101" s="177"/>
      <c r="S101" s="140"/>
      <c r="T101" s="141"/>
      <c r="U101" s="141"/>
      <c r="V101" s="141"/>
      <c r="W101" s="141"/>
      <c r="X101" s="141"/>
      <c r="Y101" s="142"/>
    </row>
    <row r="102" spans="2:25" ht="21" customHeight="1">
      <c r="B102" s="177"/>
      <c r="C102" s="177"/>
      <c r="D102" s="177"/>
      <c r="E102" s="177"/>
      <c r="F102" s="177"/>
      <c r="G102" s="177"/>
      <c r="H102" s="177"/>
      <c r="J102" s="177"/>
      <c r="K102" s="177"/>
      <c r="L102" s="177"/>
      <c r="M102" s="177"/>
      <c r="N102" s="177"/>
      <c r="O102" s="177"/>
      <c r="P102" s="177"/>
      <c r="Q102" s="177"/>
      <c r="S102" s="143"/>
      <c r="T102" s="144"/>
      <c r="U102" s="144"/>
      <c r="V102" s="144"/>
      <c r="W102" s="144"/>
      <c r="X102" s="144"/>
      <c r="Y102" s="145"/>
    </row>
    <row r="103" spans="2:25" ht="48" customHeight="1">
      <c r="B103" s="130"/>
      <c r="C103" s="130"/>
      <c r="D103" s="130"/>
      <c r="E103" s="130"/>
      <c r="F103" s="130"/>
      <c r="G103" s="130"/>
      <c r="H103" s="130"/>
      <c r="J103" s="147"/>
      <c r="K103" s="148"/>
      <c r="L103" s="148"/>
      <c r="M103" s="148"/>
      <c r="N103" s="148"/>
      <c r="O103" s="148"/>
      <c r="P103" s="148"/>
      <c r="Q103" s="149"/>
      <c r="S103" s="165"/>
      <c r="T103" s="166"/>
      <c r="U103" s="166"/>
      <c r="V103" s="166"/>
      <c r="W103" s="166"/>
      <c r="X103" s="166"/>
      <c r="Y103" s="167"/>
    </row>
    <row r="104" spans="2:25" ht="48" customHeight="1">
      <c r="B104" s="130"/>
      <c r="C104" s="130"/>
      <c r="D104" s="130"/>
      <c r="E104" s="130"/>
      <c r="F104" s="130"/>
      <c r="G104" s="130"/>
      <c r="H104" s="130"/>
      <c r="J104" s="150"/>
      <c r="K104" s="151"/>
      <c r="L104" s="151"/>
      <c r="M104" s="151"/>
      <c r="N104" s="151"/>
      <c r="O104" s="151"/>
      <c r="P104" s="151"/>
      <c r="Q104" s="152"/>
      <c r="S104" s="168"/>
      <c r="T104" s="169"/>
      <c r="U104" s="169"/>
      <c r="V104" s="169"/>
      <c r="W104" s="169"/>
      <c r="X104" s="169"/>
      <c r="Y104" s="170"/>
    </row>
    <row r="105" ht="21" customHeight="1"/>
    <row r="106" spans="2:25" ht="21" customHeight="1">
      <c r="B106" s="137"/>
      <c r="C106" s="138"/>
      <c r="D106" s="138"/>
      <c r="E106" s="138"/>
      <c r="F106" s="138"/>
      <c r="G106" s="138"/>
      <c r="H106" s="139"/>
      <c r="J106" s="137"/>
      <c r="K106" s="138"/>
      <c r="L106" s="138"/>
      <c r="M106" s="138"/>
      <c r="N106" s="138"/>
      <c r="O106" s="138"/>
      <c r="P106" s="138"/>
      <c r="Q106" s="139"/>
      <c r="S106" s="137"/>
      <c r="T106" s="138"/>
      <c r="U106" s="138"/>
      <c r="V106" s="138"/>
      <c r="W106" s="138"/>
      <c r="X106" s="138"/>
      <c r="Y106" s="139"/>
    </row>
    <row r="107" spans="2:25" ht="21" customHeight="1">
      <c r="B107" s="140"/>
      <c r="C107" s="141"/>
      <c r="D107" s="141"/>
      <c r="E107" s="141"/>
      <c r="F107" s="141"/>
      <c r="G107" s="141"/>
      <c r="H107" s="142"/>
      <c r="J107" s="140"/>
      <c r="K107" s="141"/>
      <c r="L107" s="141"/>
      <c r="M107" s="141"/>
      <c r="N107" s="141"/>
      <c r="O107" s="141"/>
      <c r="P107" s="141"/>
      <c r="Q107" s="142"/>
      <c r="S107" s="140"/>
      <c r="T107" s="141"/>
      <c r="U107" s="141"/>
      <c r="V107" s="141"/>
      <c r="W107" s="141"/>
      <c r="X107" s="141"/>
      <c r="Y107" s="142"/>
    </row>
    <row r="108" spans="2:25" ht="21" customHeight="1">
      <c r="B108" s="140"/>
      <c r="C108" s="141"/>
      <c r="D108" s="141"/>
      <c r="E108" s="141"/>
      <c r="F108" s="141"/>
      <c r="G108" s="141"/>
      <c r="H108" s="142"/>
      <c r="J108" s="140"/>
      <c r="K108" s="141"/>
      <c r="L108" s="141"/>
      <c r="M108" s="141"/>
      <c r="N108" s="141"/>
      <c r="O108" s="141"/>
      <c r="P108" s="141"/>
      <c r="Q108" s="142"/>
      <c r="S108" s="140"/>
      <c r="T108" s="141"/>
      <c r="U108" s="141"/>
      <c r="V108" s="141"/>
      <c r="W108" s="141"/>
      <c r="X108" s="141"/>
      <c r="Y108" s="142"/>
    </row>
    <row r="109" spans="2:25" ht="21" customHeight="1">
      <c r="B109" s="140"/>
      <c r="C109" s="141"/>
      <c r="D109" s="141"/>
      <c r="E109" s="141"/>
      <c r="F109" s="141"/>
      <c r="G109" s="141"/>
      <c r="H109" s="142"/>
      <c r="J109" s="140"/>
      <c r="K109" s="141"/>
      <c r="L109" s="141"/>
      <c r="M109" s="141"/>
      <c r="N109" s="141"/>
      <c r="O109" s="141"/>
      <c r="P109" s="141"/>
      <c r="Q109" s="142"/>
      <c r="S109" s="140"/>
      <c r="T109" s="141"/>
      <c r="U109" s="141"/>
      <c r="V109" s="141"/>
      <c r="W109" s="141"/>
      <c r="X109" s="141"/>
      <c r="Y109" s="142"/>
    </row>
    <row r="110" spans="2:25" ht="21" customHeight="1">
      <c r="B110" s="140"/>
      <c r="C110" s="141"/>
      <c r="D110" s="141"/>
      <c r="E110" s="141"/>
      <c r="F110" s="141"/>
      <c r="G110" s="141"/>
      <c r="H110" s="142"/>
      <c r="J110" s="140"/>
      <c r="K110" s="141"/>
      <c r="L110" s="141"/>
      <c r="M110" s="141"/>
      <c r="N110" s="141"/>
      <c r="O110" s="141"/>
      <c r="P110" s="141"/>
      <c r="Q110" s="142"/>
      <c r="S110" s="140"/>
      <c r="T110" s="141"/>
      <c r="U110" s="141"/>
      <c r="V110" s="141"/>
      <c r="W110" s="141"/>
      <c r="X110" s="141"/>
      <c r="Y110" s="142"/>
    </row>
    <row r="111" spans="2:25" ht="21" customHeight="1">
      <c r="B111" s="140"/>
      <c r="C111" s="141"/>
      <c r="D111" s="141"/>
      <c r="E111" s="141"/>
      <c r="F111" s="141"/>
      <c r="G111" s="141"/>
      <c r="H111" s="142"/>
      <c r="J111" s="140"/>
      <c r="K111" s="141"/>
      <c r="L111" s="141"/>
      <c r="M111" s="141"/>
      <c r="N111" s="141"/>
      <c r="O111" s="141"/>
      <c r="P111" s="141"/>
      <c r="Q111" s="142"/>
      <c r="S111" s="140"/>
      <c r="T111" s="141"/>
      <c r="U111" s="141"/>
      <c r="V111" s="141"/>
      <c r="W111" s="141"/>
      <c r="X111" s="141"/>
      <c r="Y111" s="142"/>
    </row>
    <row r="112" spans="2:25" ht="21" customHeight="1">
      <c r="B112" s="140"/>
      <c r="C112" s="141"/>
      <c r="D112" s="141"/>
      <c r="E112" s="141"/>
      <c r="F112" s="141"/>
      <c r="G112" s="141"/>
      <c r="H112" s="142"/>
      <c r="J112" s="140"/>
      <c r="K112" s="141"/>
      <c r="L112" s="141"/>
      <c r="M112" s="141"/>
      <c r="N112" s="141"/>
      <c r="O112" s="141"/>
      <c r="P112" s="141"/>
      <c r="Q112" s="142"/>
      <c r="S112" s="140"/>
      <c r="T112" s="141"/>
      <c r="U112" s="141"/>
      <c r="V112" s="141"/>
      <c r="W112" s="141"/>
      <c r="X112" s="141"/>
      <c r="Y112" s="142"/>
    </row>
    <row r="113" spans="2:25" ht="21" customHeight="1">
      <c r="B113" s="140"/>
      <c r="C113" s="141"/>
      <c r="D113" s="141"/>
      <c r="E113" s="141"/>
      <c r="F113" s="141"/>
      <c r="G113" s="141"/>
      <c r="H113" s="142"/>
      <c r="J113" s="140"/>
      <c r="K113" s="141"/>
      <c r="L113" s="141"/>
      <c r="M113" s="141"/>
      <c r="N113" s="141"/>
      <c r="O113" s="141"/>
      <c r="P113" s="141"/>
      <c r="Q113" s="142"/>
      <c r="S113" s="140"/>
      <c r="T113" s="141"/>
      <c r="U113" s="141"/>
      <c r="V113" s="141"/>
      <c r="W113" s="141"/>
      <c r="X113" s="141"/>
      <c r="Y113" s="142"/>
    </row>
    <row r="114" spans="2:25" ht="21" customHeight="1">
      <c r="B114" s="140"/>
      <c r="C114" s="141"/>
      <c r="D114" s="141"/>
      <c r="E114" s="141"/>
      <c r="F114" s="141"/>
      <c r="G114" s="141"/>
      <c r="H114" s="142"/>
      <c r="J114" s="140"/>
      <c r="K114" s="141"/>
      <c r="L114" s="141"/>
      <c r="M114" s="141"/>
      <c r="N114" s="141"/>
      <c r="O114" s="141"/>
      <c r="P114" s="141"/>
      <c r="Q114" s="142"/>
      <c r="S114" s="140"/>
      <c r="T114" s="141"/>
      <c r="U114" s="141"/>
      <c r="V114" s="141"/>
      <c r="W114" s="141"/>
      <c r="X114" s="141"/>
      <c r="Y114" s="142"/>
    </row>
    <row r="115" spans="2:25" ht="21" customHeight="1">
      <c r="B115" s="143"/>
      <c r="C115" s="144"/>
      <c r="D115" s="144"/>
      <c r="E115" s="144"/>
      <c r="F115" s="144"/>
      <c r="G115" s="144"/>
      <c r="H115" s="145"/>
      <c r="J115" s="143"/>
      <c r="K115" s="144"/>
      <c r="L115" s="144"/>
      <c r="M115" s="144"/>
      <c r="N115" s="144"/>
      <c r="O115" s="144"/>
      <c r="P115" s="144"/>
      <c r="Q115" s="145"/>
      <c r="S115" s="143"/>
      <c r="T115" s="144"/>
      <c r="U115" s="144"/>
      <c r="V115" s="144"/>
      <c r="W115" s="144"/>
      <c r="X115" s="144"/>
      <c r="Y115" s="145"/>
    </row>
    <row r="116" spans="2:25" ht="48" customHeight="1">
      <c r="B116" s="165"/>
      <c r="C116" s="166"/>
      <c r="D116" s="166"/>
      <c r="E116" s="166"/>
      <c r="F116" s="166"/>
      <c r="G116" s="166"/>
      <c r="H116" s="167"/>
      <c r="J116" s="171"/>
      <c r="K116" s="172"/>
      <c r="L116" s="172"/>
      <c r="M116" s="172"/>
      <c r="N116" s="172"/>
      <c r="O116" s="172"/>
      <c r="P116" s="172"/>
      <c r="Q116" s="173"/>
      <c r="S116" s="165"/>
      <c r="T116" s="166"/>
      <c r="U116" s="166"/>
      <c r="V116" s="166"/>
      <c r="W116" s="166"/>
      <c r="X116" s="166"/>
      <c r="Y116" s="167"/>
    </row>
    <row r="117" spans="2:25" ht="48" customHeight="1">
      <c r="B117" s="168"/>
      <c r="C117" s="169"/>
      <c r="D117" s="169"/>
      <c r="E117" s="169"/>
      <c r="F117" s="169"/>
      <c r="G117" s="169"/>
      <c r="H117" s="170"/>
      <c r="J117" s="174"/>
      <c r="K117" s="175"/>
      <c r="L117" s="175"/>
      <c r="M117" s="175"/>
      <c r="N117" s="175"/>
      <c r="O117" s="175"/>
      <c r="P117" s="175"/>
      <c r="Q117" s="176"/>
      <c r="S117" s="168"/>
      <c r="T117" s="169"/>
      <c r="U117" s="169"/>
      <c r="V117" s="169"/>
      <c r="W117" s="169"/>
      <c r="X117" s="169"/>
      <c r="Y117" s="170"/>
    </row>
    <row r="119" ht="21" customHeight="1"/>
    <row r="120" spans="5:23" ht="21" customHeight="1">
      <c r="E120" s="18" t="s">
        <v>48</v>
      </c>
      <c r="F120" s="162"/>
      <c r="G120" s="162"/>
      <c r="H120" s="162"/>
      <c r="I120" s="162"/>
      <c r="J120" s="162"/>
      <c r="Q120" s="18" t="s">
        <v>49</v>
      </c>
      <c r="R120" s="162"/>
      <c r="S120" s="162"/>
      <c r="T120" s="162"/>
      <c r="U120" s="162"/>
      <c r="V120" s="162"/>
      <c r="W120" s="162"/>
    </row>
    <row r="121" spans="5:24" ht="21" customHeight="1">
      <c r="E121" s="18" t="s">
        <v>50</v>
      </c>
      <c r="F121" s="163"/>
      <c r="G121" s="163"/>
      <c r="H121" s="163"/>
      <c r="I121" s="163"/>
      <c r="J121" s="163"/>
      <c r="K121" s="5" t="s">
        <v>51</v>
      </c>
      <c r="Q121" s="18" t="s">
        <v>50</v>
      </c>
      <c r="R121" s="162"/>
      <c r="S121" s="162"/>
      <c r="T121" s="162"/>
      <c r="U121" s="162"/>
      <c r="V121" s="162"/>
      <c r="W121" s="162"/>
      <c r="X121" s="5" t="s">
        <v>51</v>
      </c>
    </row>
    <row r="122" spans="5:24" ht="24" customHeight="1">
      <c r="E122" s="18" t="s">
        <v>52</v>
      </c>
      <c r="F122" s="163"/>
      <c r="G122" s="163"/>
      <c r="H122" s="163"/>
      <c r="I122" s="163"/>
      <c r="J122" s="163"/>
      <c r="Q122" s="164"/>
      <c r="R122" s="164"/>
      <c r="S122" s="164"/>
      <c r="T122" s="164"/>
      <c r="U122" s="164"/>
      <c r="V122" s="164"/>
      <c r="W122" s="164"/>
      <c r="X122" s="164"/>
    </row>
    <row r="123" spans="5:23" ht="24" customHeight="1">
      <c r="E123" s="18" t="s">
        <v>53</v>
      </c>
      <c r="F123" s="159"/>
      <c r="G123" s="159"/>
      <c r="H123" s="159"/>
      <c r="I123" s="159"/>
      <c r="J123" s="159"/>
      <c r="Q123" s="18" t="s">
        <v>53</v>
      </c>
      <c r="R123" s="160"/>
      <c r="S123" s="160"/>
      <c r="T123" s="160"/>
      <c r="U123" s="160"/>
      <c r="V123" s="160"/>
      <c r="W123" s="160"/>
    </row>
    <row r="124" spans="5:10" ht="24" customHeight="1">
      <c r="E124" s="18" t="s">
        <v>54</v>
      </c>
      <c r="F124" s="161"/>
      <c r="G124" s="161"/>
      <c r="H124" s="161"/>
      <c r="I124" s="161"/>
      <c r="J124" s="161"/>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55:L55"/>
    <mergeCell ref="M55:X55"/>
    <mergeCell ref="B56:L56"/>
    <mergeCell ref="M56:X56"/>
    <mergeCell ref="Y66:Z66"/>
    <mergeCell ref="B67:G67"/>
    <mergeCell ref="H67:P67"/>
    <mergeCell ref="Q67:X67"/>
    <mergeCell ref="Y67:Z67"/>
    <mergeCell ref="B66:G66"/>
    <mergeCell ref="Y62:Z62"/>
    <mergeCell ref="Y57:Z57"/>
    <mergeCell ref="Y58:Z58"/>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V35:W35"/>
    <mergeCell ref="B36:G36"/>
    <mergeCell ref="H36:J36"/>
    <mergeCell ref="K36:M36"/>
    <mergeCell ref="N36:P36"/>
    <mergeCell ref="Q36:S36"/>
    <mergeCell ref="T36:U36"/>
    <mergeCell ref="V36:W36"/>
    <mergeCell ref="A37:S37"/>
    <mergeCell ref="T37:U37"/>
    <mergeCell ref="V37:W37"/>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H30:J30"/>
    <mergeCell ref="K30:M30"/>
    <mergeCell ref="N30:P30"/>
    <mergeCell ref="H27:J27"/>
    <mergeCell ref="K27:M27"/>
    <mergeCell ref="N27:P27"/>
    <mergeCell ref="Q27:S27"/>
    <mergeCell ref="T27:U27"/>
    <mergeCell ref="T29:U29"/>
    <mergeCell ref="T30:U30"/>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1:Z124"/>
  <sheetViews>
    <sheetView view="pageBreakPreview" zoomScaleSheetLayoutView="100" workbookViewId="0" topLeftCell="A25">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5" t="s">
        <v>31</v>
      </c>
      <c r="B1" s="35"/>
      <c r="C1" s="35"/>
      <c r="D1" s="35"/>
      <c r="E1" s="35"/>
      <c r="F1" s="35"/>
      <c r="G1" s="35"/>
      <c r="H1" s="35"/>
      <c r="I1" s="35"/>
      <c r="J1" s="35"/>
      <c r="K1" s="35"/>
      <c r="L1" s="35"/>
      <c r="M1" s="35"/>
      <c r="N1" s="35"/>
      <c r="O1" s="35"/>
      <c r="P1" s="35"/>
      <c r="Q1" s="35"/>
      <c r="R1" s="35"/>
      <c r="S1" s="35"/>
      <c r="T1" s="35"/>
      <c r="U1" s="35"/>
      <c r="V1" s="35"/>
      <c r="W1" s="35"/>
      <c r="X1" s="35"/>
      <c r="Y1" s="35"/>
      <c r="Z1" s="35"/>
    </row>
    <row r="2" spans="1:26" ht="21" customHeight="1">
      <c r="A2" s="6"/>
      <c r="B2" s="6"/>
      <c r="C2" s="6"/>
      <c r="D2" s="6"/>
      <c r="E2" s="6"/>
      <c r="F2" s="6"/>
      <c r="G2" s="6"/>
      <c r="H2" s="6"/>
      <c r="I2" s="6"/>
      <c r="J2" s="36" t="s">
        <v>107</v>
      </c>
      <c r="K2" s="36"/>
      <c r="L2" s="36"/>
      <c r="M2" s="36"/>
      <c r="N2" s="36"/>
      <c r="O2" s="36"/>
      <c r="P2" s="36"/>
      <c r="Q2" s="36"/>
      <c r="R2" s="6"/>
      <c r="S2" s="6"/>
      <c r="T2" s="6"/>
      <c r="U2" s="6"/>
      <c r="V2" s="6"/>
      <c r="W2" s="6"/>
      <c r="X2" s="6"/>
      <c r="Y2" s="6"/>
      <c r="Z2" s="6"/>
    </row>
    <row r="3" spans="1:26" ht="21" customHeight="1">
      <c r="A3" s="35" t="s">
        <v>25</v>
      </c>
      <c r="B3" s="35"/>
      <c r="C3" s="35"/>
      <c r="D3" s="35"/>
      <c r="E3" s="35"/>
      <c r="F3" s="35"/>
      <c r="G3" s="35"/>
      <c r="H3" s="35"/>
      <c r="I3" s="35"/>
      <c r="J3" s="35"/>
      <c r="K3" s="35"/>
      <c r="L3" s="35"/>
      <c r="M3" s="35"/>
      <c r="N3" s="35"/>
      <c r="O3" s="35"/>
      <c r="P3" s="35"/>
      <c r="Q3" s="35"/>
      <c r="R3" s="35"/>
      <c r="S3" s="35"/>
      <c r="T3" s="35"/>
      <c r="U3" s="35"/>
      <c r="V3" s="35"/>
      <c r="W3" s="35"/>
      <c r="X3" s="35"/>
      <c r="Y3" s="35"/>
      <c r="Z3" s="35"/>
    </row>
    <row r="4" spans="1:26" ht="21" customHeight="1">
      <c r="A4" s="35" t="s">
        <v>91</v>
      </c>
      <c r="B4" s="35"/>
      <c r="C4" s="35"/>
      <c r="D4" s="35"/>
      <c r="E4" s="35"/>
      <c r="F4" s="35"/>
      <c r="G4" s="35"/>
      <c r="H4" s="35"/>
      <c r="I4" s="35"/>
      <c r="J4" s="35"/>
      <c r="K4" s="35"/>
      <c r="L4" s="35"/>
      <c r="M4" s="35"/>
      <c r="N4" s="35"/>
      <c r="O4" s="35"/>
      <c r="P4" s="35"/>
      <c r="Q4" s="35"/>
      <c r="R4" s="35"/>
      <c r="S4" s="35"/>
      <c r="T4" s="35"/>
      <c r="U4" s="35"/>
      <c r="V4" s="35"/>
      <c r="W4" s="35"/>
      <c r="X4" s="35"/>
      <c r="Y4" s="35"/>
      <c r="Z4" s="35"/>
    </row>
    <row r="5" ht="10.15" customHeight="1"/>
    <row r="6" ht="21" customHeight="1">
      <c r="A6" s="8" t="s">
        <v>1</v>
      </c>
    </row>
    <row r="7" spans="1:16" ht="21" customHeight="1">
      <c r="A7" s="9" t="s">
        <v>90</v>
      </c>
      <c r="L7" s="10"/>
      <c r="M7" s="37"/>
      <c r="N7" s="38"/>
      <c r="O7" s="38"/>
      <c r="P7" s="39"/>
    </row>
    <row r="8" spans="1:10" ht="21" customHeight="1">
      <c r="A8" s="9" t="s">
        <v>34</v>
      </c>
      <c r="G8" s="10"/>
      <c r="H8" s="37"/>
      <c r="I8" s="38"/>
      <c r="J8" s="39"/>
    </row>
    <row r="9" ht="9" customHeight="1"/>
    <row r="10" spans="1:26" s="8" customFormat="1" ht="30" customHeight="1">
      <c r="A10" s="40" t="s">
        <v>6</v>
      </c>
      <c r="B10" s="40" t="s">
        <v>29</v>
      </c>
      <c r="C10" s="40"/>
      <c r="D10" s="40"/>
      <c r="E10" s="40"/>
      <c r="F10" s="40"/>
      <c r="G10" s="40"/>
      <c r="H10" s="40"/>
      <c r="I10" s="40"/>
      <c r="J10" s="40"/>
      <c r="K10" s="40" t="s">
        <v>30</v>
      </c>
      <c r="L10" s="40"/>
      <c r="M10" s="40"/>
      <c r="N10" s="40"/>
      <c r="O10" s="40"/>
      <c r="P10" s="40"/>
      <c r="Q10" s="40"/>
      <c r="R10" s="40"/>
      <c r="S10" s="40" t="s">
        <v>5</v>
      </c>
      <c r="T10" s="40"/>
      <c r="U10" s="40"/>
      <c r="V10" s="40"/>
      <c r="W10" s="40"/>
      <c r="X10" s="40"/>
      <c r="Y10" s="40"/>
      <c r="Z10" s="40"/>
    </row>
    <row r="11" spans="1:26" s="8" customFormat="1" ht="30" customHeight="1">
      <c r="A11" s="40"/>
      <c r="B11" s="40"/>
      <c r="C11" s="40"/>
      <c r="D11" s="40"/>
      <c r="E11" s="40"/>
      <c r="F11" s="40"/>
      <c r="G11" s="40"/>
      <c r="H11" s="40"/>
      <c r="I11" s="40"/>
      <c r="J11" s="40"/>
      <c r="K11" s="40" t="s">
        <v>2</v>
      </c>
      <c r="L11" s="40"/>
      <c r="M11" s="40"/>
      <c r="N11" s="40" t="s">
        <v>3</v>
      </c>
      <c r="O11" s="40"/>
      <c r="P11" s="40"/>
      <c r="Q11" s="40" t="s">
        <v>4</v>
      </c>
      <c r="R11" s="40"/>
      <c r="S11" s="40" t="s">
        <v>2</v>
      </c>
      <c r="T11" s="40"/>
      <c r="U11" s="40"/>
      <c r="V11" s="40" t="s">
        <v>3</v>
      </c>
      <c r="W11" s="40"/>
      <c r="X11" s="40"/>
      <c r="Y11" s="40" t="s">
        <v>4</v>
      </c>
      <c r="Z11" s="40"/>
    </row>
    <row r="12" spans="1:26" ht="24" customHeight="1">
      <c r="A12" s="41" t="s">
        <v>104</v>
      </c>
      <c r="B12" s="42"/>
      <c r="C12" s="42"/>
      <c r="D12" s="42"/>
      <c r="E12" s="42"/>
      <c r="F12" s="42"/>
      <c r="G12" s="42"/>
      <c r="H12" s="42"/>
      <c r="I12" s="42"/>
      <c r="J12" s="42"/>
      <c r="K12" s="42"/>
      <c r="L12" s="42"/>
      <c r="M12" s="42"/>
      <c r="N12" s="42"/>
      <c r="O12" s="42"/>
      <c r="P12" s="42"/>
      <c r="Q12" s="42"/>
      <c r="R12" s="42"/>
      <c r="S12" s="42"/>
      <c r="T12" s="42"/>
      <c r="U12" s="42"/>
      <c r="V12" s="42"/>
      <c r="W12" s="42"/>
      <c r="X12" s="42"/>
      <c r="Y12" s="42"/>
      <c r="Z12" s="43"/>
    </row>
    <row r="13" spans="1:26" ht="24" customHeight="1">
      <c r="A13" s="24">
        <v>1</v>
      </c>
      <c r="B13" s="44" t="s">
        <v>92</v>
      </c>
      <c r="C13" s="44"/>
      <c r="D13" s="44"/>
      <c r="E13" s="44"/>
      <c r="F13" s="44"/>
      <c r="G13" s="44"/>
      <c r="H13" s="44"/>
      <c r="I13" s="44"/>
      <c r="J13" s="44"/>
      <c r="K13" s="45">
        <v>22</v>
      </c>
      <c r="L13" s="45"/>
      <c r="M13" s="45"/>
      <c r="N13" s="46">
        <f>Q30</f>
        <v>0</v>
      </c>
      <c r="O13" s="46"/>
      <c r="P13" s="46"/>
      <c r="Q13" s="47">
        <f>V25/T25*100</f>
        <v>0</v>
      </c>
      <c r="R13" s="48"/>
      <c r="S13" s="199">
        <v>660000</v>
      </c>
      <c r="T13" s="200"/>
      <c r="U13" s="201"/>
      <c r="V13" s="202"/>
      <c r="W13" s="203"/>
      <c r="X13" s="204"/>
      <c r="Y13" s="211">
        <f>V13/S13*100</f>
        <v>0</v>
      </c>
      <c r="Z13" s="212"/>
    </row>
    <row r="14" spans="1:26" s="11" customFormat="1" ht="48" customHeight="1">
      <c r="A14" s="20">
        <v>2</v>
      </c>
      <c r="B14" s="33" t="s">
        <v>93</v>
      </c>
      <c r="C14" s="33"/>
      <c r="D14" s="33"/>
      <c r="E14" s="33"/>
      <c r="F14" s="33"/>
      <c r="G14" s="33"/>
      <c r="H14" s="33"/>
      <c r="I14" s="33"/>
      <c r="J14" s="33"/>
      <c r="K14" s="260" t="s">
        <v>105</v>
      </c>
      <c r="L14" s="260"/>
      <c r="M14" s="260"/>
      <c r="N14" s="68" t="s">
        <v>105</v>
      </c>
      <c r="O14" s="68"/>
      <c r="P14" s="68"/>
      <c r="Q14" s="68" t="e">
        <f>V32/T32*100</f>
        <v>#VALUE!</v>
      </c>
      <c r="R14" s="69"/>
      <c r="S14" s="196" t="s">
        <v>105</v>
      </c>
      <c r="T14" s="197"/>
      <c r="U14" s="198"/>
      <c r="V14" s="205" t="s">
        <v>105</v>
      </c>
      <c r="W14" s="206"/>
      <c r="X14" s="207"/>
      <c r="Y14" s="211" t="s">
        <v>105</v>
      </c>
      <c r="Z14" s="212"/>
    </row>
    <row r="15" spans="1:26" ht="24" customHeight="1">
      <c r="A15" s="19">
        <v>3</v>
      </c>
      <c r="B15" s="100" t="s">
        <v>94</v>
      </c>
      <c r="C15" s="100"/>
      <c r="D15" s="100"/>
      <c r="E15" s="100"/>
      <c r="F15" s="100"/>
      <c r="G15" s="100"/>
      <c r="H15" s="100"/>
      <c r="I15" s="100"/>
      <c r="J15" s="100"/>
      <c r="K15" s="101">
        <v>340</v>
      </c>
      <c r="L15" s="101"/>
      <c r="M15" s="101"/>
      <c r="N15" s="49">
        <f>Q33</f>
        <v>0</v>
      </c>
      <c r="O15" s="49"/>
      <c r="P15" s="49"/>
      <c r="Q15" s="68">
        <f>V33/T33*100</f>
        <v>0</v>
      </c>
      <c r="R15" s="69"/>
      <c r="S15" s="237">
        <v>1808800</v>
      </c>
      <c r="T15" s="238"/>
      <c r="U15" s="239"/>
      <c r="V15" s="208"/>
      <c r="W15" s="209"/>
      <c r="X15" s="210"/>
      <c r="Y15" s="211">
        <f>V15/S15*100</f>
        <v>0</v>
      </c>
      <c r="Z15" s="212"/>
    </row>
    <row r="16" spans="1:26" ht="24" customHeight="1">
      <c r="A16" s="19">
        <v>4</v>
      </c>
      <c r="B16" s="100" t="s">
        <v>95</v>
      </c>
      <c r="C16" s="100"/>
      <c r="D16" s="100"/>
      <c r="E16" s="100"/>
      <c r="F16" s="100"/>
      <c r="G16" s="100"/>
      <c r="H16" s="100"/>
      <c r="I16" s="100"/>
      <c r="J16" s="100"/>
      <c r="K16" s="101">
        <v>6</v>
      </c>
      <c r="L16" s="101"/>
      <c r="M16" s="101"/>
      <c r="N16" s="49">
        <f>Q34</f>
        <v>0</v>
      </c>
      <c r="O16" s="49"/>
      <c r="P16" s="49"/>
      <c r="Q16" s="68">
        <f aca="true" t="shared" si="0" ref="Q16:Q18">V34/T34*100</f>
        <v>0</v>
      </c>
      <c r="R16" s="69"/>
      <c r="S16" s="248">
        <v>21000</v>
      </c>
      <c r="T16" s="249"/>
      <c r="U16" s="250"/>
      <c r="V16" s="219"/>
      <c r="W16" s="220"/>
      <c r="X16" s="221"/>
      <c r="Y16" s="222">
        <f>V16/S16*100</f>
        <v>0</v>
      </c>
      <c r="Z16" s="223"/>
    </row>
    <row r="17" spans="1:26" ht="24" customHeight="1">
      <c r="A17" s="19">
        <v>5</v>
      </c>
      <c r="B17" s="50" t="s">
        <v>96</v>
      </c>
      <c r="C17" s="51"/>
      <c r="D17" s="51"/>
      <c r="E17" s="51"/>
      <c r="F17" s="51"/>
      <c r="G17" s="51"/>
      <c r="H17" s="51"/>
      <c r="I17" s="51"/>
      <c r="J17" s="52"/>
      <c r="K17" s="53">
        <v>1</v>
      </c>
      <c r="L17" s="54"/>
      <c r="M17" s="55"/>
      <c r="N17" s="56">
        <f>Q35</f>
        <v>0</v>
      </c>
      <c r="O17" s="57"/>
      <c r="P17" s="58"/>
      <c r="Q17" s="68">
        <f>V35/T35*100</f>
        <v>0</v>
      </c>
      <c r="R17" s="69"/>
      <c r="S17" s="251"/>
      <c r="T17" s="252"/>
      <c r="U17" s="253"/>
      <c r="V17" s="213"/>
      <c r="W17" s="214"/>
      <c r="X17" s="215"/>
      <c r="Y17" s="224">
        <f>V17/S16*100</f>
        <v>0</v>
      </c>
      <c r="Z17" s="225"/>
    </row>
    <row r="18" spans="1:26" s="11" customFormat="1" ht="24" customHeight="1">
      <c r="A18" s="20">
        <v>6</v>
      </c>
      <c r="B18" s="33" t="s">
        <v>97</v>
      </c>
      <c r="C18" s="33"/>
      <c r="D18" s="33"/>
      <c r="E18" s="33"/>
      <c r="F18" s="33"/>
      <c r="G18" s="33"/>
      <c r="H18" s="33"/>
      <c r="I18" s="33"/>
      <c r="J18" s="33"/>
      <c r="K18" s="34">
        <v>6</v>
      </c>
      <c r="L18" s="34"/>
      <c r="M18" s="34"/>
      <c r="N18" s="49">
        <f>Q36</f>
        <v>0</v>
      </c>
      <c r="O18" s="49"/>
      <c r="P18" s="49"/>
      <c r="Q18" s="68">
        <f t="shared" si="0"/>
        <v>0</v>
      </c>
      <c r="R18" s="69"/>
      <c r="S18" s="254"/>
      <c r="T18" s="255"/>
      <c r="U18" s="256"/>
      <c r="V18" s="216"/>
      <c r="W18" s="217"/>
      <c r="X18" s="218"/>
      <c r="Y18" s="226"/>
      <c r="Z18" s="227"/>
    </row>
    <row r="19" spans="1:26" s="8" customFormat="1" ht="24" customHeight="1">
      <c r="A19" s="70" t="s">
        <v>35</v>
      </c>
      <c r="B19" s="71"/>
      <c r="C19" s="71"/>
      <c r="D19" s="71"/>
      <c r="E19" s="71"/>
      <c r="F19" s="71"/>
      <c r="G19" s="71"/>
      <c r="H19" s="71"/>
      <c r="I19" s="71"/>
      <c r="J19" s="71"/>
      <c r="K19" s="71"/>
      <c r="L19" s="71"/>
      <c r="M19" s="71"/>
      <c r="N19" s="71"/>
      <c r="O19" s="71"/>
      <c r="P19" s="72"/>
      <c r="Q19" s="73">
        <f>V37</f>
        <v>0</v>
      </c>
      <c r="R19" s="73"/>
      <c r="S19" s="74">
        <f>SUM(S13:U18)</f>
        <v>2489800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40" t="s">
        <v>32</v>
      </c>
      <c r="C23" s="40"/>
      <c r="D23" s="40"/>
      <c r="E23" s="40"/>
      <c r="F23" s="40"/>
      <c r="G23" s="40"/>
      <c r="H23" s="40" t="s">
        <v>36</v>
      </c>
      <c r="I23" s="40"/>
      <c r="J23" s="40"/>
      <c r="K23" s="40" t="s">
        <v>33</v>
      </c>
      <c r="L23" s="40"/>
      <c r="M23" s="40"/>
      <c r="N23" s="40" t="s">
        <v>37</v>
      </c>
      <c r="O23" s="40"/>
      <c r="P23" s="40"/>
      <c r="Q23" s="40" t="s">
        <v>38</v>
      </c>
      <c r="R23" s="40"/>
      <c r="S23" s="40"/>
      <c r="T23" s="40" t="s">
        <v>39</v>
      </c>
      <c r="U23" s="40"/>
      <c r="V23" s="102" t="s">
        <v>8</v>
      </c>
      <c r="W23" s="102"/>
      <c r="X23" s="40" t="s">
        <v>9</v>
      </c>
      <c r="Y23" s="40"/>
      <c r="Z23" s="40"/>
    </row>
    <row r="24" spans="1:26" ht="24" customHeight="1">
      <c r="A24" s="178" t="s">
        <v>104</v>
      </c>
      <c r="B24" s="179"/>
      <c r="C24" s="179"/>
      <c r="D24" s="179"/>
      <c r="E24" s="179"/>
      <c r="F24" s="179"/>
      <c r="G24" s="179"/>
      <c r="H24" s="179"/>
      <c r="I24" s="179"/>
      <c r="J24" s="179"/>
      <c r="K24" s="179"/>
      <c r="L24" s="179"/>
      <c r="M24" s="179"/>
      <c r="N24" s="179"/>
      <c r="O24" s="179"/>
      <c r="P24" s="179"/>
      <c r="Q24" s="179"/>
      <c r="R24" s="179"/>
      <c r="S24" s="179"/>
      <c r="T24" s="180"/>
      <c r="U24" s="180"/>
      <c r="V24" s="179"/>
      <c r="W24" s="179"/>
      <c r="X24" s="179"/>
      <c r="Y24" s="179"/>
      <c r="Z24" s="181"/>
    </row>
    <row r="25" spans="1:26" s="27" customFormat="1" ht="48" customHeight="1">
      <c r="A25" s="25">
        <v>1</v>
      </c>
      <c r="B25" s="182" t="s">
        <v>92</v>
      </c>
      <c r="C25" s="183"/>
      <c r="D25" s="183"/>
      <c r="E25" s="183"/>
      <c r="F25" s="183"/>
      <c r="G25" s="184"/>
      <c r="H25" s="185">
        <f>$K$13</f>
        <v>22</v>
      </c>
      <c r="I25" s="185"/>
      <c r="J25" s="185"/>
      <c r="K25" s="240"/>
      <c r="L25" s="240"/>
      <c r="M25" s="241"/>
      <c r="N25" s="240"/>
      <c r="O25" s="240"/>
      <c r="P25" s="241"/>
      <c r="Q25" s="187"/>
      <c r="R25" s="187"/>
      <c r="S25" s="188"/>
      <c r="T25" s="189">
        <v>45</v>
      </c>
      <c r="U25" s="189"/>
      <c r="V25" s="190">
        <f>SUM(V26:W31)</f>
        <v>0</v>
      </c>
      <c r="W25" s="68"/>
      <c r="X25" s="59"/>
      <c r="Y25" s="60"/>
      <c r="Z25" s="61"/>
    </row>
    <row r="26" spans="1:26" ht="24" customHeight="1">
      <c r="A26" s="19">
        <v>1.1</v>
      </c>
      <c r="B26" s="100" t="s">
        <v>98</v>
      </c>
      <c r="C26" s="100"/>
      <c r="D26" s="100"/>
      <c r="E26" s="100"/>
      <c r="F26" s="100"/>
      <c r="G26" s="100"/>
      <c r="H26" s="106">
        <f aca="true" t="shared" si="1" ref="H26:H31">$K$13</f>
        <v>22</v>
      </c>
      <c r="I26" s="106"/>
      <c r="J26" s="106"/>
      <c r="K26" s="242"/>
      <c r="L26" s="242"/>
      <c r="M26" s="242"/>
      <c r="N26" s="242"/>
      <c r="O26" s="242"/>
      <c r="P26" s="242"/>
      <c r="Q26" s="107"/>
      <c r="R26" s="107"/>
      <c r="S26" s="107"/>
      <c r="T26" s="108">
        <v>7</v>
      </c>
      <c r="U26" s="108"/>
      <c r="V26" s="96">
        <f>(T26*((K26*0)+(N26*50)+(Q26*100)))/(H26*100)</f>
        <v>0</v>
      </c>
      <c r="W26" s="97"/>
      <c r="X26" s="62"/>
      <c r="Y26" s="63"/>
      <c r="Z26" s="64"/>
    </row>
    <row r="27" spans="1:26" s="11" customFormat="1" ht="48" customHeight="1">
      <c r="A27" s="20">
        <v>1.2</v>
      </c>
      <c r="B27" s="33" t="s">
        <v>99</v>
      </c>
      <c r="C27" s="33"/>
      <c r="D27" s="33"/>
      <c r="E27" s="33"/>
      <c r="F27" s="33"/>
      <c r="G27" s="33"/>
      <c r="H27" s="106">
        <f t="shared" si="1"/>
        <v>22</v>
      </c>
      <c r="I27" s="106"/>
      <c r="J27" s="106"/>
      <c r="K27" s="246"/>
      <c r="L27" s="246"/>
      <c r="M27" s="246"/>
      <c r="N27" s="246"/>
      <c r="O27" s="246"/>
      <c r="P27" s="246"/>
      <c r="Q27" s="191"/>
      <c r="R27" s="191"/>
      <c r="S27" s="192"/>
      <c r="T27" s="186">
        <v>8</v>
      </c>
      <c r="U27" s="186"/>
      <c r="V27" s="94">
        <f>(T27*((K27*0)+(N27*50)+(Q27*100)))/(H27*100)</f>
        <v>0</v>
      </c>
      <c r="W27" s="95"/>
      <c r="X27" s="62"/>
      <c r="Y27" s="63"/>
      <c r="Z27" s="64"/>
    </row>
    <row r="28" spans="1:26" s="11" customFormat="1" ht="48" customHeight="1">
      <c r="A28" s="20">
        <v>1.3</v>
      </c>
      <c r="B28" s="193" t="s">
        <v>100</v>
      </c>
      <c r="C28" s="194"/>
      <c r="D28" s="194"/>
      <c r="E28" s="194"/>
      <c r="F28" s="194"/>
      <c r="G28" s="195"/>
      <c r="H28" s="106">
        <f t="shared" si="1"/>
        <v>22</v>
      </c>
      <c r="I28" s="106"/>
      <c r="J28" s="106"/>
      <c r="K28" s="243"/>
      <c r="L28" s="244"/>
      <c r="M28" s="245"/>
      <c r="N28" s="243"/>
      <c r="O28" s="244"/>
      <c r="P28" s="245"/>
      <c r="Q28" s="85"/>
      <c r="R28" s="86"/>
      <c r="S28" s="86"/>
      <c r="T28" s="186">
        <v>6</v>
      </c>
      <c r="U28" s="186"/>
      <c r="V28" s="94">
        <f>(T28*((K28*0)+(N28*50)+(Q28*100)))/(H28*100)</f>
        <v>0</v>
      </c>
      <c r="W28" s="95"/>
      <c r="X28" s="62"/>
      <c r="Y28" s="63"/>
      <c r="Z28" s="64"/>
    </row>
    <row r="29" spans="1:26" s="11" customFormat="1" ht="72" customHeight="1">
      <c r="A29" s="20">
        <v>1.4</v>
      </c>
      <c r="B29" s="33" t="s">
        <v>101</v>
      </c>
      <c r="C29" s="33"/>
      <c r="D29" s="33"/>
      <c r="E29" s="33"/>
      <c r="F29" s="33"/>
      <c r="G29" s="33"/>
      <c r="H29" s="106">
        <f t="shared" si="1"/>
        <v>22</v>
      </c>
      <c r="I29" s="106"/>
      <c r="J29" s="106"/>
      <c r="K29" s="247"/>
      <c r="L29" s="247"/>
      <c r="M29" s="247"/>
      <c r="N29" s="247"/>
      <c r="O29" s="247"/>
      <c r="P29" s="247"/>
      <c r="Q29" s="116"/>
      <c r="R29" s="116"/>
      <c r="S29" s="85"/>
      <c r="T29" s="186">
        <v>8</v>
      </c>
      <c r="U29" s="186"/>
      <c r="V29" s="94">
        <f aca="true" t="shared" si="2" ref="V29:V36">(T29*((K29*0)+(N29*50)+(Q29*100)))/(H29*100)</f>
        <v>0</v>
      </c>
      <c r="W29" s="95"/>
      <c r="X29" s="62"/>
      <c r="Y29" s="63"/>
      <c r="Z29" s="64"/>
    </row>
    <row r="30" spans="1:26" s="11" customFormat="1" ht="48" customHeight="1">
      <c r="A30" s="20">
        <v>1.5</v>
      </c>
      <c r="B30" s="193" t="s">
        <v>102</v>
      </c>
      <c r="C30" s="194"/>
      <c r="D30" s="194"/>
      <c r="E30" s="194"/>
      <c r="F30" s="194"/>
      <c r="G30" s="195"/>
      <c r="H30" s="106">
        <f t="shared" si="1"/>
        <v>22</v>
      </c>
      <c r="I30" s="106"/>
      <c r="J30" s="106"/>
      <c r="K30" s="243"/>
      <c r="L30" s="244"/>
      <c r="M30" s="245"/>
      <c r="N30" s="243"/>
      <c r="O30" s="244"/>
      <c r="P30" s="245"/>
      <c r="Q30" s="85"/>
      <c r="R30" s="86"/>
      <c r="S30" s="88"/>
      <c r="T30" s="112">
        <v>8</v>
      </c>
      <c r="U30" s="113"/>
      <c r="V30" s="94">
        <f t="shared" si="2"/>
        <v>0</v>
      </c>
      <c r="W30" s="95"/>
      <c r="X30" s="62"/>
      <c r="Y30" s="63"/>
      <c r="Z30" s="64"/>
    </row>
    <row r="31" spans="1:26" ht="48" customHeight="1">
      <c r="A31" s="19">
        <v>1.6</v>
      </c>
      <c r="B31" s="193" t="s">
        <v>103</v>
      </c>
      <c r="C31" s="194"/>
      <c r="D31" s="194"/>
      <c r="E31" s="194"/>
      <c r="F31" s="194"/>
      <c r="G31" s="195"/>
      <c r="H31" s="106">
        <f t="shared" si="1"/>
        <v>22</v>
      </c>
      <c r="I31" s="106"/>
      <c r="J31" s="106"/>
      <c r="K31" s="257"/>
      <c r="L31" s="258"/>
      <c r="M31" s="259"/>
      <c r="N31" s="257"/>
      <c r="O31" s="258"/>
      <c r="P31" s="259"/>
      <c r="Q31" s="91"/>
      <c r="R31" s="92"/>
      <c r="S31" s="109"/>
      <c r="T31" s="110">
        <v>8</v>
      </c>
      <c r="U31" s="111"/>
      <c r="V31" s="96">
        <f t="shared" si="2"/>
        <v>0</v>
      </c>
      <c r="W31" s="97"/>
      <c r="X31" s="62"/>
      <c r="Y31" s="63"/>
      <c r="Z31" s="64"/>
    </row>
    <row r="32" spans="1:26" s="23" customFormat="1" ht="48" customHeight="1">
      <c r="A32" s="22">
        <v>2</v>
      </c>
      <c r="B32" s="79" t="s">
        <v>93</v>
      </c>
      <c r="C32" s="80"/>
      <c r="D32" s="80"/>
      <c r="E32" s="80"/>
      <c r="F32" s="80"/>
      <c r="G32" s="81"/>
      <c r="H32" s="82" t="str">
        <f>$K$14</f>
        <v>-</v>
      </c>
      <c r="I32" s="83"/>
      <c r="J32" s="84"/>
      <c r="K32" s="243"/>
      <c r="L32" s="244"/>
      <c r="M32" s="245"/>
      <c r="N32" s="243"/>
      <c r="O32" s="244"/>
      <c r="P32" s="245"/>
      <c r="Q32" s="85"/>
      <c r="R32" s="86"/>
      <c r="S32" s="88"/>
      <c r="T32" s="89" t="s">
        <v>105</v>
      </c>
      <c r="U32" s="90"/>
      <c r="V32" s="94" t="s">
        <v>105</v>
      </c>
      <c r="W32" s="95"/>
      <c r="X32" s="62"/>
      <c r="Y32" s="63"/>
      <c r="Z32" s="64"/>
    </row>
    <row r="33" spans="1:26" ht="24" customHeight="1">
      <c r="A33" s="16">
        <v>3</v>
      </c>
      <c r="B33" s="79" t="s">
        <v>94</v>
      </c>
      <c r="C33" s="80"/>
      <c r="D33" s="80"/>
      <c r="E33" s="80"/>
      <c r="F33" s="80"/>
      <c r="G33" s="81"/>
      <c r="H33" s="103">
        <f>$K$15</f>
        <v>340</v>
      </c>
      <c r="I33" s="104"/>
      <c r="J33" s="105"/>
      <c r="K33" s="257"/>
      <c r="L33" s="258"/>
      <c r="M33" s="259"/>
      <c r="N33" s="257"/>
      <c r="O33" s="258"/>
      <c r="P33" s="259"/>
      <c r="Q33" s="91"/>
      <c r="R33" s="92"/>
      <c r="S33" s="109"/>
      <c r="T33" s="118">
        <v>25</v>
      </c>
      <c r="U33" s="119"/>
      <c r="V33" s="96">
        <f t="shared" si="2"/>
        <v>0</v>
      </c>
      <c r="W33" s="97"/>
      <c r="X33" s="62"/>
      <c r="Y33" s="63"/>
      <c r="Z33" s="64"/>
    </row>
    <row r="34" spans="1:26" s="23" customFormat="1" ht="48" customHeight="1">
      <c r="A34" s="22">
        <v>4</v>
      </c>
      <c r="B34" s="79" t="s">
        <v>95</v>
      </c>
      <c r="C34" s="80"/>
      <c r="D34" s="80"/>
      <c r="E34" s="80"/>
      <c r="F34" s="80"/>
      <c r="G34" s="81"/>
      <c r="H34" s="82">
        <f>$K$16</f>
        <v>6</v>
      </c>
      <c r="I34" s="83"/>
      <c r="J34" s="84"/>
      <c r="K34" s="243"/>
      <c r="L34" s="244"/>
      <c r="M34" s="245"/>
      <c r="N34" s="243"/>
      <c r="O34" s="244"/>
      <c r="P34" s="245"/>
      <c r="Q34" s="85"/>
      <c r="R34" s="86"/>
      <c r="S34" s="88"/>
      <c r="T34" s="89">
        <v>10</v>
      </c>
      <c r="U34" s="90"/>
      <c r="V34" s="94">
        <f t="shared" si="2"/>
        <v>0</v>
      </c>
      <c r="W34" s="95"/>
      <c r="X34" s="62"/>
      <c r="Y34" s="63"/>
      <c r="Z34" s="64"/>
    </row>
    <row r="35" spans="1:26" s="23" customFormat="1" ht="48" customHeight="1">
      <c r="A35" s="22">
        <v>5</v>
      </c>
      <c r="B35" s="79" t="s">
        <v>96</v>
      </c>
      <c r="C35" s="80"/>
      <c r="D35" s="80"/>
      <c r="E35" s="80"/>
      <c r="F35" s="80"/>
      <c r="G35" s="81"/>
      <c r="H35" s="82">
        <f>$K$17</f>
        <v>1</v>
      </c>
      <c r="I35" s="83"/>
      <c r="J35" s="84"/>
      <c r="K35" s="243"/>
      <c r="L35" s="244"/>
      <c r="M35" s="245"/>
      <c r="N35" s="243"/>
      <c r="O35" s="244"/>
      <c r="P35" s="245"/>
      <c r="Q35" s="85"/>
      <c r="R35" s="86"/>
      <c r="S35" s="88"/>
      <c r="T35" s="89">
        <v>10</v>
      </c>
      <c r="U35" s="90"/>
      <c r="V35" s="94">
        <f t="shared" si="2"/>
        <v>0</v>
      </c>
      <c r="W35" s="95"/>
      <c r="X35" s="62"/>
      <c r="Y35" s="63"/>
      <c r="Z35" s="64"/>
    </row>
    <row r="36" spans="1:26" s="23" customFormat="1" ht="48" customHeight="1">
      <c r="A36" s="22">
        <v>6</v>
      </c>
      <c r="B36" s="114" t="s">
        <v>97</v>
      </c>
      <c r="C36" s="114"/>
      <c r="D36" s="114"/>
      <c r="E36" s="114"/>
      <c r="F36" s="114"/>
      <c r="G36" s="114"/>
      <c r="H36" s="115">
        <f>$K$18</f>
        <v>6</v>
      </c>
      <c r="I36" s="115"/>
      <c r="J36" s="115"/>
      <c r="K36" s="247"/>
      <c r="L36" s="247"/>
      <c r="M36" s="247"/>
      <c r="N36" s="247"/>
      <c r="O36" s="247"/>
      <c r="P36" s="247"/>
      <c r="Q36" s="116"/>
      <c r="R36" s="116"/>
      <c r="S36" s="85"/>
      <c r="T36" s="117">
        <v>10</v>
      </c>
      <c r="U36" s="117"/>
      <c r="V36" s="94">
        <f t="shared" si="2"/>
        <v>0</v>
      </c>
      <c r="W36" s="95"/>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SUM(V25,V33,V34,V35,V36)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86</v>
      </c>
    </row>
    <row r="40" spans="1:26" ht="60" customHeight="1">
      <c r="A40" s="21" t="s">
        <v>6</v>
      </c>
      <c r="B40" s="40" t="s">
        <v>40</v>
      </c>
      <c r="C40" s="40"/>
      <c r="D40" s="40"/>
      <c r="E40" s="40"/>
      <c r="F40" s="40"/>
      <c r="G40" s="40"/>
      <c r="H40" s="40"/>
      <c r="I40" s="40"/>
      <c r="J40" s="40"/>
      <c r="K40" s="40"/>
      <c r="L40" s="40"/>
      <c r="M40" s="120" t="s">
        <v>41</v>
      </c>
      <c r="N40" s="121"/>
      <c r="O40" s="121"/>
      <c r="P40" s="121"/>
      <c r="Q40" s="121"/>
      <c r="R40" s="121"/>
      <c r="S40" s="121"/>
      <c r="T40" s="121"/>
      <c r="U40" s="121"/>
      <c r="V40" s="121"/>
      <c r="W40" s="121"/>
      <c r="X40" s="122"/>
      <c r="Y40" s="102" t="s">
        <v>42</v>
      </c>
      <c r="Z40" s="102"/>
    </row>
    <row r="41" spans="1:26" ht="24" customHeight="1">
      <c r="A41" s="123" t="s">
        <v>43</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26"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26"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26"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26"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26" t="str">
        <f>IF(B46&lt;&gt;"","2.1.5","")</f>
        <v/>
      </c>
      <c r="B46" s="127"/>
      <c r="C46" s="128"/>
      <c r="D46" s="128"/>
      <c r="E46" s="128"/>
      <c r="F46" s="128"/>
      <c r="G46" s="128"/>
      <c r="H46" s="128"/>
      <c r="I46" s="128"/>
      <c r="J46" s="128"/>
      <c r="K46" s="128"/>
      <c r="L46" s="129"/>
      <c r="M46" s="28"/>
      <c r="N46" s="29"/>
      <c r="O46" s="29"/>
      <c r="P46" s="29"/>
      <c r="Q46" s="29"/>
      <c r="R46" s="29"/>
      <c r="S46" s="29"/>
      <c r="T46" s="29"/>
      <c r="U46" s="29"/>
      <c r="V46" s="29"/>
      <c r="W46" s="29"/>
      <c r="X46" s="30"/>
      <c r="Y46" s="135"/>
      <c r="Z46" s="136"/>
    </row>
    <row r="47" spans="1:26" ht="24" customHeight="1">
      <c r="A47" s="123" t="s">
        <v>44</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26"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26"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26"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26"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26"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45</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26"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26"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26"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26"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26"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87</v>
      </c>
    </row>
    <row r="61" ht="9.95" customHeight="1"/>
    <row r="62" spans="1:26" ht="72" customHeight="1">
      <c r="A62" s="21" t="s">
        <v>6</v>
      </c>
      <c r="B62" s="40" t="s">
        <v>46</v>
      </c>
      <c r="C62" s="40"/>
      <c r="D62" s="40"/>
      <c r="E62" s="40"/>
      <c r="F62" s="40"/>
      <c r="G62" s="40"/>
      <c r="H62" s="40" t="s">
        <v>41</v>
      </c>
      <c r="I62" s="40"/>
      <c r="J62" s="40"/>
      <c r="K62" s="40"/>
      <c r="L62" s="40"/>
      <c r="M62" s="40"/>
      <c r="N62" s="40"/>
      <c r="O62" s="40"/>
      <c r="P62" s="40"/>
      <c r="Q62" s="120" t="s">
        <v>47</v>
      </c>
      <c r="R62" s="121"/>
      <c r="S62" s="121"/>
      <c r="T62" s="121"/>
      <c r="U62" s="121"/>
      <c r="V62" s="121"/>
      <c r="W62" s="121"/>
      <c r="X62" s="122"/>
      <c r="Y62" s="102" t="s">
        <v>42</v>
      </c>
      <c r="Z62" s="102"/>
    </row>
    <row r="63" spans="1:26" ht="72" customHeight="1">
      <c r="A63" s="26"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26"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26"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26"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26" t="str">
        <f>IF(B67&lt;&gt;"","3.5","")</f>
        <v/>
      </c>
      <c r="B67" s="127"/>
      <c r="C67" s="128"/>
      <c r="D67" s="128"/>
      <c r="E67" s="128"/>
      <c r="F67" s="128"/>
      <c r="G67" s="129"/>
      <c r="H67" s="127"/>
      <c r="I67" s="128"/>
      <c r="J67" s="128"/>
      <c r="K67" s="128"/>
      <c r="L67" s="128"/>
      <c r="M67" s="128"/>
      <c r="N67" s="128"/>
      <c r="O67" s="128"/>
      <c r="P67" s="129"/>
      <c r="Q67" s="127"/>
      <c r="R67" s="128"/>
      <c r="S67" s="128"/>
      <c r="T67" s="128"/>
      <c r="U67" s="128"/>
      <c r="V67" s="128"/>
      <c r="W67" s="128"/>
      <c r="X67" s="129"/>
      <c r="Y67" s="135"/>
      <c r="Z67" s="136"/>
    </row>
    <row r="68" spans="1:26" s="17" customFormat="1" ht="72" customHeight="1">
      <c r="A68" s="26"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88</v>
      </c>
    </row>
    <row r="71" ht="9.95" customHeight="1">
      <c r="A71" s="5"/>
    </row>
    <row r="72" spans="2:25" ht="48" customHeight="1">
      <c r="B72" s="153"/>
      <c r="C72" s="154"/>
      <c r="D72" s="154"/>
      <c r="E72" s="154"/>
      <c r="F72" s="154"/>
      <c r="G72" s="154"/>
      <c r="H72" s="154"/>
      <c r="I72" s="154"/>
      <c r="J72" s="154"/>
      <c r="K72" s="154"/>
      <c r="L72" s="154"/>
      <c r="M72" s="154"/>
      <c r="N72" s="154"/>
      <c r="O72" s="154"/>
      <c r="P72" s="154"/>
      <c r="Q72" s="154"/>
      <c r="R72" s="154"/>
      <c r="S72" s="154"/>
      <c r="T72" s="154"/>
      <c r="U72" s="154"/>
      <c r="V72" s="154"/>
      <c r="W72" s="154"/>
      <c r="X72" s="154"/>
      <c r="Y72" s="155"/>
    </row>
    <row r="73" spans="2:25" ht="48" customHeight="1">
      <c r="B73" s="156"/>
      <c r="C73" s="157"/>
      <c r="D73" s="157"/>
      <c r="E73" s="157"/>
      <c r="F73" s="157"/>
      <c r="G73" s="157"/>
      <c r="H73" s="157"/>
      <c r="I73" s="157"/>
      <c r="J73" s="157"/>
      <c r="K73" s="157"/>
      <c r="L73" s="157"/>
      <c r="M73" s="157"/>
      <c r="N73" s="157"/>
      <c r="O73" s="157"/>
      <c r="P73" s="157"/>
      <c r="Q73" s="157"/>
      <c r="R73" s="157"/>
      <c r="S73" s="157"/>
      <c r="T73" s="157"/>
      <c r="U73" s="157"/>
      <c r="V73" s="157"/>
      <c r="W73" s="157"/>
      <c r="X73" s="157"/>
      <c r="Y73" s="158"/>
    </row>
    <row r="74" spans="2:25" ht="48" customHeight="1">
      <c r="B74" s="156"/>
      <c r="C74" s="157"/>
      <c r="D74" s="157"/>
      <c r="E74" s="157"/>
      <c r="F74" s="157"/>
      <c r="G74" s="157"/>
      <c r="H74" s="157"/>
      <c r="I74" s="157"/>
      <c r="J74" s="157"/>
      <c r="K74" s="157"/>
      <c r="L74" s="157"/>
      <c r="M74" s="157"/>
      <c r="N74" s="157"/>
      <c r="O74" s="157"/>
      <c r="P74" s="157"/>
      <c r="Q74" s="157"/>
      <c r="R74" s="157"/>
      <c r="S74" s="157"/>
      <c r="T74" s="157"/>
      <c r="U74" s="157"/>
      <c r="V74" s="157"/>
      <c r="W74" s="157"/>
      <c r="X74" s="157"/>
      <c r="Y74" s="158"/>
    </row>
    <row r="75" spans="2:25" ht="48" customHeight="1">
      <c r="B75" s="156"/>
      <c r="C75" s="157"/>
      <c r="D75" s="157"/>
      <c r="E75" s="157"/>
      <c r="F75" s="157"/>
      <c r="G75" s="157"/>
      <c r="H75" s="157"/>
      <c r="I75" s="157"/>
      <c r="J75" s="157"/>
      <c r="K75" s="157"/>
      <c r="L75" s="157"/>
      <c r="M75" s="157"/>
      <c r="N75" s="157"/>
      <c r="O75" s="157"/>
      <c r="P75" s="157"/>
      <c r="Q75" s="157"/>
      <c r="R75" s="157"/>
      <c r="S75" s="157"/>
      <c r="T75" s="157"/>
      <c r="U75" s="157"/>
      <c r="V75" s="157"/>
      <c r="W75" s="157"/>
      <c r="X75" s="157"/>
      <c r="Y75" s="158"/>
    </row>
    <row r="76" spans="2:25" ht="48" customHeight="1">
      <c r="B76" s="156"/>
      <c r="C76" s="157"/>
      <c r="D76" s="157"/>
      <c r="E76" s="157"/>
      <c r="F76" s="157"/>
      <c r="G76" s="157"/>
      <c r="H76" s="157"/>
      <c r="I76" s="157"/>
      <c r="J76" s="157"/>
      <c r="K76" s="157"/>
      <c r="L76" s="157"/>
      <c r="M76" s="157"/>
      <c r="N76" s="157"/>
      <c r="O76" s="157"/>
      <c r="P76" s="157"/>
      <c r="Q76" s="157"/>
      <c r="R76" s="157"/>
      <c r="S76" s="157"/>
      <c r="T76" s="157"/>
      <c r="U76" s="157"/>
      <c r="V76" s="157"/>
      <c r="W76" s="157"/>
      <c r="X76" s="157"/>
      <c r="Y76" s="158"/>
    </row>
    <row r="77" ht="21" customHeight="1">
      <c r="A77" s="5"/>
    </row>
    <row r="78" ht="15">
      <c r="A78" s="5" t="s">
        <v>89</v>
      </c>
    </row>
    <row r="79" ht="24" customHeight="1"/>
    <row r="80" spans="2:25" ht="10.15" customHeight="1">
      <c r="B80" s="177"/>
      <c r="C80" s="177"/>
      <c r="D80" s="177"/>
      <c r="E80" s="177"/>
      <c r="F80" s="177"/>
      <c r="G80" s="177"/>
      <c r="H80" s="177"/>
      <c r="J80" s="177"/>
      <c r="K80" s="177"/>
      <c r="L80" s="177"/>
      <c r="M80" s="177"/>
      <c r="N80" s="177"/>
      <c r="O80" s="177"/>
      <c r="P80" s="177"/>
      <c r="Q80" s="177"/>
      <c r="S80" s="137"/>
      <c r="T80" s="138"/>
      <c r="U80" s="138"/>
      <c r="V80" s="138"/>
      <c r="W80" s="138"/>
      <c r="X80" s="138"/>
      <c r="Y80" s="139"/>
    </row>
    <row r="81" spans="2:25" ht="10.15" customHeight="1">
      <c r="B81" s="177"/>
      <c r="C81" s="177"/>
      <c r="D81" s="177"/>
      <c r="E81" s="177"/>
      <c r="F81" s="177"/>
      <c r="G81" s="177"/>
      <c r="H81" s="177"/>
      <c r="J81" s="177"/>
      <c r="K81" s="177"/>
      <c r="L81" s="177"/>
      <c r="M81" s="177"/>
      <c r="N81" s="177"/>
      <c r="O81" s="177"/>
      <c r="P81" s="177"/>
      <c r="Q81" s="177"/>
      <c r="S81" s="140"/>
      <c r="T81" s="141"/>
      <c r="U81" s="141"/>
      <c r="V81" s="141"/>
      <c r="W81" s="141"/>
      <c r="X81" s="141"/>
      <c r="Y81" s="142"/>
    </row>
    <row r="82" spans="2:25" ht="21" customHeight="1">
      <c r="B82" s="177"/>
      <c r="C82" s="177"/>
      <c r="D82" s="177"/>
      <c r="E82" s="177"/>
      <c r="F82" s="177"/>
      <c r="G82" s="177"/>
      <c r="H82" s="177"/>
      <c r="J82" s="177"/>
      <c r="K82" s="177"/>
      <c r="L82" s="177"/>
      <c r="M82" s="177"/>
      <c r="N82" s="177"/>
      <c r="O82" s="177"/>
      <c r="P82" s="177"/>
      <c r="Q82" s="177"/>
      <c r="S82" s="140"/>
      <c r="T82" s="141"/>
      <c r="U82" s="141"/>
      <c r="V82" s="141"/>
      <c r="W82" s="141"/>
      <c r="X82" s="141"/>
      <c r="Y82" s="142"/>
    </row>
    <row r="83" spans="2:25" ht="35.25" customHeight="1">
      <c r="B83" s="177"/>
      <c r="C83" s="177"/>
      <c r="D83" s="177"/>
      <c r="E83" s="177"/>
      <c r="F83" s="177"/>
      <c r="G83" s="177"/>
      <c r="H83" s="177"/>
      <c r="J83" s="177"/>
      <c r="K83" s="177"/>
      <c r="L83" s="177"/>
      <c r="M83" s="177"/>
      <c r="N83" s="177"/>
      <c r="O83" s="177"/>
      <c r="P83" s="177"/>
      <c r="Q83" s="177"/>
      <c r="S83" s="140"/>
      <c r="T83" s="141"/>
      <c r="U83" s="141"/>
      <c r="V83" s="141"/>
      <c r="W83" s="141"/>
      <c r="X83" s="141"/>
      <c r="Y83" s="142"/>
    </row>
    <row r="84" spans="2:25" ht="21" customHeight="1">
      <c r="B84" s="177"/>
      <c r="C84" s="177"/>
      <c r="D84" s="177"/>
      <c r="E84" s="177"/>
      <c r="F84" s="177"/>
      <c r="G84" s="177"/>
      <c r="H84" s="177"/>
      <c r="J84" s="177"/>
      <c r="K84" s="177"/>
      <c r="L84" s="177"/>
      <c r="M84" s="177"/>
      <c r="N84" s="177"/>
      <c r="O84" s="177"/>
      <c r="P84" s="177"/>
      <c r="Q84" s="177"/>
      <c r="S84" s="140"/>
      <c r="T84" s="141"/>
      <c r="U84" s="141"/>
      <c r="V84" s="141"/>
      <c r="W84" s="141"/>
      <c r="X84" s="141"/>
      <c r="Y84" s="142"/>
    </row>
    <row r="85" spans="2:25" ht="21" customHeight="1">
      <c r="B85" s="177"/>
      <c r="C85" s="177"/>
      <c r="D85" s="177"/>
      <c r="E85" s="177"/>
      <c r="F85" s="177"/>
      <c r="G85" s="177"/>
      <c r="H85" s="177"/>
      <c r="J85" s="177"/>
      <c r="K85" s="177"/>
      <c r="L85" s="177"/>
      <c r="M85" s="177"/>
      <c r="N85" s="177"/>
      <c r="O85" s="177"/>
      <c r="P85" s="177"/>
      <c r="Q85" s="177"/>
      <c r="S85" s="140"/>
      <c r="T85" s="141"/>
      <c r="U85" s="141"/>
      <c r="V85" s="141"/>
      <c r="W85" s="141"/>
      <c r="X85" s="141"/>
      <c r="Y85" s="142"/>
    </row>
    <row r="86" spans="2:25" ht="21" customHeight="1">
      <c r="B86" s="177"/>
      <c r="C86" s="177"/>
      <c r="D86" s="177"/>
      <c r="E86" s="177"/>
      <c r="F86" s="177"/>
      <c r="G86" s="177"/>
      <c r="H86" s="177"/>
      <c r="J86" s="177"/>
      <c r="K86" s="177"/>
      <c r="L86" s="177"/>
      <c r="M86" s="177"/>
      <c r="N86" s="177"/>
      <c r="O86" s="177"/>
      <c r="P86" s="177"/>
      <c r="Q86" s="177"/>
      <c r="S86" s="140"/>
      <c r="T86" s="141"/>
      <c r="U86" s="141"/>
      <c r="V86" s="141"/>
      <c r="W86" s="141"/>
      <c r="X86" s="141"/>
      <c r="Y86" s="142"/>
    </row>
    <row r="87" spans="2:25" ht="21" customHeight="1">
      <c r="B87" s="177"/>
      <c r="C87" s="177"/>
      <c r="D87" s="177"/>
      <c r="E87" s="177"/>
      <c r="F87" s="177"/>
      <c r="G87" s="177"/>
      <c r="H87" s="177"/>
      <c r="J87" s="177"/>
      <c r="K87" s="177"/>
      <c r="L87" s="177"/>
      <c r="M87" s="177"/>
      <c r="N87" s="177"/>
      <c r="O87" s="177"/>
      <c r="P87" s="177"/>
      <c r="Q87" s="177"/>
      <c r="S87" s="140"/>
      <c r="T87" s="141"/>
      <c r="U87" s="141"/>
      <c r="V87" s="141"/>
      <c r="W87" s="141"/>
      <c r="X87" s="141"/>
      <c r="Y87" s="142"/>
    </row>
    <row r="88" spans="2:25" ht="21" customHeight="1">
      <c r="B88" s="177"/>
      <c r="C88" s="177"/>
      <c r="D88" s="177"/>
      <c r="E88" s="177"/>
      <c r="F88" s="177"/>
      <c r="G88" s="177"/>
      <c r="H88" s="177"/>
      <c r="J88" s="177"/>
      <c r="K88" s="177"/>
      <c r="L88" s="177"/>
      <c r="M88" s="177"/>
      <c r="N88" s="177"/>
      <c r="O88" s="177"/>
      <c r="P88" s="177"/>
      <c r="Q88" s="177"/>
      <c r="S88" s="140"/>
      <c r="T88" s="141"/>
      <c r="U88" s="141"/>
      <c r="V88" s="141"/>
      <c r="W88" s="141"/>
      <c r="X88" s="141"/>
      <c r="Y88" s="142"/>
    </row>
    <row r="89" spans="2:25" ht="21" customHeight="1">
      <c r="B89" s="177"/>
      <c r="C89" s="177"/>
      <c r="D89" s="177"/>
      <c r="E89" s="177"/>
      <c r="F89" s="177"/>
      <c r="G89" s="177"/>
      <c r="H89" s="177"/>
      <c r="J89" s="177"/>
      <c r="K89" s="177"/>
      <c r="L89" s="177"/>
      <c r="M89" s="177"/>
      <c r="N89" s="177"/>
      <c r="O89" s="177"/>
      <c r="P89" s="177"/>
      <c r="Q89" s="177"/>
      <c r="S89" s="143"/>
      <c r="T89" s="144"/>
      <c r="U89" s="144"/>
      <c r="V89" s="144"/>
      <c r="W89" s="144"/>
      <c r="X89" s="144"/>
      <c r="Y89" s="145"/>
    </row>
    <row r="90" spans="2:25" ht="48" customHeight="1">
      <c r="B90" s="146"/>
      <c r="C90" s="146"/>
      <c r="D90" s="146"/>
      <c r="E90" s="146"/>
      <c r="F90" s="146"/>
      <c r="G90" s="146"/>
      <c r="H90" s="146"/>
      <c r="J90" s="147"/>
      <c r="K90" s="148"/>
      <c r="L90" s="148"/>
      <c r="M90" s="148"/>
      <c r="N90" s="148"/>
      <c r="O90" s="148"/>
      <c r="P90" s="148"/>
      <c r="Q90" s="149"/>
      <c r="S90" s="147"/>
      <c r="T90" s="148"/>
      <c r="U90" s="148"/>
      <c r="V90" s="148"/>
      <c r="W90" s="148"/>
      <c r="X90" s="148"/>
      <c r="Y90" s="149"/>
    </row>
    <row r="91" spans="2:25" ht="48" customHeight="1">
      <c r="B91" s="146"/>
      <c r="C91" s="146"/>
      <c r="D91" s="146"/>
      <c r="E91" s="146"/>
      <c r="F91" s="146"/>
      <c r="G91" s="146"/>
      <c r="H91" s="146"/>
      <c r="J91" s="150"/>
      <c r="K91" s="151"/>
      <c r="L91" s="151"/>
      <c r="M91" s="151"/>
      <c r="N91" s="151"/>
      <c r="O91" s="151"/>
      <c r="P91" s="151"/>
      <c r="Q91" s="152"/>
      <c r="S91" s="150"/>
      <c r="T91" s="151"/>
      <c r="U91" s="151"/>
      <c r="V91" s="151"/>
      <c r="W91" s="151"/>
      <c r="X91" s="151"/>
      <c r="Y91" s="152"/>
    </row>
    <row r="92" ht="21" customHeight="1"/>
    <row r="93" spans="2:25" ht="21" customHeight="1">
      <c r="B93" s="177"/>
      <c r="C93" s="177"/>
      <c r="D93" s="177"/>
      <c r="E93" s="177"/>
      <c r="F93" s="177"/>
      <c r="G93" s="177"/>
      <c r="H93" s="177"/>
      <c r="J93" s="177"/>
      <c r="K93" s="177"/>
      <c r="L93" s="177"/>
      <c r="M93" s="177"/>
      <c r="N93" s="177"/>
      <c r="O93" s="177"/>
      <c r="P93" s="177"/>
      <c r="Q93" s="177"/>
      <c r="S93" s="137"/>
      <c r="T93" s="138"/>
      <c r="U93" s="138"/>
      <c r="V93" s="138"/>
      <c r="W93" s="138"/>
      <c r="X93" s="138"/>
      <c r="Y93" s="139"/>
    </row>
    <row r="94" spans="2:25" ht="21" customHeight="1">
      <c r="B94" s="177"/>
      <c r="C94" s="177"/>
      <c r="D94" s="177"/>
      <c r="E94" s="177"/>
      <c r="F94" s="177"/>
      <c r="G94" s="177"/>
      <c r="H94" s="177"/>
      <c r="J94" s="177"/>
      <c r="K94" s="177"/>
      <c r="L94" s="177"/>
      <c r="M94" s="177"/>
      <c r="N94" s="177"/>
      <c r="O94" s="177"/>
      <c r="P94" s="177"/>
      <c r="Q94" s="177"/>
      <c r="S94" s="140"/>
      <c r="T94" s="141"/>
      <c r="U94" s="141"/>
      <c r="V94" s="141"/>
      <c r="W94" s="141"/>
      <c r="X94" s="141"/>
      <c r="Y94" s="142"/>
    </row>
    <row r="95" spans="2:25" ht="21" customHeight="1">
      <c r="B95" s="177"/>
      <c r="C95" s="177"/>
      <c r="D95" s="177"/>
      <c r="E95" s="177"/>
      <c r="F95" s="177"/>
      <c r="G95" s="177"/>
      <c r="H95" s="177"/>
      <c r="J95" s="177"/>
      <c r="K95" s="177"/>
      <c r="L95" s="177"/>
      <c r="M95" s="177"/>
      <c r="N95" s="177"/>
      <c r="O95" s="177"/>
      <c r="P95" s="177"/>
      <c r="Q95" s="177"/>
      <c r="S95" s="140"/>
      <c r="T95" s="141"/>
      <c r="U95" s="141"/>
      <c r="V95" s="141"/>
      <c r="W95" s="141"/>
      <c r="X95" s="141"/>
      <c r="Y95" s="142"/>
    </row>
    <row r="96" spans="2:25" ht="21" customHeight="1">
      <c r="B96" s="177"/>
      <c r="C96" s="177"/>
      <c r="D96" s="177"/>
      <c r="E96" s="177"/>
      <c r="F96" s="177"/>
      <c r="G96" s="177"/>
      <c r="H96" s="177"/>
      <c r="J96" s="177"/>
      <c r="K96" s="177"/>
      <c r="L96" s="177"/>
      <c r="M96" s="177"/>
      <c r="N96" s="177"/>
      <c r="O96" s="177"/>
      <c r="P96" s="177"/>
      <c r="Q96" s="177"/>
      <c r="S96" s="140"/>
      <c r="T96" s="141"/>
      <c r="U96" s="141"/>
      <c r="V96" s="141"/>
      <c r="W96" s="141"/>
      <c r="X96" s="141"/>
      <c r="Y96" s="142"/>
    </row>
    <row r="97" spans="2:25" ht="21" customHeight="1">
      <c r="B97" s="177"/>
      <c r="C97" s="177"/>
      <c r="D97" s="177"/>
      <c r="E97" s="177"/>
      <c r="F97" s="177"/>
      <c r="G97" s="177"/>
      <c r="H97" s="177"/>
      <c r="J97" s="177"/>
      <c r="K97" s="177"/>
      <c r="L97" s="177"/>
      <c r="M97" s="177"/>
      <c r="N97" s="177"/>
      <c r="O97" s="177"/>
      <c r="P97" s="177"/>
      <c r="Q97" s="177"/>
      <c r="S97" s="140"/>
      <c r="T97" s="141"/>
      <c r="U97" s="141"/>
      <c r="V97" s="141"/>
      <c r="W97" s="141"/>
      <c r="X97" s="141"/>
      <c r="Y97" s="142"/>
    </row>
    <row r="98" spans="2:25" ht="21" customHeight="1">
      <c r="B98" s="177"/>
      <c r="C98" s="177"/>
      <c r="D98" s="177"/>
      <c r="E98" s="177"/>
      <c r="F98" s="177"/>
      <c r="G98" s="177"/>
      <c r="H98" s="177"/>
      <c r="J98" s="177"/>
      <c r="K98" s="177"/>
      <c r="L98" s="177"/>
      <c r="M98" s="177"/>
      <c r="N98" s="177"/>
      <c r="O98" s="177"/>
      <c r="P98" s="177"/>
      <c r="Q98" s="177"/>
      <c r="S98" s="140"/>
      <c r="T98" s="141"/>
      <c r="U98" s="141"/>
      <c r="V98" s="141"/>
      <c r="W98" s="141"/>
      <c r="X98" s="141"/>
      <c r="Y98" s="142"/>
    </row>
    <row r="99" spans="2:25" ht="21" customHeight="1">
      <c r="B99" s="177"/>
      <c r="C99" s="177"/>
      <c r="D99" s="177"/>
      <c r="E99" s="177"/>
      <c r="F99" s="177"/>
      <c r="G99" s="177"/>
      <c r="H99" s="177"/>
      <c r="J99" s="177"/>
      <c r="K99" s="177"/>
      <c r="L99" s="177"/>
      <c r="M99" s="177"/>
      <c r="N99" s="177"/>
      <c r="O99" s="177"/>
      <c r="P99" s="177"/>
      <c r="Q99" s="177"/>
      <c r="S99" s="140"/>
      <c r="T99" s="141"/>
      <c r="U99" s="141"/>
      <c r="V99" s="141"/>
      <c r="W99" s="141"/>
      <c r="X99" s="141"/>
      <c r="Y99" s="142"/>
    </row>
    <row r="100" spans="2:25" ht="21" customHeight="1">
      <c r="B100" s="177"/>
      <c r="C100" s="177"/>
      <c r="D100" s="177"/>
      <c r="E100" s="177"/>
      <c r="F100" s="177"/>
      <c r="G100" s="177"/>
      <c r="H100" s="177"/>
      <c r="J100" s="177"/>
      <c r="K100" s="177"/>
      <c r="L100" s="177"/>
      <c r="M100" s="177"/>
      <c r="N100" s="177"/>
      <c r="O100" s="177"/>
      <c r="P100" s="177"/>
      <c r="Q100" s="177"/>
      <c r="S100" s="140"/>
      <c r="T100" s="141"/>
      <c r="U100" s="141"/>
      <c r="V100" s="141"/>
      <c r="W100" s="141"/>
      <c r="X100" s="141"/>
      <c r="Y100" s="142"/>
    </row>
    <row r="101" spans="2:25" ht="21" customHeight="1">
      <c r="B101" s="177"/>
      <c r="C101" s="177"/>
      <c r="D101" s="177"/>
      <c r="E101" s="177"/>
      <c r="F101" s="177"/>
      <c r="G101" s="177"/>
      <c r="H101" s="177"/>
      <c r="J101" s="177"/>
      <c r="K101" s="177"/>
      <c r="L101" s="177"/>
      <c r="M101" s="177"/>
      <c r="N101" s="177"/>
      <c r="O101" s="177"/>
      <c r="P101" s="177"/>
      <c r="Q101" s="177"/>
      <c r="S101" s="140"/>
      <c r="T101" s="141"/>
      <c r="U101" s="141"/>
      <c r="V101" s="141"/>
      <c r="W101" s="141"/>
      <c r="X101" s="141"/>
      <c r="Y101" s="142"/>
    </row>
    <row r="102" spans="2:25" ht="21" customHeight="1">
      <c r="B102" s="177"/>
      <c r="C102" s="177"/>
      <c r="D102" s="177"/>
      <c r="E102" s="177"/>
      <c r="F102" s="177"/>
      <c r="G102" s="177"/>
      <c r="H102" s="177"/>
      <c r="J102" s="177"/>
      <c r="K102" s="177"/>
      <c r="L102" s="177"/>
      <c r="M102" s="177"/>
      <c r="N102" s="177"/>
      <c r="O102" s="177"/>
      <c r="P102" s="177"/>
      <c r="Q102" s="177"/>
      <c r="S102" s="143"/>
      <c r="T102" s="144"/>
      <c r="U102" s="144"/>
      <c r="V102" s="144"/>
      <c r="W102" s="144"/>
      <c r="X102" s="144"/>
      <c r="Y102" s="145"/>
    </row>
    <row r="103" spans="2:25" ht="48" customHeight="1">
      <c r="B103" s="130"/>
      <c r="C103" s="130"/>
      <c r="D103" s="130"/>
      <c r="E103" s="130"/>
      <c r="F103" s="130"/>
      <c r="G103" s="130"/>
      <c r="H103" s="130"/>
      <c r="J103" s="147"/>
      <c r="K103" s="148"/>
      <c r="L103" s="148"/>
      <c r="M103" s="148"/>
      <c r="N103" s="148"/>
      <c r="O103" s="148"/>
      <c r="P103" s="148"/>
      <c r="Q103" s="149"/>
      <c r="S103" s="165"/>
      <c r="T103" s="166"/>
      <c r="U103" s="166"/>
      <c r="V103" s="166"/>
      <c r="W103" s="166"/>
      <c r="X103" s="166"/>
      <c r="Y103" s="167"/>
    </row>
    <row r="104" spans="2:25" ht="48" customHeight="1">
      <c r="B104" s="130"/>
      <c r="C104" s="130"/>
      <c r="D104" s="130"/>
      <c r="E104" s="130"/>
      <c r="F104" s="130"/>
      <c r="G104" s="130"/>
      <c r="H104" s="130"/>
      <c r="J104" s="150"/>
      <c r="K104" s="151"/>
      <c r="L104" s="151"/>
      <c r="M104" s="151"/>
      <c r="N104" s="151"/>
      <c r="O104" s="151"/>
      <c r="P104" s="151"/>
      <c r="Q104" s="152"/>
      <c r="S104" s="168"/>
      <c r="T104" s="169"/>
      <c r="U104" s="169"/>
      <c r="V104" s="169"/>
      <c r="W104" s="169"/>
      <c r="X104" s="169"/>
      <c r="Y104" s="170"/>
    </row>
    <row r="105" ht="21" customHeight="1"/>
    <row r="106" spans="2:25" ht="21" customHeight="1">
      <c r="B106" s="137"/>
      <c r="C106" s="138"/>
      <c r="D106" s="138"/>
      <c r="E106" s="138"/>
      <c r="F106" s="138"/>
      <c r="G106" s="138"/>
      <c r="H106" s="139"/>
      <c r="J106" s="137"/>
      <c r="K106" s="138"/>
      <c r="L106" s="138"/>
      <c r="M106" s="138"/>
      <c r="N106" s="138"/>
      <c r="O106" s="138"/>
      <c r="P106" s="138"/>
      <c r="Q106" s="139"/>
      <c r="S106" s="137"/>
      <c r="T106" s="138"/>
      <c r="U106" s="138"/>
      <c r="V106" s="138"/>
      <c r="W106" s="138"/>
      <c r="X106" s="138"/>
      <c r="Y106" s="139"/>
    </row>
    <row r="107" spans="2:25" ht="21" customHeight="1">
      <c r="B107" s="140"/>
      <c r="C107" s="141"/>
      <c r="D107" s="141"/>
      <c r="E107" s="141"/>
      <c r="F107" s="141"/>
      <c r="G107" s="141"/>
      <c r="H107" s="142"/>
      <c r="J107" s="140"/>
      <c r="K107" s="141"/>
      <c r="L107" s="141"/>
      <c r="M107" s="141"/>
      <c r="N107" s="141"/>
      <c r="O107" s="141"/>
      <c r="P107" s="141"/>
      <c r="Q107" s="142"/>
      <c r="S107" s="140"/>
      <c r="T107" s="141"/>
      <c r="U107" s="141"/>
      <c r="V107" s="141"/>
      <c r="W107" s="141"/>
      <c r="X107" s="141"/>
      <c r="Y107" s="142"/>
    </row>
    <row r="108" spans="2:25" ht="21" customHeight="1">
      <c r="B108" s="140"/>
      <c r="C108" s="141"/>
      <c r="D108" s="141"/>
      <c r="E108" s="141"/>
      <c r="F108" s="141"/>
      <c r="G108" s="141"/>
      <c r="H108" s="142"/>
      <c r="J108" s="140"/>
      <c r="K108" s="141"/>
      <c r="L108" s="141"/>
      <c r="M108" s="141"/>
      <c r="N108" s="141"/>
      <c r="O108" s="141"/>
      <c r="P108" s="141"/>
      <c r="Q108" s="142"/>
      <c r="S108" s="140"/>
      <c r="T108" s="141"/>
      <c r="U108" s="141"/>
      <c r="V108" s="141"/>
      <c r="W108" s="141"/>
      <c r="X108" s="141"/>
      <c r="Y108" s="142"/>
    </row>
    <row r="109" spans="2:25" ht="21" customHeight="1">
      <c r="B109" s="140"/>
      <c r="C109" s="141"/>
      <c r="D109" s="141"/>
      <c r="E109" s="141"/>
      <c r="F109" s="141"/>
      <c r="G109" s="141"/>
      <c r="H109" s="142"/>
      <c r="J109" s="140"/>
      <c r="K109" s="141"/>
      <c r="L109" s="141"/>
      <c r="M109" s="141"/>
      <c r="N109" s="141"/>
      <c r="O109" s="141"/>
      <c r="P109" s="141"/>
      <c r="Q109" s="142"/>
      <c r="S109" s="140"/>
      <c r="T109" s="141"/>
      <c r="U109" s="141"/>
      <c r="V109" s="141"/>
      <c r="W109" s="141"/>
      <c r="X109" s="141"/>
      <c r="Y109" s="142"/>
    </row>
    <row r="110" spans="2:25" ht="21" customHeight="1">
      <c r="B110" s="140"/>
      <c r="C110" s="141"/>
      <c r="D110" s="141"/>
      <c r="E110" s="141"/>
      <c r="F110" s="141"/>
      <c r="G110" s="141"/>
      <c r="H110" s="142"/>
      <c r="J110" s="140"/>
      <c r="K110" s="141"/>
      <c r="L110" s="141"/>
      <c r="M110" s="141"/>
      <c r="N110" s="141"/>
      <c r="O110" s="141"/>
      <c r="P110" s="141"/>
      <c r="Q110" s="142"/>
      <c r="S110" s="140"/>
      <c r="T110" s="141"/>
      <c r="U110" s="141"/>
      <c r="V110" s="141"/>
      <c r="W110" s="141"/>
      <c r="X110" s="141"/>
      <c r="Y110" s="142"/>
    </row>
    <row r="111" spans="2:25" ht="21" customHeight="1">
      <c r="B111" s="140"/>
      <c r="C111" s="141"/>
      <c r="D111" s="141"/>
      <c r="E111" s="141"/>
      <c r="F111" s="141"/>
      <c r="G111" s="141"/>
      <c r="H111" s="142"/>
      <c r="J111" s="140"/>
      <c r="K111" s="141"/>
      <c r="L111" s="141"/>
      <c r="M111" s="141"/>
      <c r="N111" s="141"/>
      <c r="O111" s="141"/>
      <c r="P111" s="141"/>
      <c r="Q111" s="142"/>
      <c r="S111" s="140"/>
      <c r="T111" s="141"/>
      <c r="U111" s="141"/>
      <c r="V111" s="141"/>
      <c r="W111" s="141"/>
      <c r="X111" s="141"/>
      <c r="Y111" s="142"/>
    </row>
    <row r="112" spans="2:25" ht="21" customHeight="1">
      <c r="B112" s="140"/>
      <c r="C112" s="141"/>
      <c r="D112" s="141"/>
      <c r="E112" s="141"/>
      <c r="F112" s="141"/>
      <c r="G112" s="141"/>
      <c r="H112" s="142"/>
      <c r="J112" s="140"/>
      <c r="K112" s="141"/>
      <c r="L112" s="141"/>
      <c r="M112" s="141"/>
      <c r="N112" s="141"/>
      <c r="O112" s="141"/>
      <c r="P112" s="141"/>
      <c r="Q112" s="142"/>
      <c r="S112" s="140"/>
      <c r="T112" s="141"/>
      <c r="U112" s="141"/>
      <c r="V112" s="141"/>
      <c r="W112" s="141"/>
      <c r="X112" s="141"/>
      <c r="Y112" s="142"/>
    </row>
    <row r="113" spans="2:25" ht="21" customHeight="1">
      <c r="B113" s="140"/>
      <c r="C113" s="141"/>
      <c r="D113" s="141"/>
      <c r="E113" s="141"/>
      <c r="F113" s="141"/>
      <c r="G113" s="141"/>
      <c r="H113" s="142"/>
      <c r="J113" s="140"/>
      <c r="K113" s="141"/>
      <c r="L113" s="141"/>
      <c r="M113" s="141"/>
      <c r="N113" s="141"/>
      <c r="O113" s="141"/>
      <c r="P113" s="141"/>
      <c r="Q113" s="142"/>
      <c r="S113" s="140"/>
      <c r="T113" s="141"/>
      <c r="U113" s="141"/>
      <c r="V113" s="141"/>
      <c r="W113" s="141"/>
      <c r="X113" s="141"/>
      <c r="Y113" s="142"/>
    </row>
    <row r="114" spans="2:25" ht="21" customHeight="1">
      <c r="B114" s="140"/>
      <c r="C114" s="141"/>
      <c r="D114" s="141"/>
      <c r="E114" s="141"/>
      <c r="F114" s="141"/>
      <c r="G114" s="141"/>
      <c r="H114" s="142"/>
      <c r="J114" s="140"/>
      <c r="K114" s="141"/>
      <c r="L114" s="141"/>
      <c r="M114" s="141"/>
      <c r="N114" s="141"/>
      <c r="O114" s="141"/>
      <c r="P114" s="141"/>
      <c r="Q114" s="142"/>
      <c r="S114" s="140"/>
      <c r="T114" s="141"/>
      <c r="U114" s="141"/>
      <c r="V114" s="141"/>
      <c r="W114" s="141"/>
      <c r="X114" s="141"/>
      <c r="Y114" s="142"/>
    </row>
    <row r="115" spans="2:25" ht="21" customHeight="1">
      <c r="B115" s="143"/>
      <c r="C115" s="144"/>
      <c r="D115" s="144"/>
      <c r="E115" s="144"/>
      <c r="F115" s="144"/>
      <c r="G115" s="144"/>
      <c r="H115" s="145"/>
      <c r="J115" s="143"/>
      <c r="K115" s="144"/>
      <c r="L115" s="144"/>
      <c r="M115" s="144"/>
      <c r="N115" s="144"/>
      <c r="O115" s="144"/>
      <c r="P115" s="144"/>
      <c r="Q115" s="145"/>
      <c r="S115" s="143"/>
      <c r="T115" s="144"/>
      <c r="U115" s="144"/>
      <c r="V115" s="144"/>
      <c r="W115" s="144"/>
      <c r="X115" s="144"/>
      <c r="Y115" s="145"/>
    </row>
    <row r="116" spans="2:25" ht="48" customHeight="1">
      <c r="B116" s="165"/>
      <c r="C116" s="166"/>
      <c r="D116" s="166"/>
      <c r="E116" s="166"/>
      <c r="F116" s="166"/>
      <c r="G116" s="166"/>
      <c r="H116" s="167"/>
      <c r="J116" s="171"/>
      <c r="K116" s="172"/>
      <c r="L116" s="172"/>
      <c r="M116" s="172"/>
      <c r="N116" s="172"/>
      <c r="O116" s="172"/>
      <c r="P116" s="172"/>
      <c r="Q116" s="173"/>
      <c r="S116" s="165"/>
      <c r="T116" s="166"/>
      <c r="U116" s="166"/>
      <c r="V116" s="166"/>
      <c r="W116" s="166"/>
      <c r="X116" s="166"/>
      <c r="Y116" s="167"/>
    </row>
    <row r="117" spans="2:25" ht="48" customHeight="1">
      <c r="B117" s="168"/>
      <c r="C117" s="169"/>
      <c r="D117" s="169"/>
      <c r="E117" s="169"/>
      <c r="F117" s="169"/>
      <c r="G117" s="169"/>
      <c r="H117" s="170"/>
      <c r="J117" s="174"/>
      <c r="K117" s="175"/>
      <c r="L117" s="175"/>
      <c r="M117" s="175"/>
      <c r="N117" s="175"/>
      <c r="O117" s="175"/>
      <c r="P117" s="175"/>
      <c r="Q117" s="176"/>
      <c r="S117" s="168"/>
      <c r="T117" s="169"/>
      <c r="U117" s="169"/>
      <c r="V117" s="169"/>
      <c r="W117" s="169"/>
      <c r="X117" s="169"/>
      <c r="Y117" s="170"/>
    </row>
    <row r="119" ht="21" customHeight="1"/>
    <row r="120" spans="5:23" ht="21" customHeight="1">
      <c r="E120" s="18" t="s">
        <v>48</v>
      </c>
      <c r="F120" s="162"/>
      <c r="G120" s="162"/>
      <c r="H120" s="162"/>
      <c r="I120" s="162"/>
      <c r="J120" s="162"/>
      <c r="Q120" s="18" t="s">
        <v>49</v>
      </c>
      <c r="R120" s="162"/>
      <c r="S120" s="162"/>
      <c r="T120" s="162"/>
      <c r="U120" s="162"/>
      <c r="V120" s="162"/>
      <c r="W120" s="162"/>
    </row>
    <row r="121" spans="5:24" ht="21" customHeight="1">
      <c r="E121" s="18" t="s">
        <v>50</v>
      </c>
      <c r="F121" s="163"/>
      <c r="G121" s="163"/>
      <c r="H121" s="163"/>
      <c r="I121" s="163"/>
      <c r="J121" s="163"/>
      <c r="K121" s="5" t="s">
        <v>51</v>
      </c>
      <c r="Q121" s="18" t="s">
        <v>50</v>
      </c>
      <c r="R121" s="162"/>
      <c r="S121" s="162"/>
      <c r="T121" s="162"/>
      <c r="U121" s="162"/>
      <c r="V121" s="162"/>
      <c r="W121" s="162"/>
      <c r="X121" s="5" t="s">
        <v>51</v>
      </c>
    </row>
    <row r="122" spans="5:24" ht="24" customHeight="1">
      <c r="E122" s="18" t="s">
        <v>52</v>
      </c>
      <c r="F122" s="163"/>
      <c r="G122" s="163"/>
      <c r="H122" s="163"/>
      <c r="I122" s="163"/>
      <c r="J122" s="163"/>
      <c r="Q122" s="164"/>
      <c r="R122" s="164"/>
      <c r="S122" s="164"/>
      <c r="T122" s="164"/>
      <c r="U122" s="164"/>
      <c r="V122" s="164"/>
      <c r="W122" s="164"/>
      <c r="X122" s="164"/>
    </row>
    <row r="123" spans="5:23" ht="24" customHeight="1">
      <c r="E123" s="18" t="s">
        <v>53</v>
      </c>
      <c r="F123" s="159"/>
      <c r="G123" s="159"/>
      <c r="H123" s="159"/>
      <c r="I123" s="159"/>
      <c r="J123" s="159"/>
      <c r="Q123" s="18" t="s">
        <v>53</v>
      </c>
      <c r="R123" s="160"/>
      <c r="S123" s="160"/>
      <c r="T123" s="160"/>
      <c r="U123" s="160"/>
      <c r="V123" s="160"/>
      <c r="W123" s="160"/>
    </row>
    <row r="124" spans="5:10" ht="24" customHeight="1">
      <c r="E124" s="18" t="s">
        <v>54</v>
      </c>
      <c r="F124" s="161"/>
      <c r="G124" s="161"/>
      <c r="H124" s="161"/>
      <c r="I124" s="161"/>
      <c r="J124" s="161"/>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55:L55"/>
    <mergeCell ref="M55:X55"/>
    <mergeCell ref="B56:L56"/>
    <mergeCell ref="M56:X56"/>
    <mergeCell ref="Y66:Z66"/>
    <mergeCell ref="B67:G67"/>
    <mergeCell ref="H67:P67"/>
    <mergeCell ref="Q67:X67"/>
    <mergeCell ref="Y67:Z67"/>
    <mergeCell ref="B66:G66"/>
    <mergeCell ref="Y62:Z62"/>
    <mergeCell ref="Y57:Z57"/>
    <mergeCell ref="Y58:Z58"/>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V35:W35"/>
    <mergeCell ref="B36:G36"/>
    <mergeCell ref="H36:J36"/>
    <mergeCell ref="K36:M36"/>
    <mergeCell ref="N36:P36"/>
    <mergeCell ref="Q36:S36"/>
    <mergeCell ref="T36:U36"/>
    <mergeCell ref="V36:W36"/>
    <mergeCell ref="A37:S37"/>
    <mergeCell ref="T37:U37"/>
    <mergeCell ref="V37:W37"/>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H30:J30"/>
    <mergeCell ref="K30:M30"/>
    <mergeCell ref="N30:P30"/>
    <mergeCell ref="H27:J27"/>
    <mergeCell ref="K27:M27"/>
    <mergeCell ref="N27:P27"/>
    <mergeCell ref="Q27:S27"/>
    <mergeCell ref="T27:U27"/>
    <mergeCell ref="T29:U29"/>
    <mergeCell ref="T30:U30"/>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1:Z124"/>
  <sheetViews>
    <sheetView view="pageBreakPreview" zoomScaleSheetLayoutView="100" workbookViewId="0" topLeftCell="A25">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5" t="s">
        <v>31</v>
      </c>
      <c r="B1" s="35"/>
      <c r="C1" s="35"/>
      <c r="D1" s="35"/>
      <c r="E1" s="35"/>
      <c r="F1" s="35"/>
      <c r="G1" s="35"/>
      <c r="H1" s="35"/>
      <c r="I1" s="35"/>
      <c r="J1" s="35"/>
      <c r="K1" s="35"/>
      <c r="L1" s="35"/>
      <c r="M1" s="35"/>
      <c r="N1" s="35"/>
      <c r="O1" s="35"/>
      <c r="P1" s="35"/>
      <c r="Q1" s="35"/>
      <c r="R1" s="35"/>
      <c r="S1" s="35"/>
      <c r="T1" s="35"/>
      <c r="U1" s="35"/>
      <c r="V1" s="35"/>
      <c r="W1" s="35"/>
      <c r="X1" s="35"/>
      <c r="Y1" s="35"/>
      <c r="Z1" s="35"/>
    </row>
    <row r="2" spans="1:26" ht="21" customHeight="1">
      <c r="A2" s="6"/>
      <c r="B2" s="6"/>
      <c r="C2" s="6"/>
      <c r="D2" s="6"/>
      <c r="E2" s="6"/>
      <c r="F2" s="6"/>
      <c r="G2" s="6"/>
      <c r="H2" s="6"/>
      <c r="I2" s="6"/>
      <c r="J2" s="36" t="s">
        <v>107</v>
      </c>
      <c r="K2" s="36"/>
      <c r="L2" s="36"/>
      <c r="M2" s="36"/>
      <c r="N2" s="36"/>
      <c r="O2" s="36"/>
      <c r="P2" s="36"/>
      <c r="Q2" s="36"/>
      <c r="R2" s="6"/>
      <c r="S2" s="6"/>
      <c r="T2" s="6"/>
      <c r="U2" s="6"/>
      <c r="V2" s="6"/>
      <c r="W2" s="6"/>
      <c r="X2" s="6"/>
      <c r="Y2" s="6"/>
      <c r="Z2" s="6"/>
    </row>
    <row r="3" spans="1:26" ht="21" customHeight="1">
      <c r="A3" s="35" t="s">
        <v>26</v>
      </c>
      <c r="B3" s="35"/>
      <c r="C3" s="35"/>
      <c r="D3" s="35"/>
      <c r="E3" s="35"/>
      <c r="F3" s="35"/>
      <c r="G3" s="35"/>
      <c r="H3" s="35"/>
      <c r="I3" s="35"/>
      <c r="J3" s="35"/>
      <c r="K3" s="35"/>
      <c r="L3" s="35"/>
      <c r="M3" s="35"/>
      <c r="N3" s="35"/>
      <c r="O3" s="35"/>
      <c r="P3" s="35"/>
      <c r="Q3" s="35"/>
      <c r="R3" s="35"/>
      <c r="S3" s="35"/>
      <c r="T3" s="35"/>
      <c r="U3" s="35"/>
      <c r="V3" s="35"/>
      <c r="W3" s="35"/>
      <c r="X3" s="35"/>
      <c r="Y3" s="35"/>
      <c r="Z3" s="35"/>
    </row>
    <row r="4" spans="1:26" ht="21" customHeight="1">
      <c r="A4" s="35" t="s">
        <v>91</v>
      </c>
      <c r="B4" s="35"/>
      <c r="C4" s="35"/>
      <c r="D4" s="35"/>
      <c r="E4" s="35"/>
      <c r="F4" s="35"/>
      <c r="G4" s="35"/>
      <c r="H4" s="35"/>
      <c r="I4" s="35"/>
      <c r="J4" s="35"/>
      <c r="K4" s="35"/>
      <c r="L4" s="35"/>
      <c r="M4" s="35"/>
      <c r="N4" s="35"/>
      <c r="O4" s="35"/>
      <c r="P4" s="35"/>
      <c r="Q4" s="35"/>
      <c r="R4" s="35"/>
      <c r="S4" s="35"/>
      <c r="T4" s="35"/>
      <c r="U4" s="35"/>
      <c r="V4" s="35"/>
      <c r="W4" s="35"/>
      <c r="X4" s="35"/>
      <c r="Y4" s="35"/>
      <c r="Z4" s="35"/>
    </row>
    <row r="5" ht="10.15" customHeight="1"/>
    <row r="6" ht="21" customHeight="1">
      <c r="A6" s="8" t="s">
        <v>1</v>
      </c>
    </row>
    <row r="7" spans="1:16" ht="21" customHeight="1">
      <c r="A7" s="9" t="s">
        <v>90</v>
      </c>
      <c r="L7" s="10"/>
      <c r="M7" s="37"/>
      <c r="N7" s="38"/>
      <c r="O7" s="38"/>
      <c r="P7" s="39"/>
    </row>
    <row r="8" spans="1:10" ht="21" customHeight="1">
      <c r="A8" s="9" t="s">
        <v>34</v>
      </c>
      <c r="G8" s="10"/>
      <c r="H8" s="37"/>
      <c r="I8" s="38"/>
      <c r="J8" s="39"/>
    </row>
    <row r="9" ht="9" customHeight="1"/>
    <row r="10" spans="1:26" s="8" customFormat="1" ht="30" customHeight="1">
      <c r="A10" s="40" t="s">
        <v>6</v>
      </c>
      <c r="B10" s="40" t="s">
        <v>29</v>
      </c>
      <c r="C10" s="40"/>
      <c r="D10" s="40"/>
      <c r="E10" s="40"/>
      <c r="F10" s="40"/>
      <c r="G10" s="40"/>
      <c r="H10" s="40"/>
      <c r="I10" s="40"/>
      <c r="J10" s="40"/>
      <c r="K10" s="40" t="s">
        <v>30</v>
      </c>
      <c r="L10" s="40"/>
      <c r="M10" s="40"/>
      <c r="N10" s="40"/>
      <c r="O10" s="40"/>
      <c r="P10" s="40"/>
      <c r="Q10" s="40"/>
      <c r="R10" s="40"/>
      <c r="S10" s="40" t="s">
        <v>5</v>
      </c>
      <c r="T10" s="40"/>
      <c r="U10" s="40"/>
      <c r="V10" s="40"/>
      <c r="W10" s="40"/>
      <c r="X10" s="40"/>
      <c r="Y10" s="40"/>
      <c r="Z10" s="40"/>
    </row>
    <row r="11" spans="1:26" s="8" customFormat="1" ht="30" customHeight="1">
      <c r="A11" s="40"/>
      <c r="B11" s="40"/>
      <c r="C11" s="40"/>
      <c r="D11" s="40"/>
      <c r="E11" s="40"/>
      <c r="F11" s="40"/>
      <c r="G11" s="40"/>
      <c r="H11" s="40"/>
      <c r="I11" s="40"/>
      <c r="J11" s="40"/>
      <c r="K11" s="40" t="s">
        <v>2</v>
      </c>
      <c r="L11" s="40"/>
      <c r="M11" s="40"/>
      <c r="N11" s="40" t="s">
        <v>3</v>
      </c>
      <c r="O11" s="40"/>
      <c r="P11" s="40"/>
      <c r="Q11" s="40" t="s">
        <v>4</v>
      </c>
      <c r="R11" s="40"/>
      <c r="S11" s="40" t="s">
        <v>2</v>
      </c>
      <c r="T11" s="40"/>
      <c r="U11" s="40"/>
      <c r="V11" s="40" t="s">
        <v>3</v>
      </c>
      <c r="W11" s="40"/>
      <c r="X11" s="40"/>
      <c r="Y11" s="40" t="s">
        <v>4</v>
      </c>
      <c r="Z11" s="40"/>
    </row>
    <row r="12" spans="1:26" ht="24" customHeight="1">
      <c r="A12" s="41" t="s">
        <v>104</v>
      </c>
      <c r="B12" s="42"/>
      <c r="C12" s="42"/>
      <c r="D12" s="42"/>
      <c r="E12" s="42"/>
      <c r="F12" s="42"/>
      <c r="G12" s="42"/>
      <c r="H12" s="42"/>
      <c r="I12" s="42"/>
      <c r="J12" s="42"/>
      <c r="K12" s="42"/>
      <c r="L12" s="42"/>
      <c r="M12" s="42"/>
      <c r="N12" s="42"/>
      <c r="O12" s="42"/>
      <c r="P12" s="42"/>
      <c r="Q12" s="42"/>
      <c r="R12" s="42"/>
      <c r="S12" s="42"/>
      <c r="T12" s="42"/>
      <c r="U12" s="42"/>
      <c r="V12" s="42"/>
      <c r="W12" s="42"/>
      <c r="X12" s="42"/>
      <c r="Y12" s="42"/>
      <c r="Z12" s="43"/>
    </row>
    <row r="13" spans="1:26" ht="24" customHeight="1">
      <c r="A13" s="24">
        <v>1</v>
      </c>
      <c r="B13" s="44" t="s">
        <v>92</v>
      </c>
      <c r="C13" s="44"/>
      <c r="D13" s="44"/>
      <c r="E13" s="44"/>
      <c r="F13" s="44"/>
      <c r="G13" s="44"/>
      <c r="H13" s="44"/>
      <c r="I13" s="44"/>
      <c r="J13" s="44"/>
      <c r="K13" s="304">
        <v>14</v>
      </c>
      <c r="L13" s="304"/>
      <c r="M13" s="304"/>
      <c r="N13" s="304">
        <f>Q30</f>
        <v>0</v>
      </c>
      <c r="O13" s="304"/>
      <c r="P13" s="304"/>
      <c r="Q13" s="47">
        <f>V25/T25*100</f>
        <v>0</v>
      </c>
      <c r="R13" s="48"/>
      <c r="S13" s="199">
        <v>420000</v>
      </c>
      <c r="T13" s="200"/>
      <c r="U13" s="201"/>
      <c r="V13" s="202"/>
      <c r="W13" s="203"/>
      <c r="X13" s="204"/>
      <c r="Y13" s="211">
        <f>V13/S13*100</f>
        <v>0</v>
      </c>
      <c r="Z13" s="212"/>
    </row>
    <row r="14" spans="1:26" s="11" customFormat="1" ht="48" customHeight="1">
      <c r="A14" s="20">
        <v>2</v>
      </c>
      <c r="B14" s="33" t="s">
        <v>93</v>
      </c>
      <c r="C14" s="33"/>
      <c r="D14" s="33"/>
      <c r="E14" s="33"/>
      <c r="F14" s="33"/>
      <c r="G14" s="33"/>
      <c r="H14" s="33"/>
      <c r="I14" s="33"/>
      <c r="J14" s="33"/>
      <c r="K14" s="98">
        <v>17</v>
      </c>
      <c r="L14" s="98"/>
      <c r="M14" s="98"/>
      <c r="N14" s="99">
        <f>Q32</f>
        <v>0</v>
      </c>
      <c r="O14" s="99"/>
      <c r="P14" s="99"/>
      <c r="Q14" s="68">
        <f>V32/T32*100</f>
        <v>0</v>
      </c>
      <c r="R14" s="69"/>
      <c r="S14" s="196">
        <v>1836000</v>
      </c>
      <c r="T14" s="197"/>
      <c r="U14" s="198"/>
      <c r="V14" s="205"/>
      <c r="W14" s="206"/>
      <c r="X14" s="207"/>
      <c r="Y14" s="211">
        <f>V14/S14*100</f>
        <v>0</v>
      </c>
      <c r="Z14" s="212"/>
    </row>
    <row r="15" spans="1:26" ht="24" customHeight="1">
      <c r="A15" s="19">
        <v>3</v>
      </c>
      <c r="B15" s="100" t="s">
        <v>94</v>
      </c>
      <c r="C15" s="100"/>
      <c r="D15" s="100"/>
      <c r="E15" s="100"/>
      <c r="F15" s="100"/>
      <c r="G15" s="100"/>
      <c r="H15" s="100"/>
      <c r="I15" s="100"/>
      <c r="J15" s="100"/>
      <c r="K15" s="302">
        <v>130</v>
      </c>
      <c r="L15" s="302"/>
      <c r="M15" s="302"/>
      <c r="N15" s="303">
        <f>Q33</f>
        <v>0</v>
      </c>
      <c r="O15" s="303"/>
      <c r="P15" s="303"/>
      <c r="Q15" s="68">
        <f>V33/T33*100</f>
        <v>0</v>
      </c>
      <c r="R15" s="69"/>
      <c r="S15" s="237">
        <v>691600</v>
      </c>
      <c r="T15" s="238"/>
      <c r="U15" s="239"/>
      <c r="V15" s="208"/>
      <c r="W15" s="209"/>
      <c r="X15" s="210"/>
      <c r="Y15" s="211">
        <f>V15/S15*100</f>
        <v>0</v>
      </c>
      <c r="Z15" s="212"/>
    </row>
    <row r="16" spans="1:26" ht="24" customHeight="1">
      <c r="A16" s="19">
        <v>4</v>
      </c>
      <c r="B16" s="100" t="s">
        <v>95</v>
      </c>
      <c r="C16" s="100"/>
      <c r="D16" s="100"/>
      <c r="E16" s="100"/>
      <c r="F16" s="100"/>
      <c r="G16" s="100"/>
      <c r="H16" s="100"/>
      <c r="I16" s="100"/>
      <c r="J16" s="100"/>
      <c r="K16" s="302">
        <v>6</v>
      </c>
      <c r="L16" s="302"/>
      <c r="M16" s="302"/>
      <c r="N16" s="303">
        <f>Q34</f>
        <v>0</v>
      </c>
      <c r="O16" s="303"/>
      <c r="P16" s="303"/>
      <c r="Q16" s="68">
        <f aca="true" t="shared" si="0" ref="Q16:Q18">V34/T34*100</f>
        <v>0</v>
      </c>
      <c r="R16" s="69"/>
      <c r="S16" s="248">
        <v>321000</v>
      </c>
      <c r="T16" s="249"/>
      <c r="U16" s="250"/>
      <c r="V16" s="219"/>
      <c r="W16" s="220"/>
      <c r="X16" s="221"/>
      <c r="Y16" s="222">
        <f>V16/S16*100</f>
        <v>0</v>
      </c>
      <c r="Z16" s="223"/>
    </row>
    <row r="17" spans="1:26" ht="24" customHeight="1">
      <c r="A17" s="19">
        <v>5</v>
      </c>
      <c r="B17" s="50" t="s">
        <v>96</v>
      </c>
      <c r="C17" s="51"/>
      <c r="D17" s="51"/>
      <c r="E17" s="51"/>
      <c r="F17" s="51"/>
      <c r="G17" s="51"/>
      <c r="H17" s="51"/>
      <c r="I17" s="51"/>
      <c r="J17" s="52"/>
      <c r="K17" s="53" t="s">
        <v>105</v>
      </c>
      <c r="L17" s="54"/>
      <c r="M17" s="55"/>
      <c r="N17" s="56" t="s">
        <v>105</v>
      </c>
      <c r="O17" s="57"/>
      <c r="P17" s="58"/>
      <c r="Q17" s="68" t="e">
        <f>V35/T35*100</f>
        <v>#VALUE!</v>
      </c>
      <c r="R17" s="69"/>
      <c r="S17" s="251"/>
      <c r="T17" s="252"/>
      <c r="U17" s="253"/>
      <c r="V17" s="213"/>
      <c r="W17" s="214"/>
      <c r="X17" s="215"/>
      <c r="Y17" s="224">
        <f>V17/S16*100</f>
        <v>0</v>
      </c>
      <c r="Z17" s="225"/>
    </row>
    <row r="18" spans="1:26" s="11" customFormat="1" ht="24" customHeight="1">
      <c r="A18" s="20">
        <v>6</v>
      </c>
      <c r="B18" s="33" t="s">
        <v>97</v>
      </c>
      <c r="C18" s="33"/>
      <c r="D18" s="33"/>
      <c r="E18" s="33"/>
      <c r="F18" s="33"/>
      <c r="G18" s="33"/>
      <c r="H18" s="33"/>
      <c r="I18" s="33"/>
      <c r="J18" s="33"/>
      <c r="K18" s="34">
        <v>6</v>
      </c>
      <c r="L18" s="34"/>
      <c r="M18" s="34"/>
      <c r="N18" s="49">
        <f>Q36</f>
        <v>0</v>
      </c>
      <c r="O18" s="49"/>
      <c r="P18" s="49"/>
      <c r="Q18" s="68">
        <f t="shared" si="0"/>
        <v>0</v>
      </c>
      <c r="R18" s="69"/>
      <c r="S18" s="254"/>
      <c r="T18" s="255"/>
      <c r="U18" s="256"/>
      <c r="V18" s="216"/>
      <c r="W18" s="217"/>
      <c r="X18" s="218"/>
      <c r="Y18" s="226"/>
      <c r="Z18" s="227"/>
    </row>
    <row r="19" spans="1:26" s="8" customFormat="1" ht="24" customHeight="1">
      <c r="A19" s="70" t="s">
        <v>35</v>
      </c>
      <c r="B19" s="71"/>
      <c r="C19" s="71"/>
      <c r="D19" s="71"/>
      <c r="E19" s="71"/>
      <c r="F19" s="71"/>
      <c r="G19" s="71"/>
      <c r="H19" s="71"/>
      <c r="I19" s="71"/>
      <c r="J19" s="71"/>
      <c r="K19" s="71"/>
      <c r="L19" s="71"/>
      <c r="M19" s="71"/>
      <c r="N19" s="71"/>
      <c r="O19" s="71"/>
      <c r="P19" s="72"/>
      <c r="Q19" s="73">
        <f>V37</f>
        <v>0</v>
      </c>
      <c r="R19" s="73"/>
      <c r="S19" s="74">
        <f>SUM(S13:U18)</f>
        <v>3268600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40" t="s">
        <v>32</v>
      </c>
      <c r="C23" s="40"/>
      <c r="D23" s="40"/>
      <c r="E23" s="40"/>
      <c r="F23" s="40"/>
      <c r="G23" s="40"/>
      <c r="H23" s="40" t="s">
        <v>36</v>
      </c>
      <c r="I23" s="40"/>
      <c r="J23" s="40"/>
      <c r="K23" s="40" t="s">
        <v>33</v>
      </c>
      <c r="L23" s="40"/>
      <c r="M23" s="40"/>
      <c r="N23" s="40" t="s">
        <v>37</v>
      </c>
      <c r="O23" s="40"/>
      <c r="P23" s="40"/>
      <c r="Q23" s="40" t="s">
        <v>38</v>
      </c>
      <c r="R23" s="40"/>
      <c r="S23" s="40"/>
      <c r="T23" s="40" t="s">
        <v>39</v>
      </c>
      <c r="U23" s="40"/>
      <c r="V23" s="102" t="s">
        <v>8</v>
      </c>
      <c r="W23" s="102"/>
      <c r="X23" s="40" t="s">
        <v>9</v>
      </c>
      <c r="Y23" s="40"/>
      <c r="Z23" s="40"/>
    </row>
    <row r="24" spans="1:26" ht="24" customHeight="1">
      <c r="A24" s="178" t="s">
        <v>104</v>
      </c>
      <c r="B24" s="179"/>
      <c r="C24" s="179"/>
      <c r="D24" s="179"/>
      <c r="E24" s="179"/>
      <c r="F24" s="179"/>
      <c r="G24" s="179"/>
      <c r="H24" s="179"/>
      <c r="I24" s="179"/>
      <c r="J24" s="179"/>
      <c r="K24" s="179"/>
      <c r="L24" s="179"/>
      <c r="M24" s="179"/>
      <c r="N24" s="179"/>
      <c r="O24" s="179"/>
      <c r="P24" s="179"/>
      <c r="Q24" s="179"/>
      <c r="R24" s="179"/>
      <c r="S24" s="179"/>
      <c r="T24" s="180"/>
      <c r="U24" s="180"/>
      <c r="V24" s="179"/>
      <c r="W24" s="179"/>
      <c r="X24" s="179"/>
      <c r="Y24" s="179"/>
      <c r="Z24" s="181"/>
    </row>
    <row r="25" spans="1:26" s="27" customFormat="1" ht="48" customHeight="1">
      <c r="A25" s="25">
        <v>1</v>
      </c>
      <c r="B25" s="182" t="s">
        <v>92</v>
      </c>
      <c r="C25" s="183"/>
      <c r="D25" s="183"/>
      <c r="E25" s="183"/>
      <c r="F25" s="183"/>
      <c r="G25" s="184"/>
      <c r="H25" s="185">
        <f>$K$13</f>
        <v>14</v>
      </c>
      <c r="I25" s="185"/>
      <c r="J25" s="185"/>
      <c r="K25" s="240"/>
      <c r="L25" s="240"/>
      <c r="M25" s="241"/>
      <c r="N25" s="240"/>
      <c r="O25" s="240"/>
      <c r="P25" s="241"/>
      <c r="Q25" s="187"/>
      <c r="R25" s="187"/>
      <c r="S25" s="188"/>
      <c r="T25" s="189">
        <v>25</v>
      </c>
      <c r="U25" s="189"/>
      <c r="V25" s="190">
        <f>SUM(V26:W31)</f>
        <v>0</v>
      </c>
      <c r="W25" s="68"/>
      <c r="X25" s="59"/>
      <c r="Y25" s="60"/>
      <c r="Z25" s="61"/>
    </row>
    <row r="26" spans="1:26" ht="24" customHeight="1">
      <c r="A26" s="19">
        <v>1.1</v>
      </c>
      <c r="B26" s="100" t="s">
        <v>98</v>
      </c>
      <c r="C26" s="100"/>
      <c r="D26" s="100"/>
      <c r="E26" s="100"/>
      <c r="F26" s="100"/>
      <c r="G26" s="100"/>
      <c r="H26" s="106">
        <f aca="true" t="shared" si="1" ref="H26:H31">$K$13</f>
        <v>14</v>
      </c>
      <c r="I26" s="106"/>
      <c r="J26" s="106"/>
      <c r="K26" s="242"/>
      <c r="L26" s="242"/>
      <c r="M26" s="242"/>
      <c r="N26" s="242"/>
      <c r="O26" s="242"/>
      <c r="P26" s="242"/>
      <c r="Q26" s="107"/>
      <c r="R26" s="107"/>
      <c r="S26" s="107"/>
      <c r="T26" s="108">
        <v>3</v>
      </c>
      <c r="U26" s="108"/>
      <c r="V26" s="96">
        <f>(T26*((K26*0)+(N26*50)+(Q26*100)))/(H26*100)</f>
        <v>0</v>
      </c>
      <c r="W26" s="97"/>
      <c r="X26" s="62"/>
      <c r="Y26" s="63"/>
      <c r="Z26" s="64"/>
    </row>
    <row r="27" spans="1:26" s="11" customFormat="1" ht="48" customHeight="1">
      <c r="A27" s="20">
        <v>1.2</v>
      </c>
      <c r="B27" s="33" t="s">
        <v>99</v>
      </c>
      <c r="C27" s="33"/>
      <c r="D27" s="33"/>
      <c r="E27" s="33"/>
      <c r="F27" s="33"/>
      <c r="G27" s="33"/>
      <c r="H27" s="106">
        <f t="shared" si="1"/>
        <v>14</v>
      </c>
      <c r="I27" s="106"/>
      <c r="J27" s="106"/>
      <c r="K27" s="246"/>
      <c r="L27" s="246"/>
      <c r="M27" s="246"/>
      <c r="N27" s="246"/>
      <c r="O27" s="246"/>
      <c r="P27" s="246"/>
      <c r="Q27" s="191"/>
      <c r="R27" s="191"/>
      <c r="S27" s="192"/>
      <c r="T27" s="186">
        <v>5</v>
      </c>
      <c r="U27" s="186"/>
      <c r="V27" s="94">
        <f>(T27*((K27*0)+(N27*50)+(Q27*100)))/(H27*100)</f>
        <v>0</v>
      </c>
      <c r="W27" s="95"/>
      <c r="X27" s="62"/>
      <c r="Y27" s="63"/>
      <c r="Z27" s="64"/>
    </row>
    <row r="28" spans="1:26" s="11" customFormat="1" ht="48" customHeight="1">
      <c r="A28" s="20">
        <v>1.3</v>
      </c>
      <c r="B28" s="193" t="s">
        <v>100</v>
      </c>
      <c r="C28" s="194"/>
      <c r="D28" s="194"/>
      <c r="E28" s="194"/>
      <c r="F28" s="194"/>
      <c r="G28" s="195"/>
      <c r="H28" s="106">
        <f t="shared" si="1"/>
        <v>14</v>
      </c>
      <c r="I28" s="106"/>
      <c r="J28" s="106"/>
      <c r="K28" s="243"/>
      <c r="L28" s="244"/>
      <c r="M28" s="245"/>
      <c r="N28" s="243"/>
      <c r="O28" s="244"/>
      <c r="P28" s="245"/>
      <c r="Q28" s="85"/>
      <c r="R28" s="86"/>
      <c r="S28" s="86"/>
      <c r="T28" s="186">
        <v>2</v>
      </c>
      <c r="U28" s="186"/>
      <c r="V28" s="94">
        <f>(T28*((K28*0)+(N28*50)+(Q28*100)))/(H28*100)</f>
        <v>0</v>
      </c>
      <c r="W28" s="95"/>
      <c r="X28" s="62"/>
      <c r="Y28" s="63"/>
      <c r="Z28" s="64"/>
    </row>
    <row r="29" spans="1:26" s="11" customFormat="1" ht="72" customHeight="1">
      <c r="A29" s="20">
        <v>1.4</v>
      </c>
      <c r="B29" s="33" t="s">
        <v>101</v>
      </c>
      <c r="C29" s="33"/>
      <c r="D29" s="33"/>
      <c r="E29" s="33"/>
      <c r="F29" s="33"/>
      <c r="G29" s="33"/>
      <c r="H29" s="106">
        <f t="shared" si="1"/>
        <v>14</v>
      </c>
      <c r="I29" s="106"/>
      <c r="J29" s="106"/>
      <c r="K29" s="247"/>
      <c r="L29" s="247"/>
      <c r="M29" s="247"/>
      <c r="N29" s="247"/>
      <c r="O29" s="247"/>
      <c r="P29" s="247"/>
      <c r="Q29" s="116"/>
      <c r="R29" s="116"/>
      <c r="S29" s="85"/>
      <c r="T29" s="186">
        <v>5</v>
      </c>
      <c r="U29" s="186"/>
      <c r="V29" s="94">
        <f aca="true" t="shared" si="2" ref="V29:V36">(T29*((K29*0)+(N29*50)+(Q29*100)))/(H29*100)</f>
        <v>0</v>
      </c>
      <c r="W29" s="95"/>
      <c r="X29" s="62"/>
      <c r="Y29" s="63"/>
      <c r="Z29" s="64"/>
    </row>
    <row r="30" spans="1:26" s="11" customFormat="1" ht="48" customHeight="1">
      <c r="A30" s="20">
        <v>1.5</v>
      </c>
      <c r="B30" s="193" t="s">
        <v>102</v>
      </c>
      <c r="C30" s="194"/>
      <c r="D30" s="194"/>
      <c r="E30" s="194"/>
      <c r="F30" s="194"/>
      <c r="G30" s="195"/>
      <c r="H30" s="106">
        <f t="shared" si="1"/>
        <v>14</v>
      </c>
      <c r="I30" s="106"/>
      <c r="J30" s="106"/>
      <c r="K30" s="243"/>
      <c r="L30" s="244"/>
      <c r="M30" s="245"/>
      <c r="N30" s="243"/>
      <c r="O30" s="244"/>
      <c r="P30" s="245"/>
      <c r="Q30" s="85"/>
      <c r="R30" s="86"/>
      <c r="S30" s="88"/>
      <c r="T30" s="112">
        <v>5</v>
      </c>
      <c r="U30" s="113"/>
      <c r="V30" s="94">
        <f t="shared" si="2"/>
        <v>0</v>
      </c>
      <c r="W30" s="95"/>
      <c r="X30" s="62"/>
      <c r="Y30" s="63"/>
      <c r="Z30" s="64"/>
    </row>
    <row r="31" spans="1:26" ht="48" customHeight="1">
      <c r="A31" s="19">
        <v>1.6</v>
      </c>
      <c r="B31" s="193" t="s">
        <v>103</v>
      </c>
      <c r="C31" s="194"/>
      <c r="D31" s="194"/>
      <c r="E31" s="194"/>
      <c r="F31" s="194"/>
      <c r="G31" s="195"/>
      <c r="H31" s="106">
        <f t="shared" si="1"/>
        <v>14</v>
      </c>
      <c r="I31" s="106"/>
      <c r="J31" s="106"/>
      <c r="K31" s="257"/>
      <c r="L31" s="258"/>
      <c r="M31" s="259"/>
      <c r="N31" s="257"/>
      <c r="O31" s="258"/>
      <c r="P31" s="259"/>
      <c r="Q31" s="91"/>
      <c r="R31" s="92"/>
      <c r="S31" s="109"/>
      <c r="T31" s="110">
        <v>5</v>
      </c>
      <c r="U31" s="111"/>
      <c r="V31" s="96">
        <f t="shared" si="2"/>
        <v>0</v>
      </c>
      <c r="W31" s="97"/>
      <c r="X31" s="62"/>
      <c r="Y31" s="63"/>
      <c r="Z31" s="64"/>
    </row>
    <row r="32" spans="1:26" s="23" customFormat="1" ht="48" customHeight="1">
      <c r="A32" s="22">
        <v>2</v>
      </c>
      <c r="B32" s="79" t="s">
        <v>93</v>
      </c>
      <c r="C32" s="80"/>
      <c r="D32" s="80"/>
      <c r="E32" s="80"/>
      <c r="F32" s="80"/>
      <c r="G32" s="81"/>
      <c r="H32" s="82">
        <f>$K$14</f>
        <v>17</v>
      </c>
      <c r="I32" s="83"/>
      <c r="J32" s="84"/>
      <c r="K32" s="243"/>
      <c r="L32" s="244"/>
      <c r="M32" s="245"/>
      <c r="N32" s="243"/>
      <c r="O32" s="244"/>
      <c r="P32" s="245"/>
      <c r="Q32" s="85"/>
      <c r="R32" s="86"/>
      <c r="S32" s="88"/>
      <c r="T32" s="89">
        <v>25</v>
      </c>
      <c r="U32" s="90"/>
      <c r="V32" s="94">
        <f t="shared" si="2"/>
        <v>0</v>
      </c>
      <c r="W32" s="95"/>
      <c r="X32" s="62"/>
      <c r="Y32" s="63"/>
      <c r="Z32" s="64"/>
    </row>
    <row r="33" spans="1:26" ht="24" customHeight="1">
      <c r="A33" s="16">
        <v>3</v>
      </c>
      <c r="B33" s="79" t="s">
        <v>94</v>
      </c>
      <c r="C33" s="80"/>
      <c r="D33" s="80"/>
      <c r="E33" s="80"/>
      <c r="F33" s="80"/>
      <c r="G33" s="81"/>
      <c r="H33" s="103">
        <f>$K$15</f>
        <v>130</v>
      </c>
      <c r="I33" s="104"/>
      <c r="J33" s="105"/>
      <c r="K33" s="257"/>
      <c r="L33" s="258"/>
      <c r="M33" s="259"/>
      <c r="N33" s="257"/>
      <c r="O33" s="258"/>
      <c r="P33" s="259"/>
      <c r="Q33" s="91"/>
      <c r="R33" s="92"/>
      <c r="S33" s="109"/>
      <c r="T33" s="118">
        <v>20</v>
      </c>
      <c r="U33" s="119"/>
      <c r="V33" s="96">
        <f t="shared" si="2"/>
        <v>0</v>
      </c>
      <c r="W33" s="97"/>
      <c r="X33" s="62"/>
      <c r="Y33" s="63"/>
      <c r="Z33" s="64"/>
    </row>
    <row r="34" spans="1:26" s="23" customFormat="1" ht="48" customHeight="1">
      <c r="A34" s="22">
        <v>4</v>
      </c>
      <c r="B34" s="79" t="s">
        <v>95</v>
      </c>
      <c r="C34" s="80"/>
      <c r="D34" s="80"/>
      <c r="E34" s="80"/>
      <c r="F34" s="80"/>
      <c r="G34" s="81"/>
      <c r="H34" s="82">
        <f>$K$16</f>
        <v>6</v>
      </c>
      <c r="I34" s="83"/>
      <c r="J34" s="84"/>
      <c r="K34" s="243"/>
      <c r="L34" s="244"/>
      <c r="M34" s="245"/>
      <c r="N34" s="243"/>
      <c r="O34" s="244"/>
      <c r="P34" s="245"/>
      <c r="Q34" s="85"/>
      <c r="R34" s="86"/>
      <c r="S34" s="88"/>
      <c r="T34" s="89">
        <v>15</v>
      </c>
      <c r="U34" s="90"/>
      <c r="V34" s="94">
        <f t="shared" si="2"/>
        <v>0</v>
      </c>
      <c r="W34" s="95"/>
      <c r="X34" s="62"/>
      <c r="Y34" s="63"/>
      <c r="Z34" s="64"/>
    </row>
    <row r="35" spans="1:26" s="23" customFormat="1" ht="48" customHeight="1">
      <c r="A35" s="22">
        <v>5</v>
      </c>
      <c r="B35" s="79" t="s">
        <v>96</v>
      </c>
      <c r="C35" s="80"/>
      <c r="D35" s="80"/>
      <c r="E35" s="80"/>
      <c r="F35" s="80"/>
      <c r="G35" s="81"/>
      <c r="H35" s="82" t="str">
        <f>$K$17</f>
        <v>-</v>
      </c>
      <c r="I35" s="83"/>
      <c r="J35" s="84"/>
      <c r="K35" s="243"/>
      <c r="L35" s="244"/>
      <c r="M35" s="245"/>
      <c r="N35" s="243"/>
      <c r="O35" s="244"/>
      <c r="P35" s="245"/>
      <c r="Q35" s="85"/>
      <c r="R35" s="86"/>
      <c r="S35" s="88"/>
      <c r="T35" s="89" t="s">
        <v>105</v>
      </c>
      <c r="U35" s="90"/>
      <c r="V35" s="94" t="s">
        <v>105</v>
      </c>
      <c r="W35" s="95"/>
      <c r="X35" s="62"/>
      <c r="Y35" s="63"/>
      <c r="Z35" s="64"/>
    </row>
    <row r="36" spans="1:26" s="23" customFormat="1" ht="48" customHeight="1">
      <c r="A36" s="22">
        <v>6</v>
      </c>
      <c r="B36" s="114" t="s">
        <v>97</v>
      </c>
      <c r="C36" s="114"/>
      <c r="D36" s="114"/>
      <c r="E36" s="114"/>
      <c r="F36" s="114"/>
      <c r="G36" s="114"/>
      <c r="H36" s="115">
        <f>$K$18</f>
        <v>6</v>
      </c>
      <c r="I36" s="115"/>
      <c r="J36" s="115"/>
      <c r="K36" s="247"/>
      <c r="L36" s="247"/>
      <c r="M36" s="247"/>
      <c r="N36" s="247"/>
      <c r="O36" s="247"/>
      <c r="P36" s="247"/>
      <c r="Q36" s="116"/>
      <c r="R36" s="116"/>
      <c r="S36" s="85"/>
      <c r="T36" s="117">
        <v>15</v>
      </c>
      <c r="U36" s="117"/>
      <c r="V36" s="94">
        <f t="shared" si="2"/>
        <v>0</v>
      </c>
      <c r="W36" s="95"/>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SUM(V25,V32,V33,V34,V36)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86</v>
      </c>
    </row>
    <row r="40" spans="1:26" ht="60" customHeight="1">
      <c r="A40" s="21" t="s">
        <v>6</v>
      </c>
      <c r="B40" s="40" t="s">
        <v>40</v>
      </c>
      <c r="C40" s="40"/>
      <c r="D40" s="40"/>
      <c r="E40" s="40"/>
      <c r="F40" s="40"/>
      <c r="G40" s="40"/>
      <c r="H40" s="40"/>
      <c r="I40" s="40"/>
      <c r="J40" s="40"/>
      <c r="K40" s="40"/>
      <c r="L40" s="40"/>
      <c r="M40" s="120" t="s">
        <v>41</v>
      </c>
      <c r="N40" s="121"/>
      <c r="O40" s="121"/>
      <c r="P40" s="121"/>
      <c r="Q40" s="121"/>
      <c r="R40" s="121"/>
      <c r="S40" s="121"/>
      <c r="T40" s="121"/>
      <c r="U40" s="121"/>
      <c r="V40" s="121"/>
      <c r="W40" s="121"/>
      <c r="X40" s="122"/>
      <c r="Y40" s="102" t="s">
        <v>42</v>
      </c>
      <c r="Z40" s="102"/>
    </row>
    <row r="41" spans="1:26" ht="24" customHeight="1">
      <c r="A41" s="123" t="s">
        <v>43</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26"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26"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26"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26"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26" t="str">
        <f>IF(B46&lt;&gt;"","2.1.5","")</f>
        <v/>
      </c>
      <c r="B46" s="127"/>
      <c r="C46" s="128"/>
      <c r="D46" s="128"/>
      <c r="E46" s="128"/>
      <c r="F46" s="128"/>
      <c r="G46" s="128"/>
      <c r="H46" s="128"/>
      <c r="I46" s="128"/>
      <c r="J46" s="128"/>
      <c r="K46" s="128"/>
      <c r="L46" s="129"/>
      <c r="M46" s="28"/>
      <c r="N46" s="29"/>
      <c r="O46" s="29"/>
      <c r="P46" s="29"/>
      <c r="Q46" s="29"/>
      <c r="R46" s="29"/>
      <c r="S46" s="29"/>
      <c r="T46" s="29"/>
      <c r="U46" s="29"/>
      <c r="V46" s="29"/>
      <c r="W46" s="29"/>
      <c r="X46" s="30"/>
      <c r="Y46" s="135"/>
      <c r="Z46" s="136"/>
    </row>
    <row r="47" spans="1:26" ht="24" customHeight="1">
      <c r="A47" s="123" t="s">
        <v>44</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26"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26"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26"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26"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26"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45</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26"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26"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26"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26"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26"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87</v>
      </c>
    </row>
    <row r="61" ht="9.95" customHeight="1"/>
    <row r="62" spans="1:26" ht="72" customHeight="1">
      <c r="A62" s="21" t="s">
        <v>6</v>
      </c>
      <c r="B62" s="40" t="s">
        <v>46</v>
      </c>
      <c r="C62" s="40"/>
      <c r="D62" s="40"/>
      <c r="E62" s="40"/>
      <c r="F62" s="40"/>
      <c r="G62" s="40"/>
      <c r="H62" s="40" t="s">
        <v>41</v>
      </c>
      <c r="I62" s="40"/>
      <c r="J62" s="40"/>
      <c r="K62" s="40"/>
      <c r="L62" s="40"/>
      <c r="M62" s="40"/>
      <c r="N62" s="40"/>
      <c r="O62" s="40"/>
      <c r="P62" s="40"/>
      <c r="Q62" s="120" t="s">
        <v>47</v>
      </c>
      <c r="R62" s="121"/>
      <c r="S62" s="121"/>
      <c r="T62" s="121"/>
      <c r="U62" s="121"/>
      <c r="V62" s="121"/>
      <c r="W62" s="121"/>
      <c r="X62" s="122"/>
      <c r="Y62" s="102" t="s">
        <v>42</v>
      </c>
      <c r="Z62" s="102"/>
    </row>
    <row r="63" spans="1:26" ht="72" customHeight="1">
      <c r="A63" s="26"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26"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26"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26"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26" t="str">
        <f>IF(B67&lt;&gt;"","3.5","")</f>
        <v/>
      </c>
      <c r="B67" s="127"/>
      <c r="C67" s="128"/>
      <c r="D67" s="128"/>
      <c r="E67" s="128"/>
      <c r="F67" s="128"/>
      <c r="G67" s="129"/>
      <c r="H67" s="127"/>
      <c r="I67" s="128"/>
      <c r="J67" s="128"/>
      <c r="K67" s="128"/>
      <c r="L67" s="128"/>
      <c r="M67" s="128"/>
      <c r="N67" s="128"/>
      <c r="O67" s="128"/>
      <c r="P67" s="129"/>
      <c r="Q67" s="127"/>
      <c r="R67" s="128"/>
      <c r="S67" s="128"/>
      <c r="T67" s="128"/>
      <c r="U67" s="128"/>
      <c r="V67" s="128"/>
      <c r="W67" s="128"/>
      <c r="X67" s="129"/>
      <c r="Y67" s="135"/>
      <c r="Z67" s="136"/>
    </row>
    <row r="68" spans="1:26" s="17" customFormat="1" ht="72" customHeight="1">
      <c r="A68" s="26"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88</v>
      </c>
    </row>
    <row r="71" ht="9.95" customHeight="1">
      <c r="A71" s="5"/>
    </row>
    <row r="72" spans="2:25" ht="48" customHeight="1">
      <c r="B72" s="153"/>
      <c r="C72" s="154"/>
      <c r="D72" s="154"/>
      <c r="E72" s="154"/>
      <c r="F72" s="154"/>
      <c r="G72" s="154"/>
      <c r="H72" s="154"/>
      <c r="I72" s="154"/>
      <c r="J72" s="154"/>
      <c r="K72" s="154"/>
      <c r="L72" s="154"/>
      <c r="M72" s="154"/>
      <c r="N72" s="154"/>
      <c r="O72" s="154"/>
      <c r="P72" s="154"/>
      <c r="Q72" s="154"/>
      <c r="R72" s="154"/>
      <c r="S72" s="154"/>
      <c r="T72" s="154"/>
      <c r="U72" s="154"/>
      <c r="V72" s="154"/>
      <c r="W72" s="154"/>
      <c r="X72" s="154"/>
      <c r="Y72" s="155"/>
    </row>
    <row r="73" spans="2:25" ht="48" customHeight="1">
      <c r="B73" s="156"/>
      <c r="C73" s="157"/>
      <c r="D73" s="157"/>
      <c r="E73" s="157"/>
      <c r="F73" s="157"/>
      <c r="G73" s="157"/>
      <c r="H73" s="157"/>
      <c r="I73" s="157"/>
      <c r="J73" s="157"/>
      <c r="K73" s="157"/>
      <c r="L73" s="157"/>
      <c r="M73" s="157"/>
      <c r="N73" s="157"/>
      <c r="O73" s="157"/>
      <c r="P73" s="157"/>
      <c r="Q73" s="157"/>
      <c r="R73" s="157"/>
      <c r="S73" s="157"/>
      <c r="T73" s="157"/>
      <c r="U73" s="157"/>
      <c r="V73" s="157"/>
      <c r="W73" s="157"/>
      <c r="X73" s="157"/>
      <c r="Y73" s="158"/>
    </row>
    <row r="74" spans="2:25" ht="48" customHeight="1">
      <c r="B74" s="156"/>
      <c r="C74" s="157"/>
      <c r="D74" s="157"/>
      <c r="E74" s="157"/>
      <c r="F74" s="157"/>
      <c r="G74" s="157"/>
      <c r="H74" s="157"/>
      <c r="I74" s="157"/>
      <c r="J74" s="157"/>
      <c r="K74" s="157"/>
      <c r="L74" s="157"/>
      <c r="M74" s="157"/>
      <c r="N74" s="157"/>
      <c r="O74" s="157"/>
      <c r="P74" s="157"/>
      <c r="Q74" s="157"/>
      <c r="R74" s="157"/>
      <c r="S74" s="157"/>
      <c r="T74" s="157"/>
      <c r="U74" s="157"/>
      <c r="V74" s="157"/>
      <c r="W74" s="157"/>
      <c r="X74" s="157"/>
      <c r="Y74" s="158"/>
    </row>
    <row r="75" spans="2:25" ht="48" customHeight="1">
      <c r="B75" s="156"/>
      <c r="C75" s="157"/>
      <c r="D75" s="157"/>
      <c r="E75" s="157"/>
      <c r="F75" s="157"/>
      <c r="G75" s="157"/>
      <c r="H75" s="157"/>
      <c r="I75" s="157"/>
      <c r="J75" s="157"/>
      <c r="K75" s="157"/>
      <c r="L75" s="157"/>
      <c r="M75" s="157"/>
      <c r="N75" s="157"/>
      <c r="O75" s="157"/>
      <c r="P75" s="157"/>
      <c r="Q75" s="157"/>
      <c r="R75" s="157"/>
      <c r="S75" s="157"/>
      <c r="T75" s="157"/>
      <c r="U75" s="157"/>
      <c r="V75" s="157"/>
      <c r="W75" s="157"/>
      <c r="X75" s="157"/>
      <c r="Y75" s="158"/>
    </row>
    <row r="76" spans="2:25" ht="48" customHeight="1">
      <c r="B76" s="156"/>
      <c r="C76" s="157"/>
      <c r="D76" s="157"/>
      <c r="E76" s="157"/>
      <c r="F76" s="157"/>
      <c r="G76" s="157"/>
      <c r="H76" s="157"/>
      <c r="I76" s="157"/>
      <c r="J76" s="157"/>
      <c r="K76" s="157"/>
      <c r="L76" s="157"/>
      <c r="M76" s="157"/>
      <c r="N76" s="157"/>
      <c r="O76" s="157"/>
      <c r="P76" s="157"/>
      <c r="Q76" s="157"/>
      <c r="R76" s="157"/>
      <c r="S76" s="157"/>
      <c r="T76" s="157"/>
      <c r="U76" s="157"/>
      <c r="V76" s="157"/>
      <c r="W76" s="157"/>
      <c r="X76" s="157"/>
      <c r="Y76" s="158"/>
    </row>
    <row r="77" ht="21" customHeight="1">
      <c r="A77" s="5"/>
    </row>
    <row r="78" ht="15">
      <c r="A78" s="5" t="s">
        <v>89</v>
      </c>
    </row>
    <row r="79" ht="24" customHeight="1"/>
    <row r="80" spans="2:25" ht="10.15" customHeight="1">
      <c r="B80" s="177"/>
      <c r="C80" s="177"/>
      <c r="D80" s="177"/>
      <c r="E80" s="177"/>
      <c r="F80" s="177"/>
      <c r="G80" s="177"/>
      <c r="H80" s="177"/>
      <c r="J80" s="177"/>
      <c r="K80" s="177"/>
      <c r="L80" s="177"/>
      <c r="M80" s="177"/>
      <c r="N80" s="177"/>
      <c r="O80" s="177"/>
      <c r="P80" s="177"/>
      <c r="Q80" s="177"/>
      <c r="S80" s="137"/>
      <c r="T80" s="138"/>
      <c r="U80" s="138"/>
      <c r="V80" s="138"/>
      <c r="W80" s="138"/>
      <c r="X80" s="138"/>
      <c r="Y80" s="139"/>
    </row>
    <row r="81" spans="2:25" ht="10.15" customHeight="1">
      <c r="B81" s="177"/>
      <c r="C81" s="177"/>
      <c r="D81" s="177"/>
      <c r="E81" s="177"/>
      <c r="F81" s="177"/>
      <c r="G81" s="177"/>
      <c r="H81" s="177"/>
      <c r="J81" s="177"/>
      <c r="K81" s="177"/>
      <c r="L81" s="177"/>
      <c r="M81" s="177"/>
      <c r="N81" s="177"/>
      <c r="O81" s="177"/>
      <c r="P81" s="177"/>
      <c r="Q81" s="177"/>
      <c r="S81" s="140"/>
      <c r="T81" s="141"/>
      <c r="U81" s="141"/>
      <c r="V81" s="141"/>
      <c r="W81" s="141"/>
      <c r="X81" s="141"/>
      <c r="Y81" s="142"/>
    </row>
    <row r="82" spans="2:25" ht="21" customHeight="1">
      <c r="B82" s="177"/>
      <c r="C82" s="177"/>
      <c r="D82" s="177"/>
      <c r="E82" s="177"/>
      <c r="F82" s="177"/>
      <c r="G82" s="177"/>
      <c r="H82" s="177"/>
      <c r="J82" s="177"/>
      <c r="K82" s="177"/>
      <c r="L82" s="177"/>
      <c r="M82" s="177"/>
      <c r="N82" s="177"/>
      <c r="O82" s="177"/>
      <c r="P82" s="177"/>
      <c r="Q82" s="177"/>
      <c r="S82" s="140"/>
      <c r="T82" s="141"/>
      <c r="U82" s="141"/>
      <c r="V82" s="141"/>
      <c r="W82" s="141"/>
      <c r="X82" s="141"/>
      <c r="Y82" s="142"/>
    </row>
    <row r="83" spans="2:25" ht="35.25" customHeight="1">
      <c r="B83" s="177"/>
      <c r="C83" s="177"/>
      <c r="D83" s="177"/>
      <c r="E83" s="177"/>
      <c r="F83" s="177"/>
      <c r="G83" s="177"/>
      <c r="H83" s="177"/>
      <c r="J83" s="177"/>
      <c r="K83" s="177"/>
      <c r="L83" s="177"/>
      <c r="M83" s="177"/>
      <c r="N83" s="177"/>
      <c r="O83" s="177"/>
      <c r="P83" s="177"/>
      <c r="Q83" s="177"/>
      <c r="S83" s="140"/>
      <c r="T83" s="141"/>
      <c r="U83" s="141"/>
      <c r="V83" s="141"/>
      <c r="W83" s="141"/>
      <c r="X83" s="141"/>
      <c r="Y83" s="142"/>
    </row>
    <row r="84" spans="2:25" ht="21" customHeight="1">
      <c r="B84" s="177"/>
      <c r="C84" s="177"/>
      <c r="D84" s="177"/>
      <c r="E84" s="177"/>
      <c r="F84" s="177"/>
      <c r="G84" s="177"/>
      <c r="H84" s="177"/>
      <c r="J84" s="177"/>
      <c r="K84" s="177"/>
      <c r="L84" s="177"/>
      <c r="M84" s="177"/>
      <c r="N84" s="177"/>
      <c r="O84" s="177"/>
      <c r="P84" s="177"/>
      <c r="Q84" s="177"/>
      <c r="S84" s="140"/>
      <c r="T84" s="141"/>
      <c r="U84" s="141"/>
      <c r="V84" s="141"/>
      <c r="W84" s="141"/>
      <c r="X84" s="141"/>
      <c r="Y84" s="142"/>
    </row>
    <row r="85" spans="2:25" ht="21" customHeight="1">
      <c r="B85" s="177"/>
      <c r="C85" s="177"/>
      <c r="D85" s="177"/>
      <c r="E85" s="177"/>
      <c r="F85" s="177"/>
      <c r="G85" s="177"/>
      <c r="H85" s="177"/>
      <c r="J85" s="177"/>
      <c r="K85" s="177"/>
      <c r="L85" s="177"/>
      <c r="M85" s="177"/>
      <c r="N85" s="177"/>
      <c r="O85" s="177"/>
      <c r="P85" s="177"/>
      <c r="Q85" s="177"/>
      <c r="S85" s="140"/>
      <c r="T85" s="141"/>
      <c r="U85" s="141"/>
      <c r="V85" s="141"/>
      <c r="W85" s="141"/>
      <c r="X85" s="141"/>
      <c r="Y85" s="142"/>
    </row>
    <row r="86" spans="2:25" ht="21" customHeight="1">
      <c r="B86" s="177"/>
      <c r="C86" s="177"/>
      <c r="D86" s="177"/>
      <c r="E86" s="177"/>
      <c r="F86" s="177"/>
      <c r="G86" s="177"/>
      <c r="H86" s="177"/>
      <c r="J86" s="177"/>
      <c r="K86" s="177"/>
      <c r="L86" s="177"/>
      <c r="M86" s="177"/>
      <c r="N86" s="177"/>
      <c r="O86" s="177"/>
      <c r="P86" s="177"/>
      <c r="Q86" s="177"/>
      <c r="S86" s="140"/>
      <c r="T86" s="141"/>
      <c r="U86" s="141"/>
      <c r="V86" s="141"/>
      <c r="W86" s="141"/>
      <c r="X86" s="141"/>
      <c r="Y86" s="142"/>
    </row>
    <row r="87" spans="2:25" ht="21" customHeight="1">
      <c r="B87" s="177"/>
      <c r="C87" s="177"/>
      <c r="D87" s="177"/>
      <c r="E87" s="177"/>
      <c r="F87" s="177"/>
      <c r="G87" s="177"/>
      <c r="H87" s="177"/>
      <c r="J87" s="177"/>
      <c r="K87" s="177"/>
      <c r="L87" s="177"/>
      <c r="M87" s="177"/>
      <c r="N87" s="177"/>
      <c r="O87" s="177"/>
      <c r="P87" s="177"/>
      <c r="Q87" s="177"/>
      <c r="S87" s="140"/>
      <c r="T87" s="141"/>
      <c r="U87" s="141"/>
      <c r="V87" s="141"/>
      <c r="W87" s="141"/>
      <c r="X87" s="141"/>
      <c r="Y87" s="142"/>
    </row>
    <row r="88" spans="2:25" ht="21" customHeight="1">
      <c r="B88" s="177"/>
      <c r="C88" s="177"/>
      <c r="D88" s="177"/>
      <c r="E88" s="177"/>
      <c r="F88" s="177"/>
      <c r="G88" s="177"/>
      <c r="H88" s="177"/>
      <c r="J88" s="177"/>
      <c r="K88" s="177"/>
      <c r="L88" s="177"/>
      <c r="M88" s="177"/>
      <c r="N88" s="177"/>
      <c r="O88" s="177"/>
      <c r="P88" s="177"/>
      <c r="Q88" s="177"/>
      <c r="S88" s="140"/>
      <c r="T88" s="141"/>
      <c r="U88" s="141"/>
      <c r="V88" s="141"/>
      <c r="W88" s="141"/>
      <c r="X88" s="141"/>
      <c r="Y88" s="142"/>
    </row>
    <row r="89" spans="2:25" ht="21" customHeight="1">
      <c r="B89" s="177"/>
      <c r="C89" s="177"/>
      <c r="D89" s="177"/>
      <c r="E89" s="177"/>
      <c r="F89" s="177"/>
      <c r="G89" s="177"/>
      <c r="H89" s="177"/>
      <c r="J89" s="177"/>
      <c r="K89" s="177"/>
      <c r="L89" s="177"/>
      <c r="M89" s="177"/>
      <c r="N89" s="177"/>
      <c r="O89" s="177"/>
      <c r="P89" s="177"/>
      <c r="Q89" s="177"/>
      <c r="S89" s="143"/>
      <c r="T89" s="144"/>
      <c r="U89" s="144"/>
      <c r="V89" s="144"/>
      <c r="W89" s="144"/>
      <c r="X89" s="144"/>
      <c r="Y89" s="145"/>
    </row>
    <row r="90" spans="2:25" ht="48" customHeight="1">
      <c r="B90" s="146"/>
      <c r="C90" s="146"/>
      <c r="D90" s="146"/>
      <c r="E90" s="146"/>
      <c r="F90" s="146"/>
      <c r="G90" s="146"/>
      <c r="H90" s="146"/>
      <c r="J90" s="147"/>
      <c r="K90" s="148"/>
      <c r="L90" s="148"/>
      <c r="M90" s="148"/>
      <c r="N90" s="148"/>
      <c r="O90" s="148"/>
      <c r="P90" s="148"/>
      <c r="Q90" s="149"/>
      <c r="S90" s="147"/>
      <c r="T90" s="148"/>
      <c r="U90" s="148"/>
      <c r="V90" s="148"/>
      <c r="W90" s="148"/>
      <c r="X90" s="148"/>
      <c r="Y90" s="149"/>
    </row>
    <row r="91" spans="2:25" ht="48" customHeight="1">
      <c r="B91" s="146"/>
      <c r="C91" s="146"/>
      <c r="D91" s="146"/>
      <c r="E91" s="146"/>
      <c r="F91" s="146"/>
      <c r="G91" s="146"/>
      <c r="H91" s="146"/>
      <c r="J91" s="150"/>
      <c r="K91" s="151"/>
      <c r="L91" s="151"/>
      <c r="M91" s="151"/>
      <c r="N91" s="151"/>
      <c r="O91" s="151"/>
      <c r="P91" s="151"/>
      <c r="Q91" s="152"/>
      <c r="S91" s="150"/>
      <c r="T91" s="151"/>
      <c r="U91" s="151"/>
      <c r="V91" s="151"/>
      <c r="W91" s="151"/>
      <c r="X91" s="151"/>
      <c r="Y91" s="152"/>
    </row>
    <row r="92" ht="21" customHeight="1"/>
    <row r="93" spans="2:25" ht="21" customHeight="1">
      <c r="B93" s="177"/>
      <c r="C93" s="177"/>
      <c r="D93" s="177"/>
      <c r="E93" s="177"/>
      <c r="F93" s="177"/>
      <c r="G93" s="177"/>
      <c r="H93" s="177"/>
      <c r="J93" s="177"/>
      <c r="K93" s="177"/>
      <c r="L93" s="177"/>
      <c r="M93" s="177"/>
      <c r="N93" s="177"/>
      <c r="O93" s="177"/>
      <c r="P93" s="177"/>
      <c r="Q93" s="177"/>
      <c r="S93" s="137"/>
      <c r="T93" s="138"/>
      <c r="U93" s="138"/>
      <c r="V93" s="138"/>
      <c r="W93" s="138"/>
      <c r="X93" s="138"/>
      <c r="Y93" s="139"/>
    </row>
    <row r="94" spans="2:25" ht="21" customHeight="1">
      <c r="B94" s="177"/>
      <c r="C94" s="177"/>
      <c r="D94" s="177"/>
      <c r="E94" s="177"/>
      <c r="F94" s="177"/>
      <c r="G94" s="177"/>
      <c r="H94" s="177"/>
      <c r="J94" s="177"/>
      <c r="K94" s="177"/>
      <c r="L94" s="177"/>
      <c r="M94" s="177"/>
      <c r="N94" s="177"/>
      <c r="O94" s="177"/>
      <c r="P94" s="177"/>
      <c r="Q94" s="177"/>
      <c r="S94" s="140"/>
      <c r="T94" s="141"/>
      <c r="U94" s="141"/>
      <c r="V94" s="141"/>
      <c r="W94" s="141"/>
      <c r="X94" s="141"/>
      <c r="Y94" s="142"/>
    </row>
    <row r="95" spans="2:25" ht="21" customHeight="1">
      <c r="B95" s="177"/>
      <c r="C95" s="177"/>
      <c r="D95" s="177"/>
      <c r="E95" s="177"/>
      <c r="F95" s="177"/>
      <c r="G95" s="177"/>
      <c r="H95" s="177"/>
      <c r="J95" s="177"/>
      <c r="K95" s="177"/>
      <c r="L95" s="177"/>
      <c r="M95" s="177"/>
      <c r="N95" s="177"/>
      <c r="O95" s="177"/>
      <c r="P95" s="177"/>
      <c r="Q95" s="177"/>
      <c r="S95" s="140"/>
      <c r="T95" s="141"/>
      <c r="U95" s="141"/>
      <c r="V95" s="141"/>
      <c r="W95" s="141"/>
      <c r="X95" s="141"/>
      <c r="Y95" s="142"/>
    </row>
    <row r="96" spans="2:25" ht="21" customHeight="1">
      <c r="B96" s="177"/>
      <c r="C96" s="177"/>
      <c r="D96" s="177"/>
      <c r="E96" s="177"/>
      <c r="F96" s="177"/>
      <c r="G96" s="177"/>
      <c r="H96" s="177"/>
      <c r="J96" s="177"/>
      <c r="K96" s="177"/>
      <c r="L96" s="177"/>
      <c r="M96" s="177"/>
      <c r="N96" s="177"/>
      <c r="O96" s="177"/>
      <c r="P96" s="177"/>
      <c r="Q96" s="177"/>
      <c r="S96" s="140"/>
      <c r="T96" s="141"/>
      <c r="U96" s="141"/>
      <c r="V96" s="141"/>
      <c r="W96" s="141"/>
      <c r="X96" s="141"/>
      <c r="Y96" s="142"/>
    </row>
    <row r="97" spans="2:25" ht="21" customHeight="1">
      <c r="B97" s="177"/>
      <c r="C97" s="177"/>
      <c r="D97" s="177"/>
      <c r="E97" s="177"/>
      <c r="F97" s="177"/>
      <c r="G97" s="177"/>
      <c r="H97" s="177"/>
      <c r="J97" s="177"/>
      <c r="K97" s="177"/>
      <c r="L97" s="177"/>
      <c r="M97" s="177"/>
      <c r="N97" s="177"/>
      <c r="O97" s="177"/>
      <c r="P97" s="177"/>
      <c r="Q97" s="177"/>
      <c r="S97" s="140"/>
      <c r="T97" s="141"/>
      <c r="U97" s="141"/>
      <c r="V97" s="141"/>
      <c r="W97" s="141"/>
      <c r="X97" s="141"/>
      <c r="Y97" s="142"/>
    </row>
    <row r="98" spans="2:25" ht="21" customHeight="1">
      <c r="B98" s="177"/>
      <c r="C98" s="177"/>
      <c r="D98" s="177"/>
      <c r="E98" s="177"/>
      <c r="F98" s="177"/>
      <c r="G98" s="177"/>
      <c r="H98" s="177"/>
      <c r="J98" s="177"/>
      <c r="K98" s="177"/>
      <c r="L98" s="177"/>
      <c r="M98" s="177"/>
      <c r="N98" s="177"/>
      <c r="O98" s="177"/>
      <c r="P98" s="177"/>
      <c r="Q98" s="177"/>
      <c r="S98" s="140"/>
      <c r="T98" s="141"/>
      <c r="U98" s="141"/>
      <c r="V98" s="141"/>
      <c r="W98" s="141"/>
      <c r="X98" s="141"/>
      <c r="Y98" s="142"/>
    </row>
    <row r="99" spans="2:25" ht="21" customHeight="1">
      <c r="B99" s="177"/>
      <c r="C99" s="177"/>
      <c r="D99" s="177"/>
      <c r="E99" s="177"/>
      <c r="F99" s="177"/>
      <c r="G99" s="177"/>
      <c r="H99" s="177"/>
      <c r="J99" s="177"/>
      <c r="K99" s="177"/>
      <c r="L99" s="177"/>
      <c r="M99" s="177"/>
      <c r="N99" s="177"/>
      <c r="O99" s="177"/>
      <c r="P99" s="177"/>
      <c r="Q99" s="177"/>
      <c r="S99" s="140"/>
      <c r="T99" s="141"/>
      <c r="U99" s="141"/>
      <c r="V99" s="141"/>
      <c r="W99" s="141"/>
      <c r="X99" s="141"/>
      <c r="Y99" s="142"/>
    </row>
    <row r="100" spans="2:25" ht="21" customHeight="1">
      <c r="B100" s="177"/>
      <c r="C100" s="177"/>
      <c r="D100" s="177"/>
      <c r="E100" s="177"/>
      <c r="F100" s="177"/>
      <c r="G100" s="177"/>
      <c r="H100" s="177"/>
      <c r="J100" s="177"/>
      <c r="K100" s="177"/>
      <c r="L100" s="177"/>
      <c r="M100" s="177"/>
      <c r="N100" s="177"/>
      <c r="O100" s="177"/>
      <c r="P100" s="177"/>
      <c r="Q100" s="177"/>
      <c r="S100" s="140"/>
      <c r="T100" s="141"/>
      <c r="U100" s="141"/>
      <c r="V100" s="141"/>
      <c r="W100" s="141"/>
      <c r="X100" s="141"/>
      <c r="Y100" s="142"/>
    </row>
    <row r="101" spans="2:25" ht="21" customHeight="1">
      <c r="B101" s="177"/>
      <c r="C101" s="177"/>
      <c r="D101" s="177"/>
      <c r="E101" s="177"/>
      <c r="F101" s="177"/>
      <c r="G101" s="177"/>
      <c r="H101" s="177"/>
      <c r="J101" s="177"/>
      <c r="K101" s="177"/>
      <c r="L101" s="177"/>
      <c r="M101" s="177"/>
      <c r="N101" s="177"/>
      <c r="O101" s="177"/>
      <c r="P101" s="177"/>
      <c r="Q101" s="177"/>
      <c r="S101" s="140"/>
      <c r="T101" s="141"/>
      <c r="U101" s="141"/>
      <c r="V101" s="141"/>
      <c r="W101" s="141"/>
      <c r="X101" s="141"/>
      <c r="Y101" s="142"/>
    </row>
    <row r="102" spans="2:25" ht="21" customHeight="1">
      <c r="B102" s="177"/>
      <c r="C102" s="177"/>
      <c r="D102" s="177"/>
      <c r="E102" s="177"/>
      <c r="F102" s="177"/>
      <c r="G102" s="177"/>
      <c r="H102" s="177"/>
      <c r="J102" s="177"/>
      <c r="K102" s="177"/>
      <c r="L102" s="177"/>
      <c r="M102" s="177"/>
      <c r="N102" s="177"/>
      <c r="O102" s="177"/>
      <c r="P102" s="177"/>
      <c r="Q102" s="177"/>
      <c r="S102" s="143"/>
      <c r="T102" s="144"/>
      <c r="U102" s="144"/>
      <c r="V102" s="144"/>
      <c r="W102" s="144"/>
      <c r="X102" s="144"/>
      <c r="Y102" s="145"/>
    </row>
    <row r="103" spans="2:25" ht="48" customHeight="1">
      <c r="B103" s="130"/>
      <c r="C103" s="130"/>
      <c r="D103" s="130"/>
      <c r="E103" s="130"/>
      <c r="F103" s="130"/>
      <c r="G103" s="130"/>
      <c r="H103" s="130"/>
      <c r="J103" s="147"/>
      <c r="K103" s="148"/>
      <c r="L103" s="148"/>
      <c r="M103" s="148"/>
      <c r="N103" s="148"/>
      <c r="O103" s="148"/>
      <c r="P103" s="148"/>
      <c r="Q103" s="149"/>
      <c r="S103" s="165"/>
      <c r="T103" s="166"/>
      <c r="U103" s="166"/>
      <c r="V103" s="166"/>
      <c r="W103" s="166"/>
      <c r="X103" s="166"/>
      <c r="Y103" s="167"/>
    </row>
    <row r="104" spans="2:25" ht="48" customHeight="1">
      <c r="B104" s="130"/>
      <c r="C104" s="130"/>
      <c r="D104" s="130"/>
      <c r="E104" s="130"/>
      <c r="F104" s="130"/>
      <c r="G104" s="130"/>
      <c r="H104" s="130"/>
      <c r="J104" s="150"/>
      <c r="K104" s="151"/>
      <c r="L104" s="151"/>
      <c r="M104" s="151"/>
      <c r="N104" s="151"/>
      <c r="O104" s="151"/>
      <c r="P104" s="151"/>
      <c r="Q104" s="152"/>
      <c r="S104" s="168"/>
      <c r="T104" s="169"/>
      <c r="U104" s="169"/>
      <c r="V104" s="169"/>
      <c r="W104" s="169"/>
      <c r="X104" s="169"/>
      <c r="Y104" s="170"/>
    </row>
    <row r="105" ht="21" customHeight="1"/>
    <row r="106" spans="2:25" ht="21" customHeight="1">
      <c r="B106" s="137"/>
      <c r="C106" s="138"/>
      <c r="D106" s="138"/>
      <c r="E106" s="138"/>
      <c r="F106" s="138"/>
      <c r="G106" s="138"/>
      <c r="H106" s="139"/>
      <c r="J106" s="137"/>
      <c r="K106" s="138"/>
      <c r="L106" s="138"/>
      <c r="M106" s="138"/>
      <c r="N106" s="138"/>
      <c r="O106" s="138"/>
      <c r="P106" s="138"/>
      <c r="Q106" s="139"/>
      <c r="S106" s="137"/>
      <c r="T106" s="138"/>
      <c r="U106" s="138"/>
      <c r="V106" s="138"/>
      <c r="W106" s="138"/>
      <c r="X106" s="138"/>
      <c r="Y106" s="139"/>
    </row>
    <row r="107" spans="2:25" ht="21" customHeight="1">
      <c r="B107" s="140"/>
      <c r="C107" s="141"/>
      <c r="D107" s="141"/>
      <c r="E107" s="141"/>
      <c r="F107" s="141"/>
      <c r="G107" s="141"/>
      <c r="H107" s="142"/>
      <c r="J107" s="140"/>
      <c r="K107" s="141"/>
      <c r="L107" s="141"/>
      <c r="M107" s="141"/>
      <c r="N107" s="141"/>
      <c r="O107" s="141"/>
      <c r="P107" s="141"/>
      <c r="Q107" s="142"/>
      <c r="S107" s="140"/>
      <c r="T107" s="141"/>
      <c r="U107" s="141"/>
      <c r="V107" s="141"/>
      <c r="W107" s="141"/>
      <c r="X107" s="141"/>
      <c r="Y107" s="142"/>
    </row>
    <row r="108" spans="2:25" ht="21" customHeight="1">
      <c r="B108" s="140"/>
      <c r="C108" s="141"/>
      <c r="D108" s="141"/>
      <c r="E108" s="141"/>
      <c r="F108" s="141"/>
      <c r="G108" s="141"/>
      <c r="H108" s="142"/>
      <c r="J108" s="140"/>
      <c r="K108" s="141"/>
      <c r="L108" s="141"/>
      <c r="M108" s="141"/>
      <c r="N108" s="141"/>
      <c r="O108" s="141"/>
      <c r="P108" s="141"/>
      <c r="Q108" s="142"/>
      <c r="S108" s="140"/>
      <c r="T108" s="141"/>
      <c r="U108" s="141"/>
      <c r="V108" s="141"/>
      <c r="W108" s="141"/>
      <c r="X108" s="141"/>
      <c r="Y108" s="142"/>
    </row>
    <row r="109" spans="2:25" ht="21" customHeight="1">
      <c r="B109" s="140"/>
      <c r="C109" s="141"/>
      <c r="D109" s="141"/>
      <c r="E109" s="141"/>
      <c r="F109" s="141"/>
      <c r="G109" s="141"/>
      <c r="H109" s="142"/>
      <c r="J109" s="140"/>
      <c r="K109" s="141"/>
      <c r="L109" s="141"/>
      <c r="M109" s="141"/>
      <c r="N109" s="141"/>
      <c r="O109" s="141"/>
      <c r="P109" s="141"/>
      <c r="Q109" s="142"/>
      <c r="S109" s="140"/>
      <c r="T109" s="141"/>
      <c r="U109" s="141"/>
      <c r="V109" s="141"/>
      <c r="W109" s="141"/>
      <c r="X109" s="141"/>
      <c r="Y109" s="142"/>
    </row>
    <row r="110" spans="2:25" ht="21" customHeight="1">
      <c r="B110" s="140"/>
      <c r="C110" s="141"/>
      <c r="D110" s="141"/>
      <c r="E110" s="141"/>
      <c r="F110" s="141"/>
      <c r="G110" s="141"/>
      <c r="H110" s="142"/>
      <c r="J110" s="140"/>
      <c r="K110" s="141"/>
      <c r="L110" s="141"/>
      <c r="M110" s="141"/>
      <c r="N110" s="141"/>
      <c r="O110" s="141"/>
      <c r="P110" s="141"/>
      <c r="Q110" s="142"/>
      <c r="S110" s="140"/>
      <c r="T110" s="141"/>
      <c r="U110" s="141"/>
      <c r="V110" s="141"/>
      <c r="W110" s="141"/>
      <c r="X110" s="141"/>
      <c r="Y110" s="142"/>
    </row>
    <row r="111" spans="2:25" ht="21" customHeight="1">
      <c r="B111" s="140"/>
      <c r="C111" s="141"/>
      <c r="D111" s="141"/>
      <c r="E111" s="141"/>
      <c r="F111" s="141"/>
      <c r="G111" s="141"/>
      <c r="H111" s="142"/>
      <c r="J111" s="140"/>
      <c r="K111" s="141"/>
      <c r="L111" s="141"/>
      <c r="M111" s="141"/>
      <c r="N111" s="141"/>
      <c r="O111" s="141"/>
      <c r="P111" s="141"/>
      <c r="Q111" s="142"/>
      <c r="S111" s="140"/>
      <c r="T111" s="141"/>
      <c r="U111" s="141"/>
      <c r="V111" s="141"/>
      <c r="W111" s="141"/>
      <c r="X111" s="141"/>
      <c r="Y111" s="142"/>
    </row>
    <row r="112" spans="2:25" ht="21" customHeight="1">
      <c r="B112" s="140"/>
      <c r="C112" s="141"/>
      <c r="D112" s="141"/>
      <c r="E112" s="141"/>
      <c r="F112" s="141"/>
      <c r="G112" s="141"/>
      <c r="H112" s="142"/>
      <c r="J112" s="140"/>
      <c r="K112" s="141"/>
      <c r="L112" s="141"/>
      <c r="M112" s="141"/>
      <c r="N112" s="141"/>
      <c r="O112" s="141"/>
      <c r="P112" s="141"/>
      <c r="Q112" s="142"/>
      <c r="S112" s="140"/>
      <c r="T112" s="141"/>
      <c r="U112" s="141"/>
      <c r="V112" s="141"/>
      <c r="W112" s="141"/>
      <c r="X112" s="141"/>
      <c r="Y112" s="142"/>
    </row>
    <row r="113" spans="2:25" ht="21" customHeight="1">
      <c r="B113" s="140"/>
      <c r="C113" s="141"/>
      <c r="D113" s="141"/>
      <c r="E113" s="141"/>
      <c r="F113" s="141"/>
      <c r="G113" s="141"/>
      <c r="H113" s="142"/>
      <c r="J113" s="140"/>
      <c r="K113" s="141"/>
      <c r="L113" s="141"/>
      <c r="M113" s="141"/>
      <c r="N113" s="141"/>
      <c r="O113" s="141"/>
      <c r="P113" s="141"/>
      <c r="Q113" s="142"/>
      <c r="S113" s="140"/>
      <c r="T113" s="141"/>
      <c r="U113" s="141"/>
      <c r="V113" s="141"/>
      <c r="W113" s="141"/>
      <c r="X113" s="141"/>
      <c r="Y113" s="142"/>
    </row>
    <row r="114" spans="2:25" ht="21" customHeight="1">
      <c r="B114" s="140"/>
      <c r="C114" s="141"/>
      <c r="D114" s="141"/>
      <c r="E114" s="141"/>
      <c r="F114" s="141"/>
      <c r="G114" s="141"/>
      <c r="H114" s="142"/>
      <c r="J114" s="140"/>
      <c r="K114" s="141"/>
      <c r="L114" s="141"/>
      <c r="M114" s="141"/>
      <c r="N114" s="141"/>
      <c r="O114" s="141"/>
      <c r="P114" s="141"/>
      <c r="Q114" s="142"/>
      <c r="S114" s="140"/>
      <c r="T114" s="141"/>
      <c r="U114" s="141"/>
      <c r="V114" s="141"/>
      <c r="W114" s="141"/>
      <c r="X114" s="141"/>
      <c r="Y114" s="142"/>
    </row>
    <row r="115" spans="2:25" ht="21" customHeight="1">
      <c r="B115" s="143"/>
      <c r="C115" s="144"/>
      <c r="D115" s="144"/>
      <c r="E115" s="144"/>
      <c r="F115" s="144"/>
      <c r="G115" s="144"/>
      <c r="H115" s="145"/>
      <c r="J115" s="143"/>
      <c r="K115" s="144"/>
      <c r="L115" s="144"/>
      <c r="M115" s="144"/>
      <c r="N115" s="144"/>
      <c r="O115" s="144"/>
      <c r="P115" s="144"/>
      <c r="Q115" s="145"/>
      <c r="S115" s="143"/>
      <c r="T115" s="144"/>
      <c r="U115" s="144"/>
      <c r="V115" s="144"/>
      <c r="W115" s="144"/>
      <c r="X115" s="144"/>
      <c r="Y115" s="145"/>
    </row>
    <row r="116" spans="2:25" ht="48" customHeight="1">
      <c r="B116" s="165"/>
      <c r="C116" s="166"/>
      <c r="D116" s="166"/>
      <c r="E116" s="166"/>
      <c r="F116" s="166"/>
      <c r="G116" s="166"/>
      <c r="H116" s="167"/>
      <c r="J116" s="171"/>
      <c r="K116" s="172"/>
      <c r="L116" s="172"/>
      <c r="M116" s="172"/>
      <c r="N116" s="172"/>
      <c r="O116" s="172"/>
      <c r="P116" s="172"/>
      <c r="Q116" s="173"/>
      <c r="S116" s="165"/>
      <c r="T116" s="166"/>
      <c r="U116" s="166"/>
      <c r="V116" s="166"/>
      <c r="W116" s="166"/>
      <c r="X116" s="166"/>
      <c r="Y116" s="167"/>
    </row>
    <row r="117" spans="2:25" ht="48" customHeight="1">
      <c r="B117" s="168"/>
      <c r="C117" s="169"/>
      <c r="D117" s="169"/>
      <c r="E117" s="169"/>
      <c r="F117" s="169"/>
      <c r="G117" s="169"/>
      <c r="H117" s="170"/>
      <c r="J117" s="174"/>
      <c r="K117" s="175"/>
      <c r="L117" s="175"/>
      <c r="M117" s="175"/>
      <c r="N117" s="175"/>
      <c r="O117" s="175"/>
      <c r="P117" s="175"/>
      <c r="Q117" s="176"/>
      <c r="S117" s="168"/>
      <c r="T117" s="169"/>
      <c r="U117" s="169"/>
      <c r="V117" s="169"/>
      <c r="W117" s="169"/>
      <c r="X117" s="169"/>
      <c r="Y117" s="170"/>
    </row>
    <row r="119" ht="21" customHeight="1"/>
    <row r="120" spans="5:23" ht="21" customHeight="1">
      <c r="E120" s="18" t="s">
        <v>48</v>
      </c>
      <c r="F120" s="162"/>
      <c r="G120" s="162"/>
      <c r="H120" s="162"/>
      <c r="I120" s="162"/>
      <c r="J120" s="162"/>
      <c r="Q120" s="18" t="s">
        <v>49</v>
      </c>
      <c r="R120" s="162"/>
      <c r="S120" s="162"/>
      <c r="T120" s="162"/>
      <c r="U120" s="162"/>
      <c r="V120" s="162"/>
      <c r="W120" s="162"/>
    </row>
    <row r="121" spans="5:24" ht="21" customHeight="1">
      <c r="E121" s="18" t="s">
        <v>50</v>
      </c>
      <c r="F121" s="163"/>
      <c r="G121" s="163"/>
      <c r="H121" s="163"/>
      <c r="I121" s="163"/>
      <c r="J121" s="163"/>
      <c r="K121" s="5" t="s">
        <v>51</v>
      </c>
      <c r="Q121" s="18" t="s">
        <v>50</v>
      </c>
      <c r="R121" s="162"/>
      <c r="S121" s="162"/>
      <c r="T121" s="162"/>
      <c r="U121" s="162"/>
      <c r="V121" s="162"/>
      <c r="W121" s="162"/>
      <c r="X121" s="5" t="s">
        <v>51</v>
      </c>
    </row>
    <row r="122" spans="5:24" ht="24" customHeight="1">
      <c r="E122" s="18" t="s">
        <v>52</v>
      </c>
      <c r="F122" s="163"/>
      <c r="G122" s="163"/>
      <c r="H122" s="163"/>
      <c r="I122" s="163"/>
      <c r="J122" s="163"/>
      <c r="Q122" s="164"/>
      <c r="R122" s="164"/>
      <c r="S122" s="164"/>
      <c r="T122" s="164"/>
      <c r="U122" s="164"/>
      <c r="V122" s="164"/>
      <c r="W122" s="164"/>
      <c r="X122" s="164"/>
    </row>
    <row r="123" spans="5:23" ht="24" customHeight="1">
      <c r="E123" s="18" t="s">
        <v>53</v>
      </c>
      <c r="F123" s="159"/>
      <c r="G123" s="159"/>
      <c r="H123" s="159"/>
      <c r="I123" s="159"/>
      <c r="J123" s="159"/>
      <c r="Q123" s="18" t="s">
        <v>53</v>
      </c>
      <c r="R123" s="160"/>
      <c r="S123" s="160"/>
      <c r="T123" s="160"/>
      <c r="U123" s="160"/>
      <c r="V123" s="160"/>
      <c r="W123" s="160"/>
    </row>
    <row r="124" spans="5:10" ht="24" customHeight="1">
      <c r="E124" s="18" t="s">
        <v>54</v>
      </c>
      <c r="F124" s="161"/>
      <c r="G124" s="161"/>
      <c r="H124" s="161"/>
      <c r="I124" s="161"/>
      <c r="J124" s="161"/>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55:L55"/>
    <mergeCell ref="M55:X55"/>
    <mergeCell ref="B56:L56"/>
    <mergeCell ref="M56:X56"/>
    <mergeCell ref="Y66:Z66"/>
    <mergeCell ref="B67:G67"/>
    <mergeCell ref="H67:P67"/>
    <mergeCell ref="Q67:X67"/>
    <mergeCell ref="Y67:Z67"/>
    <mergeCell ref="B66:G66"/>
    <mergeCell ref="Y62:Z62"/>
    <mergeCell ref="Y57:Z57"/>
    <mergeCell ref="Y58:Z58"/>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V35:W35"/>
    <mergeCell ref="B36:G36"/>
    <mergeCell ref="H36:J36"/>
    <mergeCell ref="K36:M36"/>
    <mergeCell ref="N36:P36"/>
    <mergeCell ref="Q36:S36"/>
    <mergeCell ref="T36:U36"/>
    <mergeCell ref="V36:W36"/>
    <mergeCell ref="A37:S37"/>
    <mergeCell ref="T37:U37"/>
    <mergeCell ref="V37:W37"/>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H30:J30"/>
    <mergeCell ref="K30:M30"/>
    <mergeCell ref="N30:P30"/>
    <mergeCell ref="H27:J27"/>
    <mergeCell ref="K27:M27"/>
    <mergeCell ref="N27:P27"/>
    <mergeCell ref="Q27:S27"/>
    <mergeCell ref="T27:U27"/>
    <mergeCell ref="T29:U29"/>
    <mergeCell ref="T30:U30"/>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Z124"/>
  <sheetViews>
    <sheetView view="pageBreakPreview" zoomScaleSheetLayoutView="100" workbookViewId="0" topLeftCell="A118">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5" t="s">
        <v>31</v>
      </c>
      <c r="B1" s="35"/>
      <c r="C1" s="35"/>
      <c r="D1" s="35"/>
      <c r="E1" s="35"/>
      <c r="F1" s="35"/>
      <c r="G1" s="35"/>
      <c r="H1" s="35"/>
      <c r="I1" s="35"/>
      <c r="J1" s="35"/>
      <c r="K1" s="35"/>
      <c r="L1" s="35"/>
      <c r="M1" s="35"/>
      <c r="N1" s="35"/>
      <c r="O1" s="35"/>
      <c r="P1" s="35"/>
      <c r="Q1" s="35"/>
      <c r="R1" s="35"/>
      <c r="S1" s="35"/>
      <c r="T1" s="35"/>
      <c r="U1" s="35"/>
      <c r="V1" s="35"/>
      <c r="W1" s="35"/>
      <c r="X1" s="35"/>
      <c r="Y1" s="35"/>
      <c r="Z1" s="35"/>
    </row>
    <row r="2" spans="1:26" ht="21" customHeight="1">
      <c r="A2" s="6"/>
      <c r="B2" s="6"/>
      <c r="C2" s="6"/>
      <c r="D2" s="6"/>
      <c r="E2" s="6"/>
      <c r="F2" s="6"/>
      <c r="G2" s="6"/>
      <c r="H2" s="6"/>
      <c r="I2" s="6"/>
      <c r="J2" s="36" t="s">
        <v>107</v>
      </c>
      <c r="K2" s="36"/>
      <c r="L2" s="36"/>
      <c r="M2" s="36"/>
      <c r="N2" s="36"/>
      <c r="O2" s="36"/>
      <c r="P2" s="36"/>
      <c r="Q2" s="36"/>
      <c r="R2" s="6"/>
      <c r="S2" s="6"/>
      <c r="T2" s="6"/>
      <c r="U2" s="6"/>
      <c r="V2" s="6"/>
      <c r="W2" s="6"/>
      <c r="X2" s="6"/>
      <c r="Y2" s="6"/>
      <c r="Z2" s="6"/>
    </row>
    <row r="3" spans="1:26" ht="21" customHeight="1">
      <c r="A3" s="35" t="s">
        <v>0</v>
      </c>
      <c r="B3" s="35"/>
      <c r="C3" s="35"/>
      <c r="D3" s="35"/>
      <c r="E3" s="35"/>
      <c r="F3" s="35"/>
      <c r="G3" s="35"/>
      <c r="H3" s="35"/>
      <c r="I3" s="35"/>
      <c r="J3" s="35"/>
      <c r="K3" s="35"/>
      <c r="L3" s="35"/>
      <c r="M3" s="35"/>
      <c r="N3" s="35"/>
      <c r="O3" s="35"/>
      <c r="P3" s="35"/>
      <c r="Q3" s="35"/>
      <c r="R3" s="35"/>
      <c r="S3" s="35"/>
      <c r="T3" s="35"/>
      <c r="U3" s="35"/>
      <c r="V3" s="35"/>
      <c r="W3" s="35"/>
      <c r="X3" s="35"/>
      <c r="Y3" s="35"/>
      <c r="Z3" s="35"/>
    </row>
    <row r="4" spans="1:26" ht="21" customHeight="1">
      <c r="A4" s="35" t="s">
        <v>91</v>
      </c>
      <c r="B4" s="35"/>
      <c r="C4" s="35"/>
      <c r="D4" s="35"/>
      <c r="E4" s="35"/>
      <c r="F4" s="35"/>
      <c r="G4" s="35"/>
      <c r="H4" s="35"/>
      <c r="I4" s="35"/>
      <c r="J4" s="35"/>
      <c r="K4" s="35"/>
      <c r="L4" s="35"/>
      <c r="M4" s="35"/>
      <c r="N4" s="35"/>
      <c r="O4" s="35"/>
      <c r="P4" s="35"/>
      <c r="Q4" s="35"/>
      <c r="R4" s="35"/>
      <c r="S4" s="35"/>
      <c r="T4" s="35"/>
      <c r="U4" s="35"/>
      <c r="V4" s="35"/>
      <c r="W4" s="35"/>
      <c r="X4" s="35"/>
      <c r="Y4" s="35"/>
      <c r="Z4" s="35"/>
    </row>
    <row r="5" ht="10.15" customHeight="1"/>
    <row r="6" ht="21" customHeight="1">
      <c r="A6" s="8" t="s">
        <v>1</v>
      </c>
    </row>
    <row r="7" spans="1:16" ht="21" customHeight="1">
      <c r="A7" s="9" t="s">
        <v>90</v>
      </c>
      <c r="L7" s="10"/>
      <c r="M7" s="37"/>
      <c r="N7" s="38"/>
      <c r="O7" s="38"/>
      <c r="P7" s="39"/>
    </row>
    <row r="8" spans="1:10" ht="21" customHeight="1">
      <c r="A8" s="9" t="s">
        <v>34</v>
      </c>
      <c r="G8" s="10"/>
      <c r="H8" s="37"/>
      <c r="I8" s="38"/>
      <c r="J8" s="39"/>
    </row>
    <row r="9" ht="9" customHeight="1"/>
    <row r="10" spans="1:26" s="8" customFormat="1" ht="30" customHeight="1">
      <c r="A10" s="40" t="s">
        <v>6</v>
      </c>
      <c r="B10" s="40" t="s">
        <v>29</v>
      </c>
      <c r="C10" s="40"/>
      <c r="D10" s="40"/>
      <c r="E10" s="40"/>
      <c r="F10" s="40"/>
      <c r="G10" s="40"/>
      <c r="H10" s="40"/>
      <c r="I10" s="40"/>
      <c r="J10" s="40"/>
      <c r="K10" s="40" t="s">
        <v>30</v>
      </c>
      <c r="L10" s="40"/>
      <c r="M10" s="40"/>
      <c r="N10" s="40"/>
      <c r="O10" s="40"/>
      <c r="P10" s="40"/>
      <c r="Q10" s="40"/>
      <c r="R10" s="40"/>
      <c r="S10" s="40" t="s">
        <v>5</v>
      </c>
      <c r="T10" s="40"/>
      <c r="U10" s="40"/>
      <c r="V10" s="40"/>
      <c r="W10" s="40"/>
      <c r="X10" s="40"/>
      <c r="Y10" s="40"/>
      <c r="Z10" s="40"/>
    </row>
    <row r="11" spans="1:26" s="8" customFormat="1" ht="30" customHeight="1">
      <c r="A11" s="40"/>
      <c r="B11" s="40"/>
      <c r="C11" s="40"/>
      <c r="D11" s="40"/>
      <c r="E11" s="40"/>
      <c r="F11" s="40"/>
      <c r="G11" s="40"/>
      <c r="H11" s="40"/>
      <c r="I11" s="40"/>
      <c r="J11" s="40"/>
      <c r="K11" s="40" t="s">
        <v>2</v>
      </c>
      <c r="L11" s="40"/>
      <c r="M11" s="40"/>
      <c r="N11" s="40" t="s">
        <v>3</v>
      </c>
      <c r="O11" s="40"/>
      <c r="P11" s="40"/>
      <c r="Q11" s="40" t="s">
        <v>4</v>
      </c>
      <c r="R11" s="40"/>
      <c r="S11" s="40" t="s">
        <v>2</v>
      </c>
      <c r="T11" s="40"/>
      <c r="U11" s="40"/>
      <c r="V11" s="40" t="s">
        <v>3</v>
      </c>
      <c r="W11" s="40"/>
      <c r="X11" s="40"/>
      <c r="Y11" s="40" t="s">
        <v>4</v>
      </c>
      <c r="Z11" s="40"/>
    </row>
    <row r="12" spans="1:26" ht="24" customHeight="1">
      <c r="A12" s="41" t="s">
        <v>104</v>
      </c>
      <c r="B12" s="42"/>
      <c r="C12" s="42"/>
      <c r="D12" s="42"/>
      <c r="E12" s="42"/>
      <c r="F12" s="42"/>
      <c r="G12" s="42"/>
      <c r="H12" s="42"/>
      <c r="I12" s="42"/>
      <c r="J12" s="42"/>
      <c r="K12" s="42"/>
      <c r="L12" s="42"/>
      <c r="M12" s="42"/>
      <c r="N12" s="42"/>
      <c r="O12" s="42"/>
      <c r="P12" s="42"/>
      <c r="Q12" s="42"/>
      <c r="R12" s="42"/>
      <c r="S12" s="42"/>
      <c r="T12" s="42"/>
      <c r="U12" s="42"/>
      <c r="V12" s="42"/>
      <c r="W12" s="42"/>
      <c r="X12" s="42"/>
      <c r="Y12" s="42"/>
      <c r="Z12" s="43"/>
    </row>
    <row r="13" spans="1:26" ht="24" customHeight="1">
      <c r="A13" s="24">
        <v>1</v>
      </c>
      <c r="B13" s="44" t="s">
        <v>92</v>
      </c>
      <c r="C13" s="44"/>
      <c r="D13" s="44"/>
      <c r="E13" s="44"/>
      <c r="F13" s="44"/>
      <c r="G13" s="44"/>
      <c r="H13" s="44"/>
      <c r="I13" s="44"/>
      <c r="J13" s="44"/>
      <c r="K13" s="45">
        <v>130</v>
      </c>
      <c r="L13" s="45"/>
      <c r="M13" s="45"/>
      <c r="N13" s="46">
        <f>Q25</f>
        <v>0</v>
      </c>
      <c r="O13" s="46"/>
      <c r="P13" s="46"/>
      <c r="Q13" s="47">
        <f>V25/T25*100</f>
        <v>0</v>
      </c>
      <c r="R13" s="48"/>
      <c r="S13" s="199">
        <v>3900000</v>
      </c>
      <c r="T13" s="200"/>
      <c r="U13" s="201"/>
      <c r="V13" s="202"/>
      <c r="W13" s="203"/>
      <c r="X13" s="204"/>
      <c r="Y13" s="211">
        <f>V13/S13*100</f>
        <v>0</v>
      </c>
      <c r="Z13" s="212"/>
    </row>
    <row r="14" spans="1:26" s="11" customFormat="1" ht="48" customHeight="1">
      <c r="A14" s="20">
        <v>2</v>
      </c>
      <c r="B14" s="33" t="s">
        <v>93</v>
      </c>
      <c r="C14" s="33"/>
      <c r="D14" s="33"/>
      <c r="E14" s="33"/>
      <c r="F14" s="33"/>
      <c r="G14" s="33"/>
      <c r="H14" s="33"/>
      <c r="I14" s="33"/>
      <c r="J14" s="33"/>
      <c r="K14" s="98">
        <v>20</v>
      </c>
      <c r="L14" s="98"/>
      <c r="M14" s="98"/>
      <c r="N14" s="99">
        <f>Q32</f>
        <v>0</v>
      </c>
      <c r="O14" s="99"/>
      <c r="P14" s="99"/>
      <c r="Q14" s="68">
        <f>V32/T32*100</f>
        <v>0</v>
      </c>
      <c r="R14" s="69"/>
      <c r="S14" s="196">
        <v>2160000</v>
      </c>
      <c r="T14" s="197"/>
      <c r="U14" s="198"/>
      <c r="V14" s="205"/>
      <c r="W14" s="206"/>
      <c r="X14" s="207"/>
      <c r="Y14" s="211">
        <f>V14/S14*100</f>
        <v>0</v>
      </c>
      <c r="Z14" s="212"/>
    </row>
    <row r="15" spans="1:26" ht="24" customHeight="1">
      <c r="A15" s="19">
        <v>3</v>
      </c>
      <c r="B15" s="100" t="s">
        <v>94</v>
      </c>
      <c r="C15" s="100"/>
      <c r="D15" s="100"/>
      <c r="E15" s="100"/>
      <c r="F15" s="100"/>
      <c r="G15" s="100"/>
      <c r="H15" s="100"/>
      <c r="I15" s="100"/>
      <c r="J15" s="100"/>
      <c r="K15" s="101">
        <v>1450</v>
      </c>
      <c r="L15" s="101"/>
      <c r="M15" s="101"/>
      <c r="N15" s="49">
        <f>Q33</f>
        <v>0</v>
      </c>
      <c r="O15" s="49"/>
      <c r="P15" s="49"/>
      <c r="Q15" s="68">
        <f>V33/T33*100</f>
        <v>0</v>
      </c>
      <c r="R15" s="69"/>
      <c r="S15" s="237">
        <v>7714000</v>
      </c>
      <c r="T15" s="238"/>
      <c r="U15" s="239"/>
      <c r="V15" s="208"/>
      <c r="W15" s="209"/>
      <c r="X15" s="210"/>
      <c r="Y15" s="211">
        <f>V15/S15*100</f>
        <v>0</v>
      </c>
      <c r="Z15" s="212"/>
    </row>
    <row r="16" spans="1:26" ht="24" customHeight="1">
      <c r="A16" s="19">
        <v>4</v>
      </c>
      <c r="B16" s="100" t="s">
        <v>95</v>
      </c>
      <c r="C16" s="100"/>
      <c r="D16" s="100"/>
      <c r="E16" s="100"/>
      <c r="F16" s="100"/>
      <c r="G16" s="100"/>
      <c r="H16" s="100"/>
      <c r="I16" s="100"/>
      <c r="J16" s="100"/>
      <c r="K16" s="101">
        <v>6</v>
      </c>
      <c r="L16" s="101"/>
      <c r="M16" s="101"/>
      <c r="N16" s="49">
        <f>Q34</f>
        <v>0</v>
      </c>
      <c r="O16" s="49"/>
      <c r="P16" s="49"/>
      <c r="Q16" s="68">
        <f aca="true" t="shared" si="0" ref="Q16:Q18">V34/T34*100</f>
        <v>0</v>
      </c>
      <c r="R16" s="69"/>
      <c r="S16" s="228">
        <v>498000</v>
      </c>
      <c r="T16" s="229"/>
      <c r="U16" s="230"/>
      <c r="V16" s="219"/>
      <c r="W16" s="220"/>
      <c r="X16" s="221"/>
      <c r="Y16" s="222">
        <f>V16/S16*100</f>
        <v>0</v>
      </c>
      <c r="Z16" s="223"/>
    </row>
    <row r="17" spans="1:26" ht="24" customHeight="1">
      <c r="A17" s="19">
        <v>5</v>
      </c>
      <c r="B17" s="50" t="s">
        <v>96</v>
      </c>
      <c r="C17" s="51"/>
      <c r="D17" s="51"/>
      <c r="E17" s="51"/>
      <c r="F17" s="51"/>
      <c r="G17" s="51"/>
      <c r="H17" s="51"/>
      <c r="I17" s="51"/>
      <c r="J17" s="52"/>
      <c r="K17" s="53">
        <v>1</v>
      </c>
      <c r="L17" s="54"/>
      <c r="M17" s="55"/>
      <c r="N17" s="56">
        <f>Q35</f>
        <v>0</v>
      </c>
      <c r="O17" s="57"/>
      <c r="P17" s="58"/>
      <c r="Q17" s="68">
        <f>V35/T35*100</f>
        <v>0</v>
      </c>
      <c r="R17" s="69"/>
      <c r="S17" s="231"/>
      <c r="T17" s="232"/>
      <c r="U17" s="233"/>
      <c r="V17" s="213"/>
      <c r="W17" s="214"/>
      <c r="X17" s="215"/>
      <c r="Y17" s="224">
        <f>V17/S16*100</f>
        <v>0</v>
      </c>
      <c r="Z17" s="225"/>
    </row>
    <row r="18" spans="1:26" s="11" customFormat="1" ht="24" customHeight="1">
      <c r="A18" s="20">
        <v>6</v>
      </c>
      <c r="B18" s="33" t="s">
        <v>97</v>
      </c>
      <c r="C18" s="33"/>
      <c r="D18" s="33"/>
      <c r="E18" s="33"/>
      <c r="F18" s="33"/>
      <c r="G18" s="33"/>
      <c r="H18" s="33"/>
      <c r="I18" s="33"/>
      <c r="J18" s="33"/>
      <c r="K18" s="34">
        <v>6</v>
      </c>
      <c r="L18" s="34"/>
      <c r="M18" s="34"/>
      <c r="N18" s="49">
        <f>Q36</f>
        <v>0</v>
      </c>
      <c r="O18" s="49"/>
      <c r="P18" s="49"/>
      <c r="Q18" s="68">
        <f t="shared" si="0"/>
        <v>0</v>
      </c>
      <c r="R18" s="69"/>
      <c r="S18" s="234"/>
      <c r="T18" s="235"/>
      <c r="U18" s="236"/>
      <c r="V18" s="216"/>
      <c r="W18" s="217"/>
      <c r="X18" s="218"/>
      <c r="Y18" s="226"/>
      <c r="Z18" s="227"/>
    </row>
    <row r="19" spans="1:26" s="8" customFormat="1" ht="24" customHeight="1">
      <c r="A19" s="70" t="s">
        <v>35</v>
      </c>
      <c r="B19" s="71"/>
      <c r="C19" s="71"/>
      <c r="D19" s="71"/>
      <c r="E19" s="71"/>
      <c r="F19" s="71"/>
      <c r="G19" s="71"/>
      <c r="H19" s="71"/>
      <c r="I19" s="71"/>
      <c r="J19" s="71"/>
      <c r="K19" s="71"/>
      <c r="L19" s="71"/>
      <c r="M19" s="71"/>
      <c r="N19" s="71"/>
      <c r="O19" s="71"/>
      <c r="P19" s="72"/>
      <c r="Q19" s="73">
        <f>V37</f>
        <v>0</v>
      </c>
      <c r="R19" s="73"/>
      <c r="S19" s="74">
        <f>SUM(S13:U18)</f>
        <v>14272000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40" t="s">
        <v>32</v>
      </c>
      <c r="C23" s="40"/>
      <c r="D23" s="40"/>
      <c r="E23" s="40"/>
      <c r="F23" s="40"/>
      <c r="G23" s="40"/>
      <c r="H23" s="40" t="s">
        <v>36</v>
      </c>
      <c r="I23" s="40"/>
      <c r="J23" s="40"/>
      <c r="K23" s="40" t="s">
        <v>33</v>
      </c>
      <c r="L23" s="40"/>
      <c r="M23" s="40"/>
      <c r="N23" s="40" t="s">
        <v>37</v>
      </c>
      <c r="O23" s="40"/>
      <c r="P23" s="40"/>
      <c r="Q23" s="40" t="s">
        <v>38</v>
      </c>
      <c r="R23" s="40"/>
      <c r="S23" s="40"/>
      <c r="T23" s="40" t="s">
        <v>39</v>
      </c>
      <c r="U23" s="40"/>
      <c r="V23" s="102" t="s">
        <v>8</v>
      </c>
      <c r="W23" s="102"/>
      <c r="X23" s="40" t="s">
        <v>9</v>
      </c>
      <c r="Y23" s="40"/>
      <c r="Z23" s="40"/>
    </row>
    <row r="24" spans="1:26" ht="24" customHeight="1">
      <c r="A24" s="178" t="s">
        <v>104</v>
      </c>
      <c r="B24" s="179"/>
      <c r="C24" s="179"/>
      <c r="D24" s="179"/>
      <c r="E24" s="179"/>
      <c r="F24" s="179"/>
      <c r="G24" s="179"/>
      <c r="H24" s="179"/>
      <c r="I24" s="179"/>
      <c r="J24" s="179"/>
      <c r="K24" s="179"/>
      <c r="L24" s="179"/>
      <c r="M24" s="179"/>
      <c r="N24" s="179"/>
      <c r="O24" s="179"/>
      <c r="P24" s="179"/>
      <c r="Q24" s="179"/>
      <c r="R24" s="179"/>
      <c r="S24" s="179"/>
      <c r="T24" s="180"/>
      <c r="U24" s="180"/>
      <c r="V24" s="179"/>
      <c r="W24" s="179"/>
      <c r="X24" s="179"/>
      <c r="Y24" s="179"/>
      <c r="Z24" s="181"/>
    </row>
    <row r="25" spans="1:26" s="27" customFormat="1" ht="48" customHeight="1">
      <c r="A25" s="25">
        <v>1</v>
      </c>
      <c r="B25" s="182" t="s">
        <v>92</v>
      </c>
      <c r="C25" s="183"/>
      <c r="D25" s="183"/>
      <c r="E25" s="183"/>
      <c r="F25" s="183"/>
      <c r="G25" s="184"/>
      <c r="H25" s="185">
        <f>$K$13</f>
        <v>130</v>
      </c>
      <c r="I25" s="185"/>
      <c r="J25" s="185"/>
      <c r="K25" s="187">
        <f>K31</f>
        <v>0</v>
      </c>
      <c r="L25" s="187"/>
      <c r="M25" s="188"/>
      <c r="N25" s="187">
        <f aca="true" t="shared" si="1" ref="N25">N31</f>
        <v>0</v>
      </c>
      <c r="O25" s="187"/>
      <c r="P25" s="188"/>
      <c r="Q25" s="187">
        <f aca="true" t="shared" si="2" ref="Q25">Q31</f>
        <v>0</v>
      </c>
      <c r="R25" s="187"/>
      <c r="S25" s="188"/>
      <c r="T25" s="189">
        <v>25</v>
      </c>
      <c r="U25" s="189"/>
      <c r="V25" s="190">
        <f>SUM(V26:W31)</f>
        <v>0</v>
      </c>
      <c r="W25" s="68"/>
      <c r="X25" s="59"/>
      <c r="Y25" s="60"/>
      <c r="Z25" s="61"/>
    </row>
    <row r="26" spans="1:26" ht="24" customHeight="1">
      <c r="A26" s="19">
        <v>1.1</v>
      </c>
      <c r="B26" s="100" t="s">
        <v>98</v>
      </c>
      <c r="C26" s="100"/>
      <c r="D26" s="100"/>
      <c r="E26" s="100"/>
      <c r="F26" s="100"/>
      <c r="G26" s="100"/>
      <c r="H26" s="106">
        <f aca="true" t="shared" si="3" ref="H26:H31">$K$13</f>
        <v>130</v>
      </c>
      <c r="I26" s="106"/>
      <c r="J26" s="106"/>
      <c r="K26" s="107"/>
      <c r="L26" s="107"/>
      <c r="M26" s="107"/>
      <c r="N26" s="107"/>
      <c r="O26" s="107"/>
      <c r="P26" s="107"/>
      <c r="Q26" s="107"/>
      <c r="R26" s="107"/>
      <c r="S26" s="107"/>
      <c r="T26" s="108">
        <v>3</v>
      </c>
      <c r="U26" s="108"/>
      <c r="V26" s="96">
        <f>(T26*((K26*0)+(N26*50)+(Q26*100)))/(H26*100)</f>
        <v>0</v>
      </c>
      <c r="W26" s="97"/>
      <c r="X26" s="62"/>
      <c r="Y26" s="63"/>
      <c r="Z26" s="64"/>
    </row>
    <row r="27" spans="1:26" s="11" customFormat="1" ht="48" customHeight="1">
      <c r="A27" s="20">
        <v>1.2</v>
      </c>
      <c r="B27" s="33" t="s">
        <v>99</v>
      </c>
      <c r="C27" s="33"/>
      <c r="D27" s="33"/>
      <c r="E27" s="33"/>
      <c r="F27" s="33"/>
      <c r="G27" s="33"/>
      <c r="H27" s="106">
        <f t="shared" si="3"/>
        <v>130</v>
      </c>
      <c r="I27" s="106"/>
      <c r="J27" s="106"/>
      <c r="K27" s="191"/>
      <c r="L27" s="191"/>
      <c r="M27" s="191"/>
      <c r="N27" s="191"/>
      <c r="O27" s="191"/>
      <c r="P27" s="191"/>
      <c r="Q27" s="191"/>
      <c r="R27" s="191"/>
      <c r="S27" s="192"/>
      <c r="T27" s="186">
        <v>5</v>
      </c>
      <c r="U27" s="186"/>
      <c r="V27" s="94">
        <f>(T27*((K27*0)+(N27*50)+(Q27*100)))/(H27*100)</f>
        <v>0</v>
      </c>
      <c r="W27" s="95"/>
      <c r="X27" s="62"/>
      <c r="Y27" s="63"/>
      <c r="Z27" s="64"/>
    </row>
    <row r="28" spans="1:26" s="11" customFormat="1" ht="48" customHeight="1">
      <c r="A28" s="20">
        <v>1.3</v>
      </c>
      <c r="B28" s="193" t="s">
        <v>100</v>
      </c>
      <c r="C28" s="194"/>
      <c r="D28" s="194"/>
      <c r="E28" s="194"/>
      <c r="F28" s="194"/>
      <c r="G28" s="195"/>
      <c r="H28" s="106">
        <f t="shared" si="3"/>
        <v>130</v>
      </c>
      <c r="I28" s="106"/>
      <c r="J28" s="106"/>
      <c r="K28" s="85"/>
      <c r="L28" s="86"/>
      <c r="M28" s="87"/>
      <c r="N28" s="85"/>
      <c r="O28" s="86"/>
      <c r="P28" s="87"/>
      <c r="Q28" s="85"/>
      <c r="R28" s="86"/>
      <c r="S28" s="86"/>
      <c r="T28" s="186">
        <v>2</v>
      </c>
      <c r="U28" s="186"/>
      <c r="V28" s="94">
        <f>(T28*((K28*0)+(N28*50)+(Q28*100)))/(H28*100)</f>
        <v>0</v>
      </c>
      <c r="W28" s="95"/>
      <c r="X28" s="62"/>
      <c r="Y28" s="63"/>
      <c r="Z28" s="64"/>
    </row>
    <row r="29" spans="1:26" s="11" customFormat="1" ht="72" customHeight="1">
      <c r="A29" s="20">
        <v>1.4</v>
      </c>
      <c r="B29" s="33" t="s">
        <v>101</v>
      </c>
      <c r="C29" s="33"/>
      <c r="D29" s="33"/>
      <c r="E29" s="33"/>
      <c r="F29" s="33"/>
      <c r="G29" s="33"/>
      <c r="H29" s="106">
        <f t="shared" si="3"/>
        <v>130</v>
      </c>
      <c r="I29" s="106"/>
      <c r="J29" s="106"/>
      <c r="K29" s="116"/>
      <c r="L29" s="116"/>
      <c r="M29" s="116"/>
      <c r="N29" s="116"/>
      <c r="O29" s="116"/>
      <c r="P29" s="116"/>
      <c r="Q29" s="116"/>
      <c r="R29" s="116"/>
      <c r="S29" s="85"/>
      <c r="T29" s="186">
        <v>5</v>
      </c>
      <c r="U29" s="186"/>
      <c r="V29" s="94">
        <f aca="true" t="shared" si="4" ref="V29:V36">(T29*((K29*0)+(N29*50)+(Q29*100)))/(H29*100)</f>
        <v>0</v>
      </c>
      <c r="W29" s="95"/>
      <c r="X29" s="62"/>
      <c r="Y29" s="63"/>
      <c r="Z29" s="64"/>
    </row>
    <row r="30" spans="1:26" s="11" customFormat="1" ht="48" customHeight="1">
      <c r="A30" s="20">
        <v>1.5</v>
      </c>
      <c r="B30" s="193" t="s">
        <v>102</v>
      </c>
      <c r="C30" s="194"/>
      <c r="D30" s="194"/>
      <c r="E30" s="194"/>
      <c r="F30" s="194"/>
      <c r="G30" s="195"/>
      <c r="H30" s="106">
        <f t="shared" si="3"/>
        <v>130</v>
      </c>
      <c r="I30" s="106"/>
      <c r="J30" s="106"/>
      <c r="K30" s="85"/>
      <c r="L30" s="86"/>
      <c r="M30" s="87"/>
      <c r="N30" s="85"/>
      <c r="O30" s="86"/>
      <c r="P30" s="87"/>
      <c r="Q30" s="85"/>
      <c r="R30" s="86"/>
      <c r="S30" s="88"/>
      <c r="T30" s="112">
        <v>5</v>
      </c>
      <c r="U30" s="113"/>
      <c r="V30" s="94">
        <f aca="true" t="shared" si="5" ref="V30:V34">(T30*((K30*0)+(N30*50)+(Q30*100)))/(H30*100)</f>
        <v>0</v>
      </c>
      <c r="W30" s="95"/>
      <c r="X30" s="62"/>
      <c r="Y30" s="63"/>
      <c r="Z30" s="64"/>
    </row>
    <row r="31" spans="1:26" ht="48" customHeight="1">
      <c r="A31" s="19">
        <v>1.6</v>
      </c>
      <c r="B31" s="193" t="s">
        <v>103</v>
      </c>
      <c r="C31" s="194"/>
      <c r="D31" s="194"/>
      <c r="E31" s="194"/>
      <c r="F31" s="194"/>
      <c r="G31" s="195"/>
      <c r="H31" s="106">
        <f t="shared" si="3"/>
        <v>130</v>
      </c>
      <c r="I31" s="106"/>
      <c r="J31" s="106"/>
      <c r="K31" s="91"/>
      <c r="L31" s="92"/>
      <c r="M31" s="93"/>
      <c r="N31" s="91"/>
      <c r="O31" s="92"/>
      <c r="P31" s="93"/>
      <c r="Q31" s="91"/>
      <c r="R31" s="92"/>
      <c r="S31" s="109"/>
      <c r="T31" s="110">
        <v>5</v>
      </c>
      <c r="U31" s="111"/>
      <c r="V31" s="96">
        <f t="shared" si="5"/>
        <v>0</v>
      </c>
      <c r="W31" s="97"/>
      <c r="X31" s="62"/>
      <c r="Y31" s="63"/>
      <c r="Z31" s="64"/>
    </row>
    <row r="32" spans="1:26" s="23" customFormat="1" ht="48" customHeight="1">
      <c r="A32" s="22">
        <v>2</v>
      </c>
      <c r="B32" s="79" t="s">
        <v>93</v>
      </c>
      <c r="C32" s="80"/>
      <c r="D32" s="80"/>
      <c r="E32" s="80"/>
      <c r="F32" s="80"/>
      <c r="G32" s="81"/>
      <c r="H32" s="82">
        <f>$K$14</f>
        <v>20</v>
      </c>
      <c r="I32" s="83"/>
      <c r="J32" s="84"/>
      <c r="K32" s="85"/>
      <c r="L32" s="86"/>
      <c r="M32" s="87"/>
      <c r="N32" s="85"/>
      <c r="O32" s="86"/>
      <c r="P32" s="87"/>
      <c r="Q32" s="85"/>
      <c r="R32" s="86"/>
      <c r="S32" s="88"/>
      <c r="T32" s="89">
        <v>25</v>
      </c>
      <c r="U32" s="90"/>
      <c r="V32" s="94">
        <f t="shared" si="5"/>
        <v>0</v>
      </c>
      <c r="W32" s="95"/>
      <c r="X32" s="62"/>
      <c r="Y32" s="63"/>
      <c r="Z32" s="64"/>
    </row>
    <row r="33" spans="1:26" ht="24" customHeight="1">
      <c r="A33" s="16">
        <v>3</v>
      </c>
      <c r="B33" s="79" t="s">
        <v>94</v>
      </c>
      <c r="C33" s="80"/>
      <c r="D33" s="80"/>
      <c r="E33" s="80"/>
      <c r="F33" s="80"/>
      <c r="G33" s="81"/>
      <c r="H33" s="103">
        <f>$K$15</f>
        <v>1450</v>
      </c>
      <c r="I33" s="104"/>
      <c r="J33" s="105"/>
      <c r="K33" s="91"/>
      <c r="L33" s="92"/>
      <c r="M33" s="93"/>
      <c r="N33" s="91"/>
      <c r="O33" s="92"/>
      <c r="P33" s="93"/>
      <c r="Q33" s="91"/>
      <c r="R33" s="92"/>
      <c r="S33" s="109"/>
      <c r="T33" s="118">
        <v>20</v>
      </c>
      <c r="U33" s="119"/>
      <c r="V33" s="96">
        <f t="shared" si="5"/>
        <v>0</v>
      </c>
      <c r="W33" s="97"/>
      <c r="X33" s="62"/>
      <c r="Y33" s="63"/>
      <c r="Z33" s="64"/>
    </row>
    <row r="34" spans="1:26" s="23" customFormat="1" ht="48" customHeight="1">
      <c r="A34" s="22">
        <v>4</v>
      </c>
      <c r="B34" s="79" t="s">
        <v>95</v>
      </c>
      <c r="C34" s="80"/>
      <c r="D34" s="80"/>
      <c r="E34" s="80"/>
      <c r="F34" s="80"/>
      <c r="G34" s="81"/>
      <c r="H34" s="82">
        <f>$K$16</f>
        <v>6</v>
      </c>
      <c r="I34" s="83"/>
      <c r="J34" s="84"/>
      <c r="K34" s="85"/>
      <c r="L34" s="86"/>
      <c r="M34" s="87"/>
      <c r="N34" s="85"/>
      <c r="O34" s="86"/>
      <c r="P34" s="87"/>
      <c r="Q34" s="85"/>
      <c r="R34" s="86"/>
      <c r="S34" s="88"/>
      <c r="T34" s="89">
        <v>10</v>
      </c>
      <c r="U34" s="90"/>
      <c r="V34" s="94">
        <f t="shared" si="5"/>
        <v>0</v>
      </c>
      <c r="W34" s="95"/>
      <c r="X34" s="62"/>
      <c r="Y34" s="63"/>
      <c r="Z34" s="64"/>
    </row>
    <row r="35" spans="1:26" s="23" customFormat="1" ht="48" customHeight="1">
      <c r="A35" s="22">
        <v>5</v>
      </c>
      <c r="B35" s="79" t="s">
        <v>96</v>
      </c>
      <c r="C35" s="80"/>
      <c r="D35" s="80"/>
      <c r="E35" s="80"/>
      <c r="F35" s="80"/>
      <c r="G35" s="81"/>
      <c r="H35" s="82">
        <f>$K$17</f>
        <v>1</v>
      </c>
      <c r="I35" s="83"/>
      <c r="J35" s="84"/>
      <c r="K35" s="85"/>
      <c r="L35" s="86"/>
      <c r="M35" s="87"/>
      <c r="N35" s="85"/>
      <c r="O35" s="86"/>
      <c r="P35" s="87"/>
      <c r="Q35" s="85"/>
      <c r="R35" s="86"/>
      <c r="S35" s="88"/>
      <c r="T35" s="89">
        <v>10</v>
      </c>
      <c r="U35" s="90"/>
      <c r="V35" s="94">
        <f aca="true" t="shared" si="6" ref="V35">(T35*((K35*0)+(N35*50)+(Q35*100)))/(H35*100)</f>
        <v>0</v>
      </c>
      <c r="W35" s="95"/>
      <c r="X35" s="62"/>
      <c r="Y35" s="63"/>
      <c r="Z35" s="64"/>
    </row>
    <row r="36" spans="1:26" s="23" customFormat="1" ht="48" customHeight="1">
      <c r="A36" s="22">
        <v>6</v>
      </c>
      <c r="B36" s="114" t="s">
        <v>97</v>
      </c>
      <c r="C36" s="114"/>
      <c r="D36" s="114"/>
      <c r="E36" s="114"/>
      <c r="F36" s="114"/>
      <c r="G36" s="114"/>
      <c r="H36" s="115">
        <f>$K$18</f>
        <v>6</v>
      </c>
      <c r="I36" s="115"/>
      <c r="J36" s="115"/>
      <c r="K36" s="116"/>
      <c r="L36" s="116"/>
      <c r="M36" s="116"/>
      <c r="N36" s="116"/>
      <c r="O36" s="116"/>
      <c r="P36" s="116"/>
      <c r="Q36" s="116"/>
      <c r="R36" s="116"/>
      <c r="S36" s="85"/>
      <c r="T36" s="117">
        <v>10</v>
      </c>
      <c r="U36" s="117"/>
      <c r="V36" s="94">
        <f t="shared" si="4"/>
        <v>0</v>
      </c>
      <c r="W36" s="95"/>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SUM(V25,V32:W36)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86</v>
      </c>
    </row>
    <row r="40" spans="1:26" ht="60" customHeight="1">
      <c r="A40" s="21" t="s">
        <v>6</v>
      </c>
      <c r="B40" s="40" t="s">
        <v>40</v>
      </c>
      <c r="C40" s="40"/>
      <c r="D40" s="40"/>
      <c r="E40" s="40"/>
      <c r="F40" s="40"/>
      <c r="G40" s="40"/>
      <c r="H40" s="40"/>
      <c r="I40" s="40"/>
      <c r="J40" s="40"/>
      <c r="K40" s="40"/>
      <c r="L40" s="40"/>
      <c r="M40" s="120" t="s">
        <v>41</v>
      </c>
      <c r="N40" s="121"/>
      <c r="O40" s="121"/>
      <c r="P40" s="121"/>
      <c r="Q40" s="121"/>
      <c r="R40" s="121"/>
      <c r="S40" s="121"/>
      <c r="T40" s="121"/>
      <c r="U40" s="121"/>
      <c r="V40" s="121"/>
      <c r="W40" s="121"/>
      <c r="X40" s="122"/>
      <c r="Y40" s="102" t="s">
        <v>42</v>
      </c>
      <c r="Z40" s="102"/>
    </row>
    <row r="41" spans="1:26" ht="24" customHeight="1">
      <c r="A41" s="123" t="s">
        <v>43</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26"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26"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26"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26"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26" t="str">
        <f>IF(B46&lt;&gt;"","2.1.5","")</f>
        <v/>
      </c>
      <c r="B46" s="127"/>
      <c r="C46" s="128"/>
      <c r="D46" s="128"/>
      <c r="E46" s="128"/>
      <c r="F46" s="128"/>
      <c r="G46" s="128"/>
      <c r="H46" s="128"/>
      <c r="I46" s="128"/>
      <c r="J46" s="128"/>
      <c r="K46" s="128"/>
      <c r="L46" s="129"/>
      <c r="M46" s="127"/>
      <c r="N46" s="128"/>
      <c r="O46" s="128"/>
      <c r="P46" s="128"/>
      <c r="Q46" s="128"/>
      <c r="R46" s="128"/>
      <c r="S46" s="128"/>
      <c r="T46" s="128"/>
      <c r="U46" s="128"/>
      <c r="V46" s="128"/>
      <c r="W46" s="128"/>
      <c r="X46" s="129"/>
      <c r="Y46" s="135"/>
      <c r="Z46" s="136"/>
    </row>
    <row r="47" spans="1:26" ht="24" customHeight="1">
      <c r="A47" s="123" t="s">
        <v>44</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26"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26"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26"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26"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26"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45</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26"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26"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26"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26"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26"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87</v>
      </c>
    </row>
    <row r="61" ht="9.95" customHeight="1"/>
    <row r="62" spans="1:26" ht="72" customHeight="1">
      <c r="A62" s="21" t="s">
        <v>6</v>
      </c>
      <c r="B62" s="40" t="s">
        <v>46</v>
      </c>
      <c r="C62" s="40"/>
      <c r="D62" s="40"/>
      <c r="E62" s="40"/>
      <c r="F62" s="40"/>
      <c r="G62" s="40"/>
      <c r="H62" s="40" t="s">
        <v>41</v>
      </c>
      <c r="I62" s="40"/>
      <c r="J62" s="40"/>
      <c r="K62" s="40"/>
      <c r="L62" s="40"/>
      <c r="M62" s="40"/>
      <c r="N62" s="40"/>
      <c r="O62" s="40"/>
      <c r="P62" s="40"/>
      <c r="Q62" s="120" t="s">
        <v>47</v>
      </c>
      <c r="R62" s="121"/>
      <c r="S62" s="121"/>
      <c r="T62" s="121"/>
      <c r="U62" s="121"/>
      <c r="V62" s="121"/>
      <c r="W62" s="121"/>
      <c r="X62" s="122"/>
      <c r="Y62" s="102" t="s">
        <v>42</v>
      </c>
      <c r="Z62" s="102"/>
    </row>
    <row r="63" spans="1:26" ht="72" customHeight="1">
      <c r="A63" s="26"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26"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26"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26"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26" t="str">
        <f>IF(B67&lt;&gt;"","3.5","")</f>
        <v/>
      </c>
      <c r="B67" s="127"/>
      <c r="C67" s="128"/>
      <c r="D67" s="128"/>
      <c r="E67" s="128"/>
      <c r="F67" s="128"/>
      <c r="G67" s="129"/>
      <c r="H67" s="127"/>
      <c r="I67" s="128"/>
      <c r="J67" s="128"/>
      <c r="K67" s="128"/>
      <c r="L67" s="128"/>
      <c r="M67" s="128"/>
      <c r="N67" s="128"/>
      <c r="O67" s="128"/>
      <c r="P67" s="129"/>
      <c r="Q67" s="127"/>
      <c r="R67" s="128"/>
      <c r="S67" s="128"/>
      <c r="T67" s="128"/>
      <c r="U67" s="128"/>
      <c r="V67" s="128"/>
      <c r="W67" s="128"/>
      <c r="X67" s="129"/>
      <c r="Y67" s="135"/>
      <c r="Z67" s="136"/>
    </row>
    <row r="68" spans="1:26" s="17" customFormat="1" ht="72" customHeight="1">
      <c r="A68" s="26"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88</v>
      </c>
    </row>
    <row r="71" ht="9.95" customHeight="1">
      <c r="A71" s="5"/>
    </row>
    <row r="72" spans="2:25" ht="48" customHeight="1">
      <c r="B72" s="153"/>
      <c r="C72" s="154"/>
      <c r="D72" s="154"/>
      <c r="E72" s="154"/>
      <c r="F72" s="154"/>
      <c r="G72" s="154"/>
      <c r="H72" s="154"/>
      <c r="I72" s="154"/>
      <c r="J72" s="154"/>
      <c r="K72" s="154"/>
      <c r="L72" s="154"/>
      <c r="M72" s="154"/>
      <c r="N72" s="154"/>
      <c r="O72" s="154"/>
      <c r="P72" s="154"/>
      <c r="Q72" s="154"/>
      <c r="R72" s="154"/>
      <c r="S72" s="154"/>
      <c r="T72" s="154"/>
      <c r="U72" s="154"/>
      <c r="V72" s="154"/>
      <c r="W72" s="154"/>
      <c r="X72" s="154"/>
      <c r="Y72" s="155"/>
    </row>
    <row r="73" spans="2:25" ht="48" customHeight="1">
      <c r="B73" s="156"/>
      <c r="C73" s="157"/>
      <c r="D73" s="157"/>
      <c r="E73" s="157"/>
      <c r="F73" s="157"/>
      <c r="G73" s="157"/>
      <c r="H73" s="157"/>
      <c r="I73" s="157"/>
      <c r="J73" s="157"/>
      <c r="K73" s="157"/>
      <c r="L73" s="157"/>
      <c r="M73" s="157"/>
      <c r="N73" s="157"/>
      <c r="O73" s="157"/>
      <c r="P73" s="157"/>
      <c r="Q73" s="157"/>
      <c r="R73" s="157"/>
      <c r="S73" s="157"/>
      <c r="T73" s="157"/>
      <c r="U73" s="157"/>
      <c r="V73" s="157"/>
      <c r="W73" s="157"/>
      <c r="X73" s="157"/>
      <c r="Y73" s="158"/>
    </row>
    <row r="74" spans="2:25" ht="48" customHeight="1">
      <c r="B74" s="156"/>
      <c r="C74" s="157"/>
      <c r="D74" s="157"/>
      <c r="E74" s="157"/>
      <c r="F74" s="157"/>
      <c r="G74" s="157"/>
      <c r="H74" s="157"/>
      <c r="I74" s="157"/>
      <c r="J74" s="157"/>
      <c r="K74" s="157"/>
      <c r="L74" s="157"/>
      <c r="M74" s="157"/>
      <c r="N74" s="157"/>
      <c r="O74" s="157"/>
      <c r="P74" s="157"/>
      <c r="Q74" s="157"/>
      <c r="R74" s="157"/>
      <c r="S74" s="157"/>
      <c r="T74" s="157"/>
      <c r="U74" s="157"/>
      <c r="V74" s="157"/>
      <c r="W74" s="157"/>
      <c r="X74" s="157"/>
      <c r="Y74" s="158"/>
    </row>
    <row r="75" spans="2:25" ht="48" customHeight="1">
      <c r="B75" s="156"/>
      <c r="C75" s="157"/>
      <c r="D75" s="157"/>
      <c r="E75" s="157"/>
      <c r="F75" s="157"/>
      <c r="G75" s="157"/>
      <c r="H75" s="157"/>
      <c r="I75" s="157"/>
      <c r="J75" s="157"/>
      <c r="K75" s="157"/>
      <c r="L75" s="157"/>
      <c r="M75" s="157"/>
      <c r="N75" s="157"/>
      <c r="O75" s="157"/>
      <c r="P75" s="157"/>
      <c r="Q75" s="157"/>
      <c r="R75" s="157"/>
      <c r="S75" s="157"/>
      <c r="T75" s="157"/>
      <c r="U75" s="157"/>
      <c r="V75" s="157"/>
      <c r="W75" s="157"/>
      <c r="X75" s="157"/>
      <c r="Y75" s="158"/>
    </row>
    <row r="76" spans="2:25" ht="48" customHeight="1">
      <c r="B76" s="156"/>
      <c r="C76" s="157"/>
      <c r="D76" s="157"/>
      <c r="E76" s="157"/>
      <c r="F76" s="157"/>
      <c r="G76" s="157"/>
      <c r="H76" s="157"/>
      <c r="I76" s="157"/>
      <c r="J76" s="157"/>
      <c r="K76" s="157"/>
      <c r="L76" s="157"/>
      <c r="M76" s="157"/>
      <c r="N76" s="157"/>
      <c r="O76" s="157"/>
      <c r="P76" s="157"/>
      <c r="Q76" s="157"/>
      <c r="R76" s="157"/>
      <c r="S76" s="157"/>
      <c r="T76" s="157"/>
      <c r="U76" s="157"/>
      <c r="V76" s="157"/>
      <c r="W76" s="157"/>
      <c r="X76" s="157"/>
      <c r="Y76" s="158"/>
    </row>
    <row r="77" ht="21" customHeight="1">
      <c r="A77" s="5"/>
    </row>
    <row r="78" ht="15">
      <c r="A78" s="5" t="s">
        <v>89</v>
      </c>
    </row>
    <row r="79" ht="24" customHeight="1"/>
    <row r="80" spans="2:25" ht="10.15" customHeight="1">
      <c r="B80" s="177"/>
      <c r="C80" s="177"/>
      <c r="D80" s="177"/>
      <c r="E80" s="177"/>
      <c r="F80" s="177"/>
      <c r="G80" s="177"/>
      <c r="H80" s="177"/>
      <c r="J80" s="177"/>
      <c r="K80" s="177"/>
      <c r="L80" s="177"/>
      <c r="M80" s="177"/>
      <c r="N80" s="177"/>
      <c r="O80" s="177"/>
      <c r="P80" s="177"/>
      <c r="Q80" s="177"/>
      <c r="S80" s="137"/>
      <c r="T80" s="138"/>
      <c r="U80" s="138"/>
      <c r="V80" s="138"/>
      <c r="W80" s="138"/>
      <c r="X80" s="138"/>
      <c r="Y80" s="139"/>
    </row>
    <row r="81" spans="2:25" ht="10.15" customHeight="1">
      <c r="B81" s="177"/>
      <c r="C81" s="177"/>
      <c r="D81" s="177"/>
      <c r="E81" s="177"/>
      <c r="F81" s="177"/>
      <c r="G81" s="177"/>
      <c r="H81" s="177"/>
      <c r="J81" s="177"/>
      <c r="K81" s="177"/>
      <c r="L81" s="177"/>
      <c r="M81" s="177"/>
      <c r="N81" s="177"/>
      <c r="O81" s="177"/>
      <c r="P81" s="177"/>
      <c r="Q81" s="177"/>
      <c r="S81" s="140"/>
      <c r="T81" s="141"/>
      <c r="U81" s="141"/>
      <c r="V81" s="141"/>
      <c r="W81" s="141"/>
      <c r="X81" s="141"/>
      <c r="Y81" s="142"/>
    </row>
    <row r="82" spans="2:25" ht="21" customHeight="1">
      <c r="B82" s="177"/>
      <c r="C82" s="177"/>
      <c r="D82" s="177"/>
      <c r="E82" s="177"/>
      <c r="F82" s="177"/>
      <c r="G82" s="177"/>
      <c r="H82" s="177"/>
      <c r="J82" s="177"/>
      <c r="K82" s="177"/>
      <c r="L82" s="177"/>
      <c r="M82" s="177"/>
      <c r="N82" s="177"/>
      <c r="O82" s="177"/>
      <c r="P82" s="177"/>
      <c r="Q82" s="177"/>
      <c r="S82" s="140"/>
      <c r="T82" s="141"/>
      <c r="U82" s="141"/>
      <c r="V82" s="141"/>
      <c r="W82" s="141"/>
      <c r="X82" s="141"/>
      <c r="Y82" s="142"/>
    </row>
    <row r="83" spans="2:25" ht="35.25" customHeight="1">
      <c r="B83" s="177"/>
      <c r="C83" s="177"/>
      <c r="D83" s="177"/>
      <c r="E83" s="177"/>
      <c r="F83" s="177"/>
      <c r="G83" s="177"/>
      <c r="H83" s="177"/>
      <c r="J83" s="177"/>
      <c r="K83" s="177"/>
      <c r="L83" s="177"/>
      <c r="M83" s="177"/>
      <c r="N83" s="177"/>
      <c r="O83" s="177"/>
      <c r="P83" s="177"/>
      <c r="Q83" s="177"/>
      <c r="S83" s="140"/>
      <c r="T83" s="141"/>
      <c r="U83" s="141"/>
      <c r="V83" s="141"/>
      <c r="W83" s="141"/>
      <c r="X83" s="141"/>
      <c r="Y83" s="142"/>
    </row>
    <row r="84" spans="2:25" ht="21" customHeight="1">
      <c r="B84" s="177"/>
      <c r="C84" s="177"/>
      <c r="D84" s="177"/>
      <c r="E84" s="177"/>
      <c r="F84" s="177"/>
      <c r="G84" s="177"/>
      <c r="H84" s="177"/>
      <c r="J84" s="177"/>
      <c r="K84" s="177"/>
      <c r="L84" s="177"/>
      <c r="M84" s="177"/>
      <c r="N84" s="177"/>
      <c r="O84" s="177"/>
      <c r="P84" s="177"/>
      <c r="Q84" s="177"/>
      <c r="S84" s="140"/>
      <c r="T84" s="141"/>
      <c r="U84" s="141"/>
      <c r="V84" s="141"/>
      <c r="W84" s="141"/>
      <c r="X84" s="141"/>
      <c r="Y84" s="142"/>
    </row>
    <row r="85" spans="2:25" ht="21" customHeight="1">
      <c r="B85" s="177"/>
      <c r="C85" s="177"/>
      <c r="D85" s="177"/>
      <c r="E85" s="177"/>
      <c r="F85" s="177"/>
      <c r="G85" s="177"/>
      <c r="H85" s="177"/>
      <c r="J85" s="177"/>
      <c r="K85" s="177"/>
      <c r="L85" s="177"/>
      <c r="M85" s="177"/>
      <c r="N85" s="177"/>
      <c r="O85" s="177"/>
      <c r="P85" s="177"/>
      <c r="Q85" s="177"/>
      <c r="S85" s="140"/>
      <c r="T85" s="141"/>
      <c r="U85" s="141"/>
      <c r="V85" s="141"/>
      <c r="W85" s="141"/>
      <c r="X85" s="141"/>
      <c r="Y85" s="142"/>
    </row>
    <row r="86" spans="2:25" ht="21" customHeight="1">
      <c r="B86" s="177"/>
      <c r="C86" s="177"/>
      <c r="D86" s="177"/>
      <c r="E86" s="177"/>
      <c r="F86" s="177"/>
      <c r="G86" s="177"/>
      <c r="H86" s="177"/>
      <c r="J86" s="177"/>
      <c r="K86" s="177"/>
      <c r="L86" s="177"/>
      <c r="M86" s="177"/>
      <c r="N86" s="177"/>
      <c r="O86" s="177"/>
      <c r="P86" s="177"/>
      <c r="Q86" s="177"/>
      <c r="S86" s="140"/>
      <c r="T86" s="141"/>
      <c r="U86" s="141"/>
      <c r="V86" s="141"/>
      <c r="W86" s="141"/>
      <c r="X86" s="141"/>
      <c r="Y86" s="142"/>
    </row>
    <row r="87" spans="2:25" ht="21" customHeight="1">
      <c r="B87" s="177"/>
      <c r="C87" s="177"/>
      <c r="D87" s="177"/>
      <c r="E87" s="177"/>
      <c r="F87" s="177"/>
      <c r="G87" s="177"/>
      <c r="H87" s="177"/>
      <c r="J87" s="177"/>
      <c r="K87" s="177"/>
      <c r="L87" s="177"/>
      <c r="M87" s="177"/>
      <c r="N87" s="177"/>
      <c r="O87" s="177"/>
      <c r="P87" s="177"/>
      <c r="Q87" s="177"/>
      <c r="S87" s="140"/>
      <c r="T87" s="141"/>
      <c r="U87" s="141"/>
      <c r="V87" s="141"/>
      <c r="W87" s="141"/>
      <c r="X87" s="141"/>
      <c r="Y87" s="142"/>
    </row>
    <row r="88" spans="2:25" ht="21" customHeight="1">
      <c r="B88" s="177"/>
      <c r="C88" s="177"/>
      <c r="D88" s="177"/>
      <c r="E88" s="177"/>
      <c r="F88" s="177"/>
      <c r="G88" s="177"/>
      <c r="H88" s="177"/>
      <c r="J88" s="177"/>
      <c r="K88" s="177"/>
      <c r="L88" s="177"/>
      <c r="M88" s="177"/>
      <c r="N88" s="177"/>
      <c r="O88" s="177"/>
      <c r="P88" s="177"/>
      <c r="Q88" s="177"/>
      <c r="S88" s="140"/>
      <c r="T88" s="141"/>
      <c r="U88" s="141"/>
      <c r="V88" s="141"/>
      <c r="W88" s="141"/>
      <c r="X88" s="141"/>
      <c r="Y88" s="142"/>
    </row>
    <row r="89" spans="2:25" ht="21" customHeight="1">
      <c r="B89" s="177"/>
      <c r="C89" s="177"/>
      <c r="D89" s="177"/>
      <c r="E89" s="177"/>
      <c r="F89" s="177"/>
      <c r="G89" s="177"/>
      <c r="H89" s="177"/>
      <c r="J89" s="177"/>
      <c r="K89" s="177"/>
      <c r="L89" s="177"/>
      <c r="M89" s="177"/>
      <c r="N89" s="177"/>
      <c r="O89" s="177"/>
      <c r="P89" s="177"/>
      <c r="Q89" s="177"/>
      <c r="S89" s="143"/>
      <c r="T89" s="144"/>
      <c r="U89" s="144"/>
      <c r="V89" s="144"/>
      <c r="W89" s="144"/>
      <c r="X89" s="144"/>
      <c r="Y89" s="145"/>
    </row>
    <row r="90" spans="2:25" ht="48" customHeight="1">
      <c r="B90" s="146"/>
      <c r="C90" s="146"/>
      <c r="D90" s="146"/>
      <c r="E90" s="146"/>
      <c r="F90" s="146"/>
      <c r="G90" s="146"/>
      <c r="H90" s="146"/>
      <c r="J90" s="147"/>
      <c r="K90" s="148"/>
      <c r="L90" s="148"/>
      <c r="M90" s="148"/>
      <c r="N90" s="148"/>
      <c r="O90" s="148"/>
      <c r="P90" s="148"/>
      <c r="Q90" s="149"/>
      <c r="S90" s="147"/>
      <c r="T90" s="148"/>
      <c r="U90" s="148"/>
      <c r="V90" s="148"/>
      <c r="W90" s="148"/>
      <c r="X90" s="148"/>
      <c r="Y90" s="149"/>
    </row>
    <row r="91" spans="2:25" ht="48" customHeight="1">
      <c r="B91" s="146"/>
      <c r="C91" s="146"/>
      <c r="D91" s="146"/>
      <c r="E91" s="146"/>
      <c r="F91" s="146"/>
      <c r="G91" s="146"/>
      <c r="H91" s="146"/>
      <c r="J91" s="150"/>
      <c r="K91" s="151"/>
      <c r="L91" s="151"/>
      <c r="M91" s="151"/>
      <c r="N91" s="151"/>
      <c r="O91" s="151"/>
      <c r="P91" s="151"/>
      <c r="Q91" s="152"/>
      <c r="S91" s="150"/>
      <c r="T91" s="151"/>
      <c r="U91" s="151"/>
      <c r="V91" s="151"/>
      <c r="W91" s="151"/>
      <c r="X91" s="151"/>
      <c r="Y91" s="152"/>
    </row>
    <row r="92" ht="21" customHeight="1"/>
    <row r="93" spans="2:25" ht="21" customHeight="1">
      <c r="B93" s="177"/>
      <c r="C93" s="177"/>
      <c r="D93" s="177"/>
      <c r="E93" s="177"/>
      <c r="F93" s="177"/>
      <c r="G93" s="177"/>
      <c r="H93" s="177"/>
      <c r="J93" s="177"/>
      <c r="K93" s="177"/>
      <c r="L93" s="177"/>
      <c r="M93" s="177"/>
      <c r="N93" s="177"/>
      <c r="O93" s="177"/>
      <c r="P93" s="177"/>
      <c r="Q93" s="177"/>
      <c r="S93" s="137"/>
      <c r="T93" s="138"/>
      <c r="U93" s="138"/>
      <c r="V93" s="138"/>
      <c r="W93" s="138"/>
      <c r="X93" s="138"/>
      <c r="Y93" s="139"/>
    </row>
    <row r="94" spans="2:25" ht="21" customHeight="1">
      <c r="B94" s="177"/>
      <c r="C94" s="177"/>
      <c r="D94" s="177"/>
      <c r="E94" s="177"/>
      <c r="F94" s="177"/>
      <c r="G94" s="177"/>
      <c r="H94" s="177"/>
      <c r="J94" s="177"/>
      <c r="K94" s="177"/>
      <c r="L94" s="177"/>
      <c r="M94" s="177"/>
      <c r="N94" s="177"/>
      <c r="O94" s="177"/>
      <c r="P94" s="177"/>
      <c r="Q94" s="177"/>
      <c r="S94" s="140"/>
      <c r="T94" s="141"/>
      <c r="U94" s="141"/>
      <c r="V94" s="141"/>
      <c r="W94" s="141"/>
      <c r="X94" s="141"/>
      <c r="Y94" s="142"/>
    </row>
    <row r="95" spans="2:25" ht="21" customHeight="1">
      <c r="B95" s="177"/>
      <c r="C95" s="177"/>
      <c r="D95" s="177"/>
      <c r="E95" s="177"/>
      <c r="F95" s="177"/>
      <c r="G95" s="177"/>
      <c r="H95" s="177"/>
      <c r="J95" s="177"/>
      <c r="K95" s="177"/>
      <c r="L95" s="177"/>
      <c r="M95" s="177"/>
      <c r="N95" s="177"/>
      <c r="O95" s="177"/>
      <c r="P95" s="177"/>
      <c r="Q95" s="177"/>
      <c r="S95" s="140"/>
      <c r="T95" s="141"/>
      <c r="U95" s="141"/>
      <c r="V95" s="141"/>
      <c r="W95" s="141"/>
      <c r="X95" s="141"/>
      <c r="Y95" s="142"/>
    </row>
    <row r="96" spans="2:25" ht="21" customHeight="1">
      <c r="B96" s="177"/>
      <c r="C96" s="177"/>
      <c r="D96" s="177"/>
      <c r="E96" s="177"/>
      <c r="F96" s="177"/>
      <c r="G96" s="177"/>
      <c r="H96" s="177"/>
      <c r="J96" s="177"/>
      <c r="K96" s="177"/>
      <c r="L96" s="177"/>
      <c r="M96" s="177"/>
      <c r="N96" s="177"/>
      <c r="O96" s="177"/>
      <c r="P96" s="177"/>
      <c r="Q96" s="177"/>
      <c r="S96" s="140"/>
      <c r="T96" s="141"/>
      <c r="U96" s="141"/>
      <c r="V96" s="141"/>
      <c r="W96" s="141"/>
      <c r="X96" s="141"/>
      <c r="Y96" s="142"/>
    </row>
    <row r="97" spans="2:25" ht="21" customHeight="1">
      <c r="B97" s="177"/>
      <c r="C97" s="177"/>
      <c r="D97" s="177"/>
      <c r="E97" s="177"/>
      <c r="F97" s="177"/>
      <c r="G97" s="177"/>
      <c r="H97" s="177"/>
      <c r="J97" s="177"/>
      <c r="K97" s="177"/>
      <c r="L97" s="177"/>
      <c r="M97" s="177"/>
      <c r="N97" s="177"/>
      <c r="O97" s="177"/>
      <c r="P97" s="177"/>
      <c r="Q97" s="177"/>
      <c r="S97" s="140"/>
      <c r="T97" s="141"/>
      <c r="U97" s="141"/>
      <c r="V97" s="141"/>
      <c r="W97" s="141"/>
      <c r="X97" s="141"/>
      <c r="Y97" s="142"/>
    </row>
    <row r="98" spans="2:25" ht="21" customHeight="1">
      <c r="B98" s="177"/>
      <c r="C98" s="177"/>
      <c r="D98" s="177"/>
      <c r="E98" s="177"/>
      <c r="F98" s="177"/>
      <c r="G98" s="177"/>
      <c r="H98" s="177"/>
      <c r="J98" s="177"/>
      <c r="K98" s="177"/>
      <c r="L98" s="177"/>
      <c r="M98" s="177"/>
      <c r="N98" s="177"/>
      <c r="O98" s="177"/>
      <c r="P98" s="177"/>
      <c r="Q98" s="177"/>
      <c r="S98" s="140"/>
      <c r="T98" s="141"/>
      <c r="U98" s="141"/>
      <c r="V98" s="141"/>
      <c r="W98" s="141"/>
      <c r="X98" s="141"/>
      <c r="Y98" s="142"/>
    </row>
    <row r="99" spans="2:25" ht="21" customHeight="1">
      <c r="B99" s="177"/>
      <c r="C99" s="177"/>
      <c r="D99" s="177"/>
      <c r="E99" s="177"/>
      <c r="F99" s="177"/>
      <c r="G99" s="177"/>
      <c r="H99" s="177"/>
      <c r="J99" s="177"/>
      <c r="K99" s="177"/>
      <c r="L99" s="177"/>
      <c r="M99" s="177"/>
      <c r="N99" s="177"/>
      <c r="O99" s="177"/>
      <c r="P99" s="177"/>
      <c r="Q99" s="177"/>
      <c r="S99" s="140"/>
      <c r="T99" s="141"/>
      <c r="U99" s="141"/>
      <c r="V99" s="141"/>
      <c r="W99" s="141"/>
      <c r="X99" s="141"/>
      <c r="Y99" s="142"/>
    </row>
    <row r="100" spans="2:25" ht="21" customHeight="1">
      <c r="B100" s="177"/>
      <c r="C100" s="177"/>
      <c r="D100" s="177"/>
      <c r="E100" s="177"/>
      <c r="F100" s="177"/>
      <c r="G100" s="177"/>
      <c r="H100" s="177"/>
      <c r="J100" s="177"/>
      <c r="K100" s="177"/>
      <c r="L100" s="177"/>
      <c r="M100" s="177"/>
      <c r="N100" s="177"/>
      <c r="O100" s="177"/>
      <c r="P100" s="177"/>
      <c r="Q100" s="177"/>
      <c r="S100" s="140"/>
      <c r="T100" s="141"/>
      <c r="U100" s="141"/>
      <c r="V100" s="141"/>
      <c r="W100" s="141"/>
      <c r="X100" s="141"/>
      <c r="Y100" s="142"/>
    </row>
    <row r="101" spans="2:25" ht="21" customHeight="1">
      <c r="B101" s="177"/>
      <c r="C101" s="177"/>
      <c r="D101" s="177"/>
      <c r="E101" s="177"/>
      <c r="F101" s="177"/>
      <c r="G101" s="177"/>
      <c r="H101" s="177"/>
      <c r="J101" s="177"/>
      <c r="K101" s="177"/>
      <c r="L101" s="177"/>
      <c r="M101" s="177"/>
      <c r="N101" s="177"/>
      <c r="O101" s="177"/>
      <c r="P101" s="177"/>
      <c r="Q101" s="177"/>
      <c r="S101" s="140"/>
      <c r="T101" s="141"/>
      <c r="U101" s="141"/>
      <c r="V101" s="141"/>
      <c r="W101" s="141"/>
      <c r="X101" s="141"/>
      <c r="Y101" s="142"/>
    </row>
    <row r="102" spans="2:25" ht="21" customHeight="1">
      <c r="B102" s="177"/>
      <c r="C102" s="177"/>
      <c r="D102" s="177"/>
      <c r="E102" s="177"/>
      <c r="F102" s="177"/>
      <c r="G102" s="177"/>
      <c r="H102" s="177"/>
      <c r="J102" s="177"/>
      <c r="K102" s="177"/>
      <c r="L102" s="177"/>
      <c r="M102" s="177"/>
      <c r="N102" s="177"/>
      <c r="O102" s="177"/>
      <c r="P102" s="177"/>
      <c r="Q102" s="177"/>
      <c r="S102" s="143"/>
      <c r="T102" s="144"/>
      <c r="U102" s="144"/>
      <c r="V102" s="144"/>
      <c r="W102" s="144"/>
      <c r="X102" s="144"/>
      <c r="Y102" s="145"/>
    </row>
    <row r="103" spans="2:25" ht="48" customHeight="1">
      <c r="B103" s="130"/>
      <c r="C103" s="130"/>
      <c r="D103" s="130"/>
      <c r="E103" s="130"/>
      <c r="F103" s="130"/>
      <c r="G103" s="130"/>
      <c r="H103" s="130"/>
      <c r="J103" s="147"/>
      <c r="K103" s="148"/>
      <c r="L103" s="148"/>
      <c r="M103" s="148"/>
      <c r="N103" s="148"/>
      <c r="O103" s="148"/>
      <c r="P103" s="148"/>
      <c r="Q103" s="149"/>
      <c r="S103" s="165"/>
      <c r="T103" s="166"/>
      <c r="U103" s="166"/>
      <c r="V103" s="166"/>
      <c r="W103" s="166"/>
      <c r="X103" s="166"/>
      <c r="Y103" s="167"/>
    </row>
    <row r="104" spans="2:25" ht="48" customHeight="1">
      <c r="B104" s="130"/>
      <c r="C104" s="130"/>
      <c r="D104" s="130"/>
      <c r="E104" s="130"/>
      <c r="F104" s="130"/>
      <c r="G104" s="130"/>
      <c r="H104" s="130"/>
      <c r="J104" s="150"/>
      <c r="K104" s="151"/>
      <c r="L104" s="151"/>
      <c r="M104" s="151"/>
      <c r="N104" s="151"/>
      <c r="O104" s="151"/>
      <c r="P104" s="151"/>
      <c r="Q104" s="152"/>
      <c r="S104" s="168"/>
      <c r="T104" s="169"/>
      <c r="U104" s="169"/>
      <c r="V104" s="169"/>
      <c r="W104" s="169"/>
      <c r="X104" s="169"/>
      <c r="Y104" s="170"/>
    </row>
    <row r="105" ht="21" customHeight="1"/>
    <row r="106" spans="2:25" ht="21" customHeight="1">
      <c r="B106" s="137"/>
      <c r="C106" s="138"/>
      <c r="D106" s="138"/>
      <c r="E106" s="138"/>
      <c r="F106" s="138"/>
      <c r="G106" s="138"/>
      <c r="H106" s="139"/>
      <c r="J106" s="137"/>
      <c r="K106" s="138"/>
      <c r="L106" s="138"/>
      <c r="M106" s="138"/>
      <c r="N106" s="138"/>
      <c r="O106" s="138"/>
      <c r="P106" s="138"/>
      <c r="Q106" s="139"/>
      <c r="S106" s="137"/>
      <c r="T106" s="138"/>
      <c r="U106" s="138"/>
      <c r="V106" s="138"/>
      <c r="W106" s="138"/>
      <c r="X106" s="138"/>
      <c r="Y106" s="139"/>
    </row>
    <row r="107" spans="2:25" ht="21" customHeight="1">
      <c r="B107" s="140"/>
      <c r="C107" s="141"/>
      <c r="D107" s="141"/>
      <c r="E107" s="141"/>
      <c r="F107" s="141"/>
      <c r="G107" s="141"/>
      <c r="H107" s="142"/>
      <c r="J107" s="140"/>
      <c r="K107" s="141"/>
      <c r="L107" s="141"/>
      <c r="M107" s="141"/>
      <c r="N107" s="141"/>
      <c r="O107" s="141"/>
      <c r="P107" s="141"/>
      <c r="Q107" s="142"/>
      <c r="S107" s="140"/>
      <c r="T107" s="141"/>
      <c r="U107" s="141"/>
      <c r="V107" s="141"/>
      <c r="W107" s="141"/>
      <c r="X107" s="141"/>
      <c r="Y107" s="142"/>
    </row>
    <row r="108" spans="2:25" ht="21" customHeight="1">
      <c r="B108" s="140"/>
      <c r="C108" s="141"/>
      <c r="D108" s="141"/>
      <c r="E108" s="141"/>
      <c r="F108" s="141"/>
      <c r="G108" s="141"/>
      <c r="H108" s="142"/>
      <c r="J108" s="140"/>
      <c r="K108" s="141"/>
      <c r="L108" s="141"/>
      <c r="M108" s="141"/>
      <c r="N108" s="141"/>
      <c r="O108" s="141"/>
      <c r="P108" s="141"/>
      <c r="Q108" s="142"/>
      <c r="S108" s="140"/>
      <c r="T108" s="141"/>
      <c r="U108" s="141"/>
      <c r="V108" s="141"/>
      <c r="W108" s="141"/>
      <c r="X108" s="141"/>
      <c r="Y108" s="142"/>
    </row>
    <row r="109" spans="2:25" ht="21" customHeight="1">
      <c r="B109" s="140"/>
      <c r="C109" s="141"/>
      <c r="D109" s="141"/>
      <c r="E109" s="141"/>
      <c r="F109" s="141"/>
      <c r="G109" s="141"/>
      <c r="H109" s="142"/>
      <c r="J109" s="140"/>
      <c r="K109" s="141"/>
      <c r="L109" s="141"/>
      <c r="M109" s="141"/>
      <c r="N109" s="141"/>
      <c r="O109" s="141"/>
      <c r="P109" s="141"/>
      <c r="Q109" s="142"/>
      <c r="S109" s="140"/>
      <c r="T109" s="141"/>
      <c r="U109" s="141"/>
      <c r="V109" s="141"/>
      <c r="W109" s="141"/>
      <c r="X109" s="141"/>
      <c r="Y109" s="142"/>
    </row>
    <row r="110" spans="2:25" ht="21" customHeight="1">
      <c r="B110" s="140"/>
      <c r="C110" s="141"/>
      <c r="D110" s="141"/>
      <c r="E110" s="141"/>
      <c r="F110" s="141"/>
      <c r="G110" s="141"/>
      <c r="H110" s="142"/>
      <c r="J110" s="140"/>
      <c r="K110" s="141"/>
      <c r="L110" s="141"/>
      <c r="M110" s="141"/>
      <c r="N110" s="141"/>
      <c r="O110" s="141"/>
      <c r="P110" s="141"/>
      <c r="Q110" s="142"/>
      <c r="S110" s="140"/>
      <c r="T110" s="141"/>
      <c r="U110" s="141"/>
      <c r="V110" s="141"/>
      <c r="W110" s="141"/>
      <c r="X110" s="141"/>
      <c r="Y110" s="142"/>
    </row>
    <row r="111" spans="2:25" ht="21" customHeight="1">
      <c r="B111" s="140"/>
      <c r="C111" s="141"/>
      <c r="D111" s="141"/>
      <c r="E111" s="141"/>
      <c r="F111" s="141"/>
      <c r="G111" s="141"/>
      <c r="H111" s="142"/>
      <c r="J111" s="140"/>
      <c r="K111" s="141"/>
      <c r="L111" s="141"/>
      <c r="M111" s="141"/>
      <c r="N111" s="141"/>
      <c r="O111" s="141"/>
      <c r="P111" s="141"/>
      <c r="Q111" s="142"/>
      <c r="S111" s="140"/>
      <c r="T111" s="141"/>
      <c r="U111" s="141"/>
      <c r="V111" s="141"/>
      <c r="W111" s="141"/>
      <c r="X111" s="141"/>
      <c r="Y111" s="142"/>
    </row>
    <row r="112" spans="2:25" ht="21" customHeight="1">
      <c r="B112" s="140"/>
      <c r="C112" s="141"/>
      <c r="D112" s="141"/>
      <c r="E112" s="141"/>
      <c r="F112" s="141"/>
      <c r="G112" s="141"/>
      <c r="H112" s="142"/>
      <c r="J112" s="140"/>
      <c r="K112" s="141"/>
      <c r="L112" s="141"/>
      <c r="M112" s="141"/>
      <c r="N112" s="141"/>
      <c r="O112" s="141"/>
      <c r="P112" s="141"/>
      <c r="Q112" s="142"/>
      <c r="S112" s="140"/>
      <c r="T112" s="141"/>
      <c r="U112" s="141"/>
      <c r="V112" s="141"/>
      <c r="W112" s="141"/>
      <c r="X112" s="141"/>
      <c r="Y112" s="142"/>
    </row>
    <row r="113" spans="2:25" ht="21" customHeight="1">
      <c r="B113" s="140"/>
      <c r="C113" s="141"/>
      <c r="D113" s="141"/>
      <c r="E113" s="141"/>
      <c r="F113" s="141"/>
      <c r="G113" s="141"/>
      <c r="H113" s="142"/>
      <c r="J113" s="140"/>
      <c r="K113" s="141"/>
      <c r="L113" s="141"/>
      <c r="M113" s="141"/>
      <c r="N113" s="141"/>
      <c r="O113" s="141"/>
      <c r="P113" s="141"/>
      <c r="Q113" s="142"/>
      <c r="S113" s="140"/>
      <c r="T113" s="141"/>
      <c r="U113" s="141"/>
      <c r="V113" s="141"/>
      <c r="W113" s="141"/>
      <c r="X113" s="141"/>
      <c r="Y113" s="142"/>
    </row>
    <row r="114" spans="2:25" ht="21" customHeight="1">
      <c r="B114" s="140"/>
      <c r="C114" s="141"/>
      <c r="D114" s="141"/>
      <c r="E114" s="141"/>
      <c r="F114" s="141"/>
      <c r="G114" s="141"/>
      <c r="H114" s="142"/>
      <c r="J114" s="140"/>
      <c r="K114" s="141"/>
      <c r="L114" s="141"/>
      <c r="M114" s="141"/>
      <c r="N114" s="141"/>
      <c r="O114" s="141"/>
      <c r="P114" s="141"/>
      <c r="Q114" s="142"/>
      <c r="S114" s="140"/>
      <c r="T114" s="141"/>
      <c r="U114" s="141"/>
      <c r="V114" s="141"/>
      <c r="W114" s="141"/>
      <c r="X114" s="141"/>
      <c r="Y114" s="142"/>
    </row>
    <row r="115" spans="2:25" ht="21" customHeight="1">
      <c r="B115" s="143"/>
      <c r="C115" s="144"/>
      <c r="D115" s="144"/>
      <c r="E115" s="144"/>
      <c r="F115" s="144"/>
      <c r="G115" s="144"/>
      <c r="H115" s="145"/>
      <c r="J115" s="143"/>
      <c r="K115" s="144"/>
      <c r="L115" s="144"/>
      <c r="M115" s="144"/>
      <c r="N115" s="144"/>
      <c r="O115" s="144"/>
      <c r="P115" s="144"/>
      <c r="Q115" s="145"/>
      <c r="S115" s="143"/>
      <c r="T115" s="144"/>
      <c r="U115" s="144"/>
      <c r="V115" s="144"/>
      <c r="W115" s="144"/>
      <c r="X115" s="144"/>
      <c r="Y115" s="145"/>
    </row>
    <row r="116" spans="2:25" ht="48" customHeight="1">
      <c r="B116" s="165"/>
      <c r="C116" s="166"/>
      <c r="D116" s="166"/>
      <c r="E116" s="166"/>
      <c r="F116" s="166"/>
      <c r="G116" s="166"/>
      <c r="H116" s="167"/>
      <c r="J116" s="171"/>
      <c r="K116" s="172"/>
      <c r="L116" s="172"/>
      <c r="M116" s="172"/>
      <c r="N116" s="172"/>
      <c r="O116" s="172"/>
      <c r="P116" s="172"/>
      <c r="Q116" s="173"/>
      <c r="S116" s="165"/>
      <c r="T116" s="166"/>
      <c r="U116" s="166"/>
      <c r="V116" s="166"/>
      <c r="W116" s="166"/>
      <c r="X116" s="166"/>
      <c r="Y116" s="167"/>
    </row>
    <row r="117" spans="2:25" ht="48" customHeight="1">
      <c r="B117" s="168"/>
      <c r="C117" s="169"/>
      <c r="D117" s="169"/>
      <c r="E117" s="169"/>
      <c r="F117" s="169"/>
      <c r="G117" s="169"/>
      <c r="H117" s="170"/>
      <c r="J117" s="174"/>
      <c r="K117" s="175"/>
      <c r="L117" s="175"/>
      <c r="M117" s="175"/>
      <c r="N117" s="175"/>
      <c r="O117" s="175"/>
      <c r="P117" s="175"/>
      <c r="Q117" s="176"/>
      <c r="S117" s="168"/>
      <c r="T117" s="169"/>
      <c r="U117" s="169"/>
      <c r="V117" s="169"/>
      <c r="W117" s="169"/>
      <c r="X117" s="169"/>
      <c r="Y117" s="170"/>
    </row>
    <row r="119" ht="21" customHeight="1"/>
    <row r="120" spans="5:23" ht="21" customHeight="1">
      <c r="E120" s="18" t="s">
        <v>48</v>
      </c>
      <c r="F120" s="162"/>
      <c r="G120" s="162"/>
      <c r="H120" s="162"/>
      <c r="I120" s="162"/>
      <c r="J120" s="162"/>
      <c r="Q120" s="18" t="s">
        <v>49</v>
      </c>
      <c r="R120" s="162"/>
      <c r="S120" s="162"/>
      <c r="T120" s="162"/>
      <c r="U120" s="162"/>
      <c r="V120" s="162"/>
      <c r="W120" s="162"/>
    </row>
    <row r="121" spans="5:24" ht="21" customHeight="1">
      <c r="E121" s="18" t="s">
        <v>50</v>
      </c>
      <c r="F121" s="163"/>
      <c r="G121" s="163"/>
      <c r="H121" s="163"/>
      <c r="I121" s="163"/>
      <c r="J121" s="163"/>
      <c r="K121" s="5" t="s">
        <v>51</v>
      </c>
      <c r="Q121" s="18" t="s">
        <v>50</v>
      </c>
      <c r="R121" s="162"/>
      <c r="S121" s="162"/>
      <c r="T121" s="162"/>
      <c r="U121" s="162"/>
      <c r="V121" s="162"/>
      <c r="W121" s="162"/>
      <c r="X121" s="5" t="s">
        <v>51</v>
      </c>
    </row>
    <row r="122" spans="5:24" ht="24" customHeight="1">
      <c r="E122" s="18" t="s">
        <v>52</v>
      </c>
      <c r="F122" s="163"/>
      <c r="G122" s="163"/>
      <c r="H122" s="163"/>
      <c r="I122" s="163"/>
      <c r="J122" s="163"/>
      <c r="Q122" s="164"/>
      <c r="R122" s="164"/>
      <c r="S122" s="164"/>
      <c r="T122" s="164"/>
      <c r="U122" s="164"/>
      <c r="V122" s="164"/>
      <c r="W122" s="164"/>
      <c r="X122" s="164"/>
    </row>
    <row r="123" spans="5:23" ht="24" customHeight="1">
      <c r="E123" s="18" t="s">
        <v>53</v>
      </c>
      <c r="F123" s="159"/>
      <c r="G123" s="159"/>
      <c r="H123" s="159"/>
      <c r="I123" s="159"/>
      <c r="J123" s="159"/>
      <c r="Q123" s="18" t="s">
        <v>53</v>
      </c>
      <c r="R123" s="160"/>
      <c r="S123" s="160"/>
      <c r="T123" s="160"/>
      <c r="U123" s="160"/>
      <c r="V123" s="160"/>
      <c r="W123" s="160"/>
    </row>
    <row r="124" spans="5:10" ht="24" customHeight="1">
      <c r="E124" s="18" t="s">
        <v>54</v>
      </c>
      <c r="F124" s="161"/>
      <c r="G124" s="161"/>
      <c r="H124" s="161"/>
      <c r="I124" s="161"/>
      <c r="J124" s="161"/>
    </row>
  </sheetData>
  <protectedRanges>
    <protectedRange sqref="M7 H8 V13 K28:S36 X25 B42:Z46 B48:Z52 B54:Z58 B63:Z68 B72 B80 B90 J80 J90 S80 S90 B93 B103 J93 J103 S93 S103 B106 B116 J106 J116 S106 S116 R120:R121 Q122 R123 F120:F124 K25:S26" name="ช่วง1"/>
  </protectedRanges>
  <mergeCells count="267">
    <mergeCell ref="B34:G34"/>
    <mergeCell ref="S14:U14"/>
    <mergeCell ref="S13:U13"/>
    <mergeCell ref="V13:X13"/>
    <mergeCell ref="V14:X14"/>
    <mergeCell ref="V15:X15"/>
    <mergeCell ref="Y13:Z13"/>
    <mergeCell ref="Y14:Z14"/>
    <mergeCell ref="Y15:Z15"/>
    <mergeCell ref="V17:X18"/>
    <mergeCell ref="V16:X16"/>
    <mergeCell ref="Y16:Z16"/>
    <mergeCell ref="Y17:Z18"/>
    <mergeCell ref="S16:U18"/>
    <mergeCell ref="S15:U15"/>
    <mergeCell ref="Q17:R17"/>
    <mergeCell ref="T27:U27"/>
    <mergeCell ref="V27:W27"/>
    <mergeCell ref="B32:G32"/>
    <mergeCell ref="B31:G31"/>
    <mergeCell ref="B30:G30"/>
    <mergeCell ref="H27:J27"/>
    <mergeCell ref="K27:M27"/>
    <mergeCell ref="N27:P27"/>
    <mergeCell ref="A24:Z24"/>
    <mergeCell ref="B25:G25"/>
    <mergeCell ref="H25:J25"/>
    <mergeCell ref="T29:U29"/>
    <mergeCell ref="V29:W29"/>
    <mergeCell ref="B29:G29"/>
    <mergeCell ref="H29:J29"/>
    <mergeCell ref="K29:M29"/>
    <mergeCell ref="K25:M25"/>
    <mergeCell ref="N25:P25"/>
    <mergeCell ref="Q25:S25"/>
    <mergeCell ref="T25:U25"/>
    <mergeCell ref="V25:W25"/>
    <mergeCell ref="B26:G26"/>
    <mergeCell ref="B27:G27"/>
    <mergeCell ref="Q27:S27"/>
    <mergeCell ref="B28:G28"/>
    <mergeCell ref="H28:J28"/>
    <mergeCell ref="K28:M28"/>
    <mergeCell ref="N28:P28"/>
    <mergeCell ref="Q28:S28"/>
    <mergeCell ref="T28:U28"/>
    <mergeCell ref="B33:G33"/>
    <mergeCell ref="F123:J123"/>
    <mergeCell ref="R123:W123"/>
    <mergeCell ref="F124:J124"/>
    <mergeCell ref="F120:J120"/>
    <mergeCell ref="R120:W120"/>
    <mergeCell ref="F121:J121"/>
    <mergeCell ref="R121:W121"/>
    <mergeCell ref="F122:J122"/>
    <mergeCell ref="Q122:X122"/>
    <mergeCell ref="B106:H115"/>
    <mergeCell ref="J106:Q115"/>
    <mergeCell ref="S106:Y115"/>
    <mergeCell ref="B116:H117"/>
    <mergeCell ref="J116:Q117"/>
    <mergeCell ref="S116:Y117"/>
    <mergeCell ref="B93:H102"/>
    <mergeCell ref="J93:Q102"/>
    <mergeCell ref="S93:Y102"/>
    <mergeCell ref="B103:H104"/>
    <mergeCell ref="J103:Q104"/>
    <mergeCell ref="S103:Y104"/>
    <mergeCell ref="B80:H89"/>
    <mergeCell ref="J80:Q89"/>
    <mergeCell ref="S80:Y89"/>
    <mergeCell ref="B90:H91"/>
    <mergeCell ref="J90:Q91"/>
    <mergeCell ref="S90:Y91"/>
    <mergeCell ref="B68:G68"/>
    <mergeCell ref="H68:P68"/>
    <mergeCell ref="Q68:X68"/>
    <mergeCell ref="Y68:Z68"/>
    <mergeCell ref="B72:Y76"/>
    <mergeCell ref="B66:G66"/>
    <mergeCell ref="H66:P66"/>
    <mergeCell ref="Q66:X66"/>
    <mergeCell ref="Y66:Z66"/>
    <mergeCell ref="Y67:Z67"/>
    <mergeCell ref="B64:G64"/>
    <mergeCell ref="H64:P64"/>
    <mergeCell ref="Q64:X64"/>
    <mergeCell ref="Y64:Z64"/>
    <mergeCell ref="B65:G65"/>
    <mergeCell ref="H65:P65"/>
    <mergeCell ref="Q65:X65"/>
    <mergeCell ref="Y65:Z65"/>
    <mergeCell ref="B67:G67"/>
    <mergeCell ref="H67:P67"/>
    <mergeCell ref="Q67:X67"/>
    <mergeCell ref="B62:G62"/>
    <mergeCell ref="H62:P62"/>
    <mergeCell ref="Q62:X62"/>
    <mergeCell ref="Y62:Z62"/>
    <mergeCell ref="B63:G63"/>
    <mergeCell ref="H63:P63"/>
    <mergeCell ref="Q63:X63"/>
    <mergeCell ref="Y63:Z63"/>
    <mergeCell ref="B57:L57"/>
    <mergeCell ref="M57:X57"/>
    <mergeCell ref="Y57:Z57"/>
    <mergeCell ref="B58:L58"/>
    <mergeCell ref="M58:X58"/>
    <mergeCell ref="Y58:Z58"/>
    <mergeCell ref="B55:L55"/>
    <mergeCell ref="M55:X55"/>
    <mergeCell ref="Y55:Z55"/>
    <mergeCell ref="B56:L56"/>
    <mergeCell ref="M56:X56"/>
    <mergeCell ref="Y56:Z56"/>
    <mergeCell ref="B52:L52"/>
    <mergeCell ref="M52:X52"/>
    <mergeCell ref="Y52:Z52"/>
    <mergeCell ref="A53:Z53"/>
    <mergeCell ref="B54:L54"/>
    <mergeCell ref="M54:X54"/>
    <mergeCell ref="Y54:Z54"/>
    <mergeCell ref="B50:L50"/>
    <mergeCell ref="M50:X50"/>
    <mergeCell ref="Y50:Z50"/>
    <mergeCell ref="B51:L51"/>
    <mergeCell ref="M51:X51"/>
    <mergeCell ref="Y51:Z51"/>
    <mergeCell ref="A47:Z47"/>
    <mergeCell ref="B48:L48"/>
    <mergeCell ref="M48:X48"/>
    <mergeCell ref="Y48:Z48"/>
    <mergeCell ref="B49:L49"/>
    <mergeCell ref="M49:X49"/>
    <mergeCell ref="Y49:Z49"/>
    <mergeCell ref="B45:L45"/>
    <mergeCell ref="M45:X45"/>
    <mergeCell ref="Y45:Z45"/>
    <mergeCell ref="B46:L46"/>
    <mergeCell ref="Y46:Z46"/>
    <mergeCell ref="M46:X46"/>
    <mergeCell ref="M43:X43"/>
    <mergeCell ref="Y43:Z43"/>
    <mergeCell ref="B44:L44"/>
    <mergeCell ref="M44:X44"/>
    <mergeCell ref="Y44:Z44"/>
    <mergeCell ref="B43:L43"/>
    <mergeCell ref="M40:X40"/>
    <mergeCell ref="Y40:Z40"/>
    <mergeCell ref="A41:Z41"/>
    <mergeCell ref="B42:L42"/>
    <mergeCell ref="M42:X42"/>
    <mergeCell ref="Y42:Z42"/>
    <mergeCell ref="X37:Z37"/>
    <mergeCell ref="A38:Z38"/>
    <mergeCell ref="B40:L40"/>
    <mergeCell ref="A37:S37"/>
    <mergeCell ref="T37:U37"/>
    <mergeCell ref="V37:W37"/>
    <mergeCell ref="B36:G36"/>
    <mergeCell ref="H36:J36"/>
    <mergeCell ref="K36:M36"/>
    <mergeCell ref="N36:P36"/>
    <mergeCell ref="Q36:S36"/>
    <mergeCell ref="T36:U36"/>
    <mergeCell ref="V36:W36"/>
    <mergeCell ref="N29:P29"/>
    <mergeCell ref="Q29:S29"/>
    <mergeCell ref="N32:P32"/>
    <mergeCell ref="N31:P31"/>
    <mergeCell ref="N30:P30"/>
    <mergeCell ref="Q34:S34"/>
    <mergeCell ref="V35:W35"/>
    <mergeCell ref="Q33:S33"/>
    <mergeCell ref="Q32:S32"/>
    <mergeCell ref="T34:U34"/>
    <mergeCell ref="T33:U33"/>
    <mergeCell ref="T32:U32"/>
    <mergeCell ref="K32:M32"/>
    <mergeCell ref="K31:M31"/>
    <mergeCell ref="K30:M30"/>
    <mergeCell ref="N34:P34"/>
    <mergeCell ref="N33:P33"/>
    <mergeCell ref="V31:W31"/>
    <mergeCell ref="H23:J23"/>
    <mergeCell ref="K23:M23"/>
    <mergeCell ref="N23:P23"/>
    <mergeCell ref="Q23:S23"/>
    <mergeCell ref="T23:U23"/>
    <mergeCell ref="V23:W23"/>
    <mergeCell ref="H34:J34"/>
    <mergeCell ref="H33:J33"/>
    <mergeCell ref="H26:J26"/>
    <mergeCell ref="K26:M26"/>
    <mergeCell ref="N26:P26"/>
    <mergeCell ref="Q26:S26"/>
    <mergeCell ref="T26:U26"/>
    <mergeCell ref="V26:W26"/>
    <mergeCell ref="V28:W28"/>
    <mergeCell ref="V30:W30"/>
    <mergeCell ref="Q31:S31"/>
    <mergeCell ref="Q30:S30"/>
    <mergeCell ref="T31:U31"/>
    <mergeCell ref="T30:U30"/>
    <mergeCell ref="H32:J32"/>
    <mergeCell ref="H31:J31"/>
    <mergeCell ref="H30:J30"/>
    <mergeCell ref="B14:J14"/>
    <mergeCell ref="K14:M14"/>
    <mergeCell ref="N14:P14"/>
    <mergeCell ref="Q14:R14"/>
    <mergeCell ref="B15:J15"/>
    <mergeCell ref="K15:M15"/>
    <mergeCell ref="N15:P15"/>
    <mergeCell ref="Q15:R15"/>
    <mergeCell ref="B16:J16"/>
    <mergeCell ref="K16:M16"/>
    <mergeCell ref="N16:P16"/>
    <mergeCell ref="Q16:R16"/>
    <mergeCell ref="B17:J17"/>
    <mergeCell ref="K17:M17"/>
    <mergeCell ref="N17:P17"/>
    <mergeCell ref="X25:Z36"/>
    <mergeCell ref="Q18:R18"/>
    <mergeCell ref="A19:P19"/>
    <mergeCell ref="Q19:R19"/>
    <mergeCell ref="S19:U19"/>
    <mergeCell ref="V19:X19"/>
    <mergeCell ref="Y19:Z19"/>
    <mergeCell ref="A20:Z20"/>
    <mergeCell ref="B23:G23"/>
    <mergeCell ref="X23:Z23"/>
    <mergeCell ref="B35:G35"/>
    <mergeCell ref="H35:J35"/>
    <mergeCell ref="K35:M35"/>
    <mergeCell ref="N35:P35"/>
    <mergeCell ref="Q35:S35"/>
    <mergeCell ref="T35:U35"/>
    <mergeCell ref="K34:M34"/>
    <mergeCell ref="K33:M33"/>
    <mergeCell ref="V34:W34"/>
    <mergeCell ref="V33:W33"/>
    <mergeCell ref="V32:W32"/>
    <mergeCell ref="B18:J18"/>
    <mergeCell ref="K18:M18"/>
    <mergeCell ref="A1:Z1"/>
    <mergeCell ref="J2:Q2"/>
    <mergeCell ref="A3:Z3"/>
    <mergeCell ref="A4:Z4"/>
    <mergeCell ref="M7:P7"/>
    <mergeCell ref="A10:A11"/>
    <mergeCell ref="A12:Z12"/>
    <mergeCell ref="B13:J13"/>
    <mergeCell ref="K13:M13"/>
    <mergeCell ref="N13:P13"/>
    <mergeCell ref="Q13:R13"/>
    <mergeCell ref="H8:J8"/>
    <mergeCell ref="B10:J11"/>
    <mergeCell ref="K10:R10"/>
    <mergeCell ref="S10:Z10"/>
    <mergeCell ref="K11:M11"/>
    <mergeCell ref="N11:P11"/>
    <mergeCell ref="Q11:R11"/>
    <mergeCell ref="S11:U11"/>
    <mergeCell ref="V11:X11"/>
    <mergeCell ref="Y11:Z11"/>
    <mergeCell ref="N18:P18"/>
  </mergeCells>
  <dataValidations count="8">
    <dataValidation type="decimal" operator="greaterThanOrEqual" allowBlank="1" showInputMessage="1" showErrorMessage="1" error="กรุณากรอกข้อมูลเป็นตัวเลข" sqref="K26:S26">
      <formula1>0</formula1>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allowBlank="1" showInputMessage="1" showErrorMessage="1" error="กรุณากรอกข้อมูลเป็นตัวเลข" sqref="V13">
      <formula1>0</formula1>
      <formula2>S13</formula2>
    </dataValidation>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list" allowBlank="1" showInputMessage="1" showErrorMessage="1" error="กรุณาเลือกข้อมูลตามที่กำหนดให้" sqref="B54:L58">
      <formula1>LIST!$E$2:$E$9</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63:B68 C63:G66 C68:G68">
      <formula1>LIST!$G$2:$G$10</formula1>
    </dataValidation>
  </dataValidations>
  <printOptions/>
  <pageMargins left="0.7086614173228347" right="0.7086614173228347" top="0.7480314960629921" bottom="0.7480314960629921" header="0.31496062992125984" footer="0.31496062992125984"/>
  <pageSetup fitToHeight="0" horizontalDpi="600" verticalDpi="600" orientation="landscape" paperSize="9" scale="54" r:id="rId1"/>
  <rowBreaks count="6" manualBreakCount="6">
    <brk id="19" max="16383" man="1"/>
    <brk id="37" max="16383" man="1"/>
    <brk id="58" max="16383" man="1"/>
    <brk id="59" max="16383" man="1"/>
    <brk id="77" max="16383" man="1"/>
    <brk id="104"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Z124"/>
  <sheetViews>
    <sheetView view="pageBreakPreview" zoomScaleSheetLayoutView="100" workbookViewId="0" topLeftCell="A28">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5" t="s">
        <v>31</v>
      </c>
      <c r="B1" s="35"/>
      <c r="C1" s="35"/>
      <c r="D1" s="35"/>
      <c r="E1" s="35"/>
      <c r="F1" s="35"/>
      <c r="G1" s="35"/>
      <c r="H1" s="35"/>
      <c r="I1" s="35"/>
      <c r="J1" s="35"/>
      <c r="K1" s="35"/>
      <c r="L1" s="35"/>
      <c r="M1" s="35"/>
      <c r="N1" s="35"/>
      <c r="O1" s="35"/>
      <c r="P1" s="35"/>
      <c r="Q1" s="35"/>
      <c r="R1" s="35"/>
      <c r="S1" s="35"/>
      <c r="T1" s="35"/>
      <c r="U1" s="35"/>
      <c r="V1" s="35"/>
      <c r="W1" s="35"/>
      <c r="X1" s="35"/>
      <c r="Y1" s="35"/>
      <c r="Z1" s="35"/>
    </row>
    <row r="2" spans="1:26" ht="21" customHeight="1">
      <c r="A2" s="6"/>
      <c r="B2" s="6"/>
      <c r="C2" s="6"/>
      <c r="D2" s="6"/>
      <c r="E2" s="6"/>
      <c r="F2" s="6"/>
      <c r="G2" s="6"/>
      <c r="H2" s="6"/>
      <c r="I2" s="6"/>
      <c r="J2" s="36" t="s">
        <v>107</v>
      </c>
      <c r="K2" s="36"/>
      <c r="L2" s="36"/>
      <c r="M2" s="36"/>
      <c r="N2" s="36"/>
      <c r="O2" s="36"/>
      <c r="P2" s="36"/>
      <c r="Q2" s="36"/>
      <c r="R2" s="6"/>
      <c r="S2" s="6"/>
      <c r="T2" s="6"/>
      <c r="U2" s="6"/>
      <c r="V2" s="6"/>
      <c r="W2" s="6"/>
      <c r="X2" s="6"/>
      <c r="Y2" s="6"/>
      <c r="Z2" s="6"/>
    </row>
    <row r="3" spans="1:26" ht="21" customHeight="1">
      <c r="A3" s="35" t="s">
        <v>106</v>
      </c>
      <c r="B3" s="35"/>
      <c r="C3" s="35"/>
      <c r="D3" s="35"/>
      <c r="E3" s="35"/>
      <c r="F3" s="35"/>
      <c r="G3" s="35"/>
      <c r="H3" s="35"/>
      <c r="I3" s="35"/>
      <c r="J3" s="35"/>
      <c r="K3" s="35"/>
      <c r="L3" s="35"/>
      <c r="M3" s="35"/>
      <c r="N3" s="35"/>
      <c r="O3" s="35"/>
      <c r="P3" s="35"/>
      <c r="Q3" s="35"/>
      <c r="R3" s="35"/>
      <c r="S3" s="35"/>
      <c r="T3" s="35"/>
      <c r="U3" s="35"/>
      <c r="V3" s="35"/>
      <c r="W3" s="35"/>
      <c r="X3" s="35"/>
      <c r="Y3" s="35"/>
      <c r="Z3" s="35"/>
    </row>
    <row r="4" spans="1:26" ht="21" customHeight="1">
      <c r="A4" s="35" t="s">
        <v>91</v>
      </c>
      <c r="B4" s="35"/>
      <c r="C4" s="35"/>
      <c r="D4" s="35"/>
      <c r="E4" s="35"/>
      <c r="F4" s="35"/>
      <c r="G4" s="35"/>
      <c r="H4" s="35"/>
      <c r="I4" s="35"/>
      <c r="J4" s="35"/>
      <c r="K4" s="35"/>
      <c r="L4" s="35"/>
      <c r="M4" s="35"/>
      <c r="N4" s="35"/>
      <c r="O4" s="35"/>
      <c r="P4" s="35"/>
      <c r="Q4" s="35"/>
      <c r="R4" s="35"/>
      <c r="S4" s="35"/>
      <c r="T4" s="35"/>
      <c r="U4" s="35"/>
      <c r="V4" s="35"/>
      <c r="W4" s="35"/>
      <c r="X4" s="35"/>
      <c r="Y4" s="35"/>
      <c r="Z4" s="35"/>
    </row>
    <row r="5" ht="10.15" customHeight="1"/>
    <row r="6" ht="21" customHeight="1">
      <c r="A6" s="8" t="s">
        <v>1</v>
      </c>
    </row>
    <row r="7" spans="1:16" ht="21" customHeight="1">
      <c r="A7" s="9" t="s">
        <v>90</v>
      </c>
      <c r="L7" s="10"/>
      <c r="M7" s="37"/>
      <c r="N7" s="38"/>
      <c r="O7" s="38"/>
      <c r="P7" s="39"/>
    </row>
    <row r="8" spans="1:10" ht="21" customHeight="1">
      <c r="A8" s="9" t="s">
        <v>34</v>
      </c>
      <c r="G8" s="10"/>
      <c r="H8" s="37"/>
      <c r="I8" s="38"/>
      <c r="J8" s="39"/>
    </row>
    <row r="9" ht="9" customHeight="1"/>
    <row r="10" spans="1:26" s="8" customFormat="1" ht="30" customHeight="1">
      <c r="A10" s="40" t="s">
        <v>6</v>
      </c>
      <c r="B10" s="40" t="s">
        <v>29</v>
      </c>
      <c r="C10" s="40"/>
      <c r="D10" s="40"/>
      <c r="E10" s="40"/>
      <c r="F10" s="40"/>
      <c r="G10" s="40"/>
      <c r="H10" s="40"/>
      <c r="I10" s="40"/>
      <c r="J10" s="40"/>
      <c r="K10" s="40" t="s">
        <v>30</v>
      </c>
      <c r="L10" s="40"/>
      <c r="M10" s="40"/>
      <c r="N10" s="40"/>
      <c r="O10" s="40"/>
      <c r="P10" s="40"/>
      <c r="Q10" s="40"/>
      <c r="R10" s="40"/>
      <c r="S10" s="40" t="s">
        <v>5</v>
      </c>
      <c r="T10" s="40"/>
      <c r="U10" s="40"/>
      <c r="V10" s="40"/>
      <c r="W10" s="40"/>
      <c r="X10" s="40"/>
      <c r="Y10" s="40"/>
      <c r="Z10" s="40"/>
    </row>
    <row r="11" spans="1:26" s="8" customFormat="1" ht="30" customHeight="1">
      <c r="A11" s="40"/>
      <c r="B11" s="40"/>
      <c r="C11" s="40"/>
      <c r="D11" s="40"/>
      <c r="E11" s="40"/>
      <c r="F11" s="40"/>
      <c r="G11" s="40"/>
      <c r="H11" s="40"/>
      <c r="I11" s="40"/>
      <c r="J11" s="40"/>
      <c r="K11" s="40" t="s">
        <v>2</v>
      </c>
      <c r="L11" s="40"/>
      <c r="M11" s="40"/>
      <c r="N11" s="40" t="s">
        <v>3</v>
      </c>
      <c r="O11" s="40"/>
      <c r="P11" s="40"/>
      <c r="Q11" s="40" t="s">
        <v>4</v>
      </c>
      <c r="R11" s="40"/>
      <c r="S11" s="40" t="s">
        <v>2</v>
      </c>
      <c r="T11" s="40"/>
      <c r="U11" s="40"/>
      <c r="V11" s="40" t="s">
        <v>3</v>
      </c>
      <c r="W11" s="40"/>
      <c r="X11" s="40"/>
      <c r="Y11" s="40" t="s">
        <v>4</v>
      </c>
      <c r="Z11" s="40"/>
    </row>
    <row r="12" spans="1:26" ht="24" customHeight="1">
      <c r="A12" s="41" t="s">
        <v>104</v>
      </c>
      <c r="B12" s="42"/>
      <c r="C12" s="42"/>
      <c r="D12" s="42"/>
      <c r="E12" s="42"/>
      <c r="F12" s="42"/>
      <c r="G12" s="42"/>
      <c r="H12" s="42"/>
      <c r="I12" s="42"/>
      <c r="J12" s="42"/>
      <c r="K12" s="42"/>
      <c r="L12" s="42"/>
      <c r="M12" s="42"/>
      <c r="N12" s="42"/>
      <c r="O12" s="42"/>
      <c r="P12" s="42"/>
      <c r="Q12" s="42"/>
      <c r="R12" s="42"/>
      <c r="S12" s="42"/>
      <c r="T12" s="42"/>
      <c r="U12" s="42"/>
      <c r="V12" s="42"/>
      <c r="W12" s="42"/>
      <c r="X12" s="42"/>
      <c r="Y12" s="42"/>
      <c r="Z12" s="43"/>
    </row>
    <row r="13" spans="1:26" ht="24" customHeight="1">
      <c r="A13" s="24">
        <v>1</v>
      </c>
      <c r="B13" s="44" t="s">
        <v>92</v>
      </c>
      <c r="C13" s="44"/>
      <c r="D13" s="44"/>
      <c r="E13" s="44"/>
      <c r="F13" s="44"/>
      <c r="G13" s="44"/>
      <c r="H13" s="44"/>
      <c r="I13" s="44"/>
      <c r="J13" s="44"/>
      <c r="K13" s="45">
        <v>15</v>
      </c>
      <c r="L13" s="45"/>
      <c r="M13" s="45"/>
      <c r="N13" s="46">
        <f>Q30</f>
        <v>0</v>
      </c>
      <c r="O13" s="46"/>
      <c r="P13" s="46"/>
      <c r="Q13" s="47">
        <f>V25/T25*100</f>
        <v>0</v>
      </c>
      <c r="R13" s="48"/>
      <c r="S13" s="199">
        <v>450000</v>
      </c>
      <c r="T13" s="200"/>
      <c r="U13" s="201"/>
      <c r="V13" s="202"/>
      <c r="W13" s="203"/>
      <c r="X13" s="204"/>
      <c r="Y13" s="211">
        <f>V13/S13*100</f>
        <v>0</v>
      </c>
      <c r="Z13" s="212"/>
    </row>
    <row r="14" spans="1:26" s="11" customFormat="1" ht="48" customHeight="1">
      <c r="A14" s="20">
        <v>2</v>
      </c>
      <c r="B14" s="33" t="s">
        <v>93</v>
      </c>
      <c r="C14" s="33"/>
      <c r="D14" s="33"/>
      <c r="E14" s="33"/>
      <c r="F14" s="33"/>
      <c r="G14" s="33"/>
      <c r="H14" s="33"/>
      <c r="I14" s="33"/>
      <c r="J14" s="33"/>
      <c r="K14" s="260" t="s">
        <v>105</v>
      </c>
      <c r="L14" s="260"/>
      <c r="M14" s="260"/>
      <c r="N14" s="68" t="s">
        <v>105</v>
      </c>
      <c r="O14" s="68"/>
      <c r="P14" s="68"/>
      <c r="Q14" s="68" t="e">
        <f>V32/T32*100</f>
        <v>#VALUE!</v>
      </c>
      <c r="R14" s="69"/>
      <c r="S14" s="196" t="s">
        <v>105</v>
      </c>
      <c r="T14" s="197"/>
      <c r="U14" s="198"/>
      <c r="V14" s="205" t="s">
        <v>105</v>
      </c>
      <c r="W14" s="206"/>
      <c r="X14" s="207"/>
      <c r="Y14" s="211" t="s">
        <v>105</v>
      </c>
      <c r="Z14" s="212"/>
    </row>
    <row r="15" spans="1:26" ht="24" customHeight="1">
      <c r="A15" s="19">
        <v>3</v>
      </c>
      <c r="B15" s="100" t="s">
        <v>94</v>
      </c>
      <c r="C15" s="100"/>
      <c r="D15" s="100"/>
      <c r="E15" s="100"/>
      <c r="F15" s="100"/>
      <c r="G15" s="100"/>
      <c r="H15" s="100"/>
      <c r="I15" s="100"/>
      <c r="J15" s="100"/>
      <c r="K15" s="101">
        <v>150</v>
      </c>
      <c r="L15" s="101"/>
      <c r="M15" s="101"/>
      <c r="N15" s="49">
        <f>Q33</f>
        <v>0</v>
      </c>
      <c r="O15" s="49"/>
      <c r="P15" s="49"/>
      <c r="Q15" s="68">
        <f>V33/T33*100</f>
        <v>0</v>
      </c>
      <c r="R15" s="69"/>
      <c r="S15" s="237">
        <v>798000</v>
      </c>
      <c r="T15" s="238"/>
      <c r="U15" s="239"/>
      <c r="V15" s="208"/>
      <c r="W15" s="209"/>
      <c r="X15" s="210"/>
      <c r="Y15" s="211">
        <f>V15/S15*100</f>
        <v>0</v>
      </c>
      <c r="Z15" s="212"/>
    </row>
    <row r="16" spans="1:26" ht="24" customHeight="1">
      <c r="A16" s="19">
        <v>4</v>
      </c>
      <c r="B16" s="100" t="s">
        <v>95</v>
      </c>
      <c r="C16" s="100"/>
      <c r="D16" s="100"/>
      <c r="E16" s="100"/>
      <c r="F16" s="100"/>
      <c r="G16" s="100"/>
      <c r="H16" s="100"/>
      <c r="I16" s="100"/>
      <c r="J16" s="100"/>
      <c r="K16" s="101">
        <v>6</v>
      </c>
      <c r="L16" s="101"/>
      <c r="M16" s="101"/>
      <c r="N16" s="49">
        <f>Q34</f>
        <v>0</v>
      </c>
      <c r="O16" s="49"/>
      <c r="P16" s="49"/>
      <c r="Q16" s="68">
        <f aca="true" t="shared" si="0" ref="Q16:Q18">V34/T34*100</f>
        <v>0</v>
      </c>
      <c r="R16" s="69"/>
      <c r="S16" s="248">
        <v>20000</v>
      </c>
      <c r="T16" s="249"/>
      <c r="U16" s="250"/>
      <c r="V16" s="219"/>
      <c r="W16" s="220"/>
      <c r="X16" s="221"/>
      <c r="Y16" s="222">
        <f>V16/S16*100</f>
        <v>0</v>
      </c>
      <c r="Z16" s="223"/>
    </row>
    <row r="17" spans="1:26" ht="24" customHeight="1">
      <c r="A17" s="19">
        <v>5</v>
      </c>
      <c r="B17" s="50" t="s">
        <v>96</v>
      </c>
      <c r="C17" s="51"/>
      <c r="D17" s="51"/>
      <c r="E17" s="51"/>
      <c r="F17" s="51"/>
      <c r="G17" s="51"/>
      <c r="H17" s="51"/>
      <c r="I17" s="51"/>
      <c r="J17" s="52"/>
      <c r="K17" s="53" t="s">
        <v>105</v>
      </c>
      <c r="L17" s="54"/>
      <c r="M17" s="55"/>
      <c r="N17" s="56" t="s">
        <v>105</v>
      </c>
      <c r="O17" s="57"/>
      <c r="P17" s="58"/>
      <c r="Q17" s="68" t="e">
        <f>V35/T35*100</f>
        <v>#VALUE!</v>
      </c>
      <c r="R17" s="69"/>
      <c r="S17" s="251"/>
      <c r="T17" s="252"/>
      <c r="U17" s="253"/>
      <c r="V17" s="213"/>
      <c r="W17" s="214"/>
      <c r="X17" s="215"/>
      <c r="Y17" s="224">
        <f>V17/S16*100</f>
        <v>0</v>
      </c>
      <c r="Z17" s="225"/>
    </row>
    <row r="18" spans="1:26" s="11" customFormat="1" ht="24" customHeight="1">
      <c r="A18" s="20">
        <v>6</v>
      </c>
      <c r="B18" s="33" t="s">
        <v>97</v>
      </c>
      <c r="C18" s="33"/>
      <c r="D18" s="33"/>
      <c r="E18" s="33"/>
      <c r="F18" s="33"/>
      <c r="G18" s="33"/>
      <c r="H18" s="33"/>
      <c r="I18" s="33"/>
      <c r="J18" s="33"/>
      <c r="K18" s="34">
        <v>6</v>
      </c>
      <c r="L18" s="34"/>
      <c r="M18" s="34"/>
      <c r="N18" s="49">
        <f>Q36</f>
        <v>0</v>
      </c>
      <c r="O18" s="49"/>
      <c r="P18" s="49"/>
      <c r="Q18" s="68">
        <f t="shared" si="0"/>
        <v>0</v>
      </c>
      <c r="R18" s="69"/>
      <c r="S18" s="254"/>
      <c r="T18" s="255"/>
      <c r="U18" s="256"/>
      <c r="V18" s="216"/>
      <c r="W18" s="217"/>
      <c r="X18" s="218"/>
      <c r="Y18" s="226"/>
      <c r="Z18" s="227"/>
    </row>
    <row r="19" spans="1:26" s="8" customFormat="1" ht="24" customHeight="1">
      <c r="A19" s="70" t="s">
        <v>35</v>
      </c>
      <c r="B19" s="71"/>
      <c r="C19" s="71"/>
      <c r="D19" s="71"/>
      <c r="E19" s="71"/>
      <c r="F19" s="71"/>
      <c r="G19" s="71"/>
      <c r="H19" s="71"/>
      <c r="I19" s="71"/>
      <c r="J19" s="71"/>
      <c r="K19" s="71"/>
      <c r="L19" s="71"/>
      <c r="M19" s="71"/>
      <c r="N19" s="71"/>
      <c r="O19" s="71"/>
      <c r="P19" s="72"/>
      <c r="Q19" s="73">
        <f>V37</f>
        <v>0</v>
      </c>
      <c r="R19" s="73"/>
      <c r="S19" s="74">
        <f>SUM(S13:U18)</f>
        <v>1268000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40" t="s">
        <v>32</v>
      </c>
      <c r="C23" s="40"/>
      <c r="D23" s="40"/>
      <c r="E23" s="40"/>
      <c r="F23" s="40"/>
      <c r="G23" s="40"/>
      <c r="H23" s="40" t="s">
        <v>36</v>
      </c>
      <c r="I23" s="40"/>
      <c r="J23" s="40"/>
      <c r="K23" s="40" t="s">
        <v>33</v>
      </c>
      <c r="L23" s="40"/>
      <c r="M23" s="40"/>
      <c r="N23" s="40" t="s">
        <v>37</v>
      </c>
      <c r="O23" s="40"/>
      <c r="P23" s="40"/>
      <c r="Q23" s="40" t="s">
        <v>38</v>
      </c>
      <c r="R23" s="40"/>
      <c r="S23" s="40"/>
      <c r="T23" s="40" t="s">
        <v>39</v>
      </c>
      <c r="U23" s="40"/>
      <c r="V23" s="102" t="s">
        <v>8</v>
      </c>
      <c r="W23" s="102"/>
      <c r="X23" s="40" t="s">
        <v>9</v>
      </c>
      <c r="Y23" s="40"/>
      <c r="Z23" s="40"/>
    </row>
    <row r="24" spans="1:26" ht="24" customHeight="1">
      <c r="A24" s="178" t="s">
        <v>104</v>
      </c>
      <c r="B24" s="179"/>
      <c r="C24" s="179"/>
      <c r="D24" s="179"/>
      <c r="E24" s="179"/>
      <c r="F24" s="179"/>
      <c r="G24" s="179"/>
      <c r="H24" s="179"/>
      <c r="I24" s="179"/>
      <c r="J24" s="179"/>
      <c r="K24" s="179"/>
      <c r="L24" s="179"/>
      <c r="M24" s="179"/>
      <c r="N24" s="179"/>
      <c r="O24" s="179"/>
      <c r="P24" s="179"/>
      <c r="Q24" s="179"/>
      <c r="R24" s="179"/>
      <c r="S24" s="179"/>
      <c r="T24" s="180"/>
      <c r="U24" s="180"/>
      <c r="V24" s="179"/>
      <c r="W24" s="179"/>
      <c r="X24" s="179"/>
      <c r="Y24" s="179"/>
      <c r="Z24" s="181"/>
    </row>
    <row r="25" spans="1:26" s="27" customFormat="1" ht="48" customHeight="1">
      <c r="A25" s="25">
        <v>1</v>
      </c>
      <c r="B25" s="182" t="s">
        <v>92</v>
      </c>
      <c r="C25" s="183"/>
      <c r="D25" s="183"/>
      <c r="E25" s="183"/>
      <c r="F25" s="183"/>
      <c r="G25" s="184"/>
      <c r="H25" s="185">
        <f>$K$13</f>
        <v>15</v>
      </c>
      <c r="I25" s="185"/>
      <c r="J25" s="185"/>
      <c r="K25" s="240"/>
      <c r="L25" s="240"/>
      <c r="M25" s="241"/>
      <c r="N25" s="240"/>
      <c r="O25" s="240"/>
      <c r="P25" s="241"/>
      <c r="Q25" s="187"/>
      <c r="R25" s="187"/>
      <c r="S25" s="188"/>
      <c r="T25" s="189">
        <v>45</v>
      </c>
      <c r="U25" s="189"/>
      <c r="V25" s="190">
        <f>SUM(V26:W31)</f>
        <v>0</v>
      </c>
      <c r="W25" s="68"/>
      <c r="X25" s="59"/>
      <c r="Y25" s="60"/>
      <c r="Z25" s="61"/>
    </row>
    <row r="26" spans="1:26" ht="24" customHeight="1">
      <c r="A26" s="19">
        <v>1.1</v>
      </c>
      <c r="B26" s="100" t="s">
        <v>98</v>
      </c>
      <c r="C26" s="100"/>
      <c r="D26" s="100"/>
      <c r="E26" s="100"/>
      <c r="F26" s="100"/>
      <c r="G26" s="100"/>
      <c r="H26" s="106">
        <f aca="true" t="shared" si="1" ref="H26:H31">$K$13</f>
        <v>15</v>
      </c>
      <c r="I26" s="106"/>
      <c r="J26" s="106"/>
      <c r="K26" s="242"/>
      <c r="L26" s="242"/>
      <c r="M26" s="242"/>
      <c r="N26" s="242"/>
      <c r="O26" s="242"/>
      <c r="P26" s="242"/>
      <c r="Q26" s="107"/>
      <c r="R26" s="107"/>
      <c r="S26" s="107"/>
      <c r="T26" s="108">
        <v>7</v>
      </c>
      <c r="U26" s="108"/>
      <c r="V26" s="96">
        <f>(T26*((K26*0)+(N26*50)+(Q26*100)))/(H26*100)</f>
        <v>0</v>
      </c>
      <c r="W26" s="97"/>
      <c r="X26" s="62"/>
      <c r="Y26" s="63"/>
      <c r="Z26" s="64"/>
    </row>
    <row r="27" spans="1:26" s="11" customFormat="1" ht="48" customHeight="1">
      <c r="A27" s="20">
        <v>1.2</v>
      </c>
      <c r="B27" s="33" t="s">
        <v>99</v>
      </c>
      <c r="C27" s="33"/>
      <c r="D27" s="33"/>
      <c r="E27" s="33"/>
      <c r="F27" s="33"/>
      <c r="G27" s="33"/>
      <c r="H27" s="106">
        <f t="shared" si="1"/>
        <v>15</v>
      </c>
      <c r="I27" s="106"/>
      <c r="J27" s="106"/>
      <c r="K27" s="246"/>
      <c r="L27" s="246"/>
      <c r="M27" s="246"/>
      <c r="N27" s="246"/>
      <c r="O27" s="246"/>
      <c r="P27" s="246"/>
      <c r="Q27" s="191"/>
      <c r="R27" s="191"/>
      <c r="S27" s="192"/>
      <c r="T27" s="186">
        <v>8</v>
      </c>
      <c r="U27" s="186"/>
      <c r="V27" s="94">
        <f>(T27*((K27*0)+(N27*50)+(Q27*100)))/(H27*100)</f>
        <v>0</v>
      </c>
      <c r="W27" s="95"/>
      <c r="X27" s="62"/>
      <c r="Y27" s="63"/>
      <c r="Z27" s="64"/>
    </row>
    <row r="28" spans="1:26" s="11" customFormat="1" ht="48" customHeight="1">
      <c r="A28" s="20">
        <v>1.3</v>
      </c>
      <c r="B28" s="193" t="s">
        <v>100</v>
      </c>
      <c r="C28" s="194"/>
      <c r="D28" s="194"/>
      <c r="E28" s="194"/>
      <c r="F28" s="194"/>
      <c r="G28" s="195"/>
      <c r="H28" s="106">
        <f t="shared" si="1"/>
        <v>15</v>
      </c>
      <c r="I28" s="106"/>
      <c r="J28" s="106"/>
      <c r="K28" s="243"/>
      <c r="L28" s="244"/>
      <c r="M28" s="245"/>
      <c r="N28" s="243"/>
      <c r="O28" s="244"/>
      <c r="P28" s="245"/>
      <c r="Q28" s="85"/>
      <c r="R28" s="86"/>
      <c r="S28" s="86"/>
      <c r="T28" s="186">
        <v>6</v>
      </c>
      <c r="U28" s="186"/>
      <c r="V28" s="94">
        <f>(T28*((K28*0)+(N28*50)+(Q28*100)))/(H28*100)</f>
        <v>0</v>
      </c>
      <c r="W28" s="95"/>
      <c r="X28" s="62"/>
      <c r="Y28" s="63"/>
      <c r="Z28" s="64"/>
    </row>
    <row r="29" spans="1:26" s="11" customFormat="1" ht="72" customHeight="1">
      <c r="A29" s="20">
        <v>1.4</v>
      </c>
      <c r="B29" s="33" t="s">
        <v>101</v>
      </c>
      <c r="C29" s="33"/>
      <c r="D29" s="33"/>
      <c r="E29" s="33"/>
      <c r="F29" s="33"/>
      <c r="G29" s="33"/>
      <c r="H29" s="106">
        <f t="shared" si="1"/>
        <v>15</v>
      </c>
      <c r="I29" s="106"/>
      <c r="J29" s="106"/>
      <c r="K29" s="247"/>
      <c r="L29" s="247"/>
      <c r="M29" s="247"/>
      <c r="N29" s="247"/>
      <c r="O29" s="247"/>
      <c r="P29" s="247"/>
      <c r="Q29" s="116"/>
      <c r="R29" s="116"/>
      <c r="S29" s="85"/>
      <c r="T29" s="186">
        <v>8</v>
      </c>
      <c r="U29" s="186"/>
      <c r="V29" s="94">
        <f aca="true" t="shared" si="2" ref="V29:V36">(T29*((K29*0)+(N29*50)+(Q29*100)))/(H29*100)</f>
        <v>0</v>
      </c>
      <c r="W29" s="95"/>
      <c r="X29" s="62"/>
      <c r="Y29" s="63"/>
      <c r="Z29" s="64"/>
    </row>
    <row r="30" spans="1:26" s="11" customFormat="1" ht="48" customHeight="1">
      <c r="A30" s="20">
        <v>1.5</v>
      </c>
      <c r="B30" s="193" t="s">
        <v>102</v>
      </c>
      <c r="C30" s="194"/>
      <c r="D30" s="194"/>
      <c r="E30" s="194"/>
      <c r="F30" s="194"/>
      <c r="G30" s="195"/>
      <c r="H30" s="106">
        <f t="shared" si="1"/>
        <v>15</v>
      </c>
      <c r="I30" s="106"/>
      <c r="J30" s="106"/>
      <c r="K30" s="243"/>
      <c r="L30" s="244"/>
      <c r="M30" s="245"/>
      <c r="N30" s="243"/>
      <c r="O30" s="244"/>
      <c r="P30" s="245"/>
      <c r="Q30" s="85"/>
      <c r="R30" s="86"/>
      <c r="S30" s="88"/>
      <c r="T30" s="112">
        <v>8</v>
      </c>
      <c r="U30" s="113"/>
      <c r="V30" s="94">
        <f t="shared" si="2"/>
        <v>0</v>
      </c>
      <c r="W30" s="95"/>
      <c r="X30" s="62"/>
      <c r="Y30" s="63"/>
      <c r="Z30" s="64"/>
    </row>
    <row r="31" spans="1:26" ht="48" customHeight="1">
      <c r="A31" s="19">
        <v>1.6</v>
      </c>
      <c r="B31" s="193" t="s">
        <v>103</v>
      </c>
      <c r="C31" s="194"/>
      <c r="D31" s="194"/>
      <c r="E31" s="194"/>
      <c r="F31" s="194"/>
      <c r="G31" s="195"/>
      <c r="H31" s="106">
        <f t="shared" si="1"/>
        <v>15</v>
      </c>
      <c r="I31" s="106"/>
      <c r="J31" s="106"/>
      <c r="K31" s="257"/>
      <c r="L31" s="258"/>
      <c r="M31" s="259"/>
      <c r="N31" s="257"/>
      <c r="O31" s="258"/>
      <c r="P31" s="259"/>
      <c r="Q31" s="91"/>
      <c r="R31" s="92"/>
      <c r="S31" s="109"/>
      <c r="T31" s="110">
        <v>8</v>
      </c>
      <c r="U31" s="111"/>
      <c r="V31" s="96">
        <f t="shared" si="2"/>
        <v>0</v>
      </c>
      <c r="W31" s="97"/>
      <c r="X31" s="62"/>
      <c r="Y31" s="63"/>
      <c r="Z31" s="64"/>
    </row>
    <row r="32" spans="1:26" s="23" customFormat="1" ht="48" customHeight="1">
      <c r="A32" s="22">
        <v>2</v>
      </c>
      <c r="B32" s="79" t="s">
        <v>93</v>
      </c>
      <c r="C32" s="80"/>
      <c r="D32" s="80"/>
      <c r="E32" s="80"/>
      <c r="F32" s="80"/>
      <c r="G32" s="81"/>
      <c r="H32" s="82" t="str">
        <f>$K$14</f>
        <v>-</v>
      </c>
      <c r="I32" s="83"/>
      <c r="J32" s="84"/>
      <c r="K32" s="243"/>
      <c r="L32" s="244"/>
      <c r="M32" s="245"/>
      <c r="N32" s="243"/>
      <c r="O32" s="244"/>
      <c r="P32" s="245"/>
      <c r="Q32" s="85"/>
      <c r="R32" s="86"/>
      <c r="S32" s="88"/>
      <c r="T32" s="89" t="s">
        <v>105</v>
      </c>
      <c r="U32" s="90"/>
      <c r="V32" s="94" t="s">
        <v>105</v>
      </c>
      <c r="W32" s="95"/>
      <c r="X32" s="62"/>
      <c r="Y32" s="63"/>
      <c r="Z32" s="64"/>
    </row>
    <row r="33" spans="1:26" ht="24" customHeight="1">
      <c r="A33" s="16">
        <v>3</v>
      </c>
      <c r="B33" s="79" t="s">
        <v>94</v>
      </c>
      <c r="C33" s="80"/>
      <c r="D33" s="80"/>
      <c r="E33" s="80"/>
      <c r="F33" s="80"/>
      <c r="G33" s="81"/>
      <c r="H33" s="103">
        <f>$K$15</f>
        <v>150</v>
      </c>
      <c r="I33" s="104"/>
      <c r="J33" s="105"/>
      <c r="K33" s="257"/>
      <c r="L33" s="258"/>
      <c r="M33" s="259"/>
      <c r="N33" s="257"/>
      <c r="O33" s="258"/>
      <c r="P33" s="259"/>
      <c r="Q33" s="91"/>
      <c r="R33" s="92"/>
      <c r="S33" s="109"/>
      <c r="T33" s="118">
        <v>25</v>
      </c>
      <c r="U33" s="119"/>
      <c r="V33" s="96">
        <f t="shared" si="2"/>
        <v>0</v>
      </c>
      <c r="W33" s="97"/>
      <c r="X33" s="62"/>
      <c r="Y33" s="63"/>
      <c r="Z33" s="64"/>
    </row>
    <row r="34" spans="1:26" s="23" customFormat="1" ht="48" customHeight="1">
      <c r="A34" s="22">
        <v>4</v>
      </c>
      <c r="B34" s="79" t="s">
        <v>95</v>
      </c>
      <c r="C34" s="80"/>
      <c r="D34" s="80"/>
      <c r="E34" s="80"/>
      <c r="F34" s="80"/>
      <c r="G34" s="81"/>
      <c r="H34" s="82">
        <f>$K$16</f>
        <v>6</v>
      </c>
      <c r="I34" s="83"/>
      <c r="J34" s="84"/>
      <c r="K34" s="243"/>
      <c r="L34" s="244"/>
      <c r="M34" s="245"/>
      <c r="N34" s="243"/>
      <c r="O34" s="244"/>
      <c r="P34" s="245"/>
      <c r="Q34" s="85"/>
      <c r="R34" s="86"/>
      <c r="S34" s="88"/>
      <c r="T34" s="89">
        <v>15</v>
      </c>
      <c r="U34" s="90"/>
      <c r="V34" s="94">
        <f t="shared" si="2"/>
        <v>0</v>
      </c>
      <c r="W34" s="95"/>
      <c r="X34" s="62"/>
      <c r="Y34" s="63"/>
      <c r="Z34" s="64"/>
    </row>
    <row r="35" spans="1:26" s="23" customFormat="1" ht="48" customHeight="1">
      <c r="A35" s="22">
        <v>5</v>
      </c>
      <c r="B35" s="79" t="s">
        <v>96</v>
      </c>
      <c r="C35" s="80"/>
      <c r="D35" s="80"/>
      <c r="E35" s="80"/>
      <c r="F35" s="80"/>
      <c r="G35" s="81"/>
      <c r="H35" s="82" t="str">
        <f>$K$17</f>
        <v>-</v>
      </c>
      <c r="I35" s="83"/>
      <c r="J35" s="84"/>
      <c r="K35" s="243"/>
      <c r="L35" s="244"/>
      <c r="M35" s="245"/>
      <c r="N35" s="243"/>
      <c r="O35" s="244"/>
      <c r="P35" s="245"/>
      <c r="Q35" s="85"/>
      <c r="R35" s="86"/>
      <c r="S35" s="88"/>
      <c r="T35" s="89" t="s">
        <v>105</v>
      </c>
      <c r="U35" s="90"/>
      <c r="V35" s="94" t="s">
        <v>105</v>
      </c>
      <c r="W35" s="95"/>
      <c r="X35" s="62"/>
      <c r="Y35" s="63"/>
      <c r="Z35" s="64"/>
    </row>
    <row r="36" spans="1:26" s="23" customFormat="1" ht="48" customHeight="1">
      <c r="A36" s="22">
        <v>6</v>
      </c>
      <c r="B36" s="114" t="s">
        <v>97</v>
      </c>
      <c r="C36" s="114"/>
      <c r="D36" s="114"/>
      <c r="E36" s="114"/>
      <c r="F36" s="114"/>
      <c r="G36" s="114"/>
      <c r="H36" s="115">
        <f>$K$18</f>
        <v>6</v>
      </c>
      <c r="I36" s="115"/>
      <c r="J36" s="115"/>
      <c r="K36" s="247"/>
      <c r="L36" s="247"/>
      <c r="M36" s="247"/>
      <c r="N36" s="247"/>
      <c r="O36" s="247"/>
      <c r="P36" s="247"/>
      <c r="Q36" s="116"/>
      <c r="R36" s="116"/>
      <c r="S36" s="85"/>
      <c r="T36" s="117">
        <v>15</v>
      </c>
      <c r="U36" s="117"/>
      <c r="V36" s="94">
        <f t="shared" si="2"/>
        <v>0</v>
      </c>
      <c r="W36" s="95"/>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SUM(V25,V33,V34,V36)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86</v>
      </c>
    </row>
    <row r="40" spans="1:26" ht="60" customHeight="1">
      <c r="A40" s="21" t="s">
        <v>6</v>
      </c>
      <c r="B40" s="40" t="s">
        <v>40</v>
      </c>
      <c r="C40" s="40"/>
      <c r="D40" s="40"/>
      <c r="E40" s="40"/>
      <c r="F40" s="40"/>
      <c r="G40" s="40"/>
      <c r="H40" s="40"/>
      <c r="I40" s="40"/>
      <c r="J40" s="40"/>
      <c r="K40" s="40"/>
      <c r="L40" s="40"/>
      <c r="M40" s="120" t="s">
        <v>41</v>
      </c>
      <c r="N40" s="121"/>
      <c r="O40" s="121"/>
      <c r="P40" s="121"/>
      <c r="Q40" s="121"/>
      <c r="R40" s="121"/>
      <c r="S40" s="121"/>
      <c r="T40" s="121"/>
      <c r="U40" s="121"/>
      <c r="V40" s="121"/>
      <c r="W40" s="121"/>
      <c r="X40" s="122"/>
      <c r="Y40" s="102" t="s">
        <v>42</v>
      </c>
      <c r="Z40" s="102"/>
    </row>
    <row r="41" spans="1:26" ht="24" customHeight="1">
      <c r="A41" s="123" t="s">
        <v>43</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26"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26"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26"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26"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26" t="str">
        <f>IF(B46&lt;&gt;"","2.1.5","")</f>
        <v/>
      </c>
      <c r="B46" s="127"/>
      <c r="C46" s="128"/>
      <c r="D46" s="128"/>
      <c r="E46" s="128"/>
      <c r="F46" s="128"/>
      <c r="G46" s="128"/>
      <c r="H46" s="128"/>
      <c r="I46" s="128"/>
      <c r="J46" s="128"/>
      <c r="K46" s="128"/>
      <c r="L46" s="129"/>
      <c r="M46" s="28"/>
      <c r="N46" s="29"/>
      <c r="O46" s="29"/>
      <c r="P46" s="29"/>
      <c r="Q46" s="29"/>
      <c r="R46" s="29"/>
      <c r="S46" s="29"/>
      <c r="T46" s="29"/>
      <c r="U46" s="29"/>
      <c r="V46" s="29"/>
      <c r="W46" s="29"/>
      <c r="X46" s="30"/>
      <c r="Y46" s="135"/>
      <c r="Z46" s="136"/>
    </row>
    <row r="47" spans="1:26" ht="24" customHeight="1">
      <c r="A47" s="123" t="s">
        <v>44</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26"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26"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26"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26"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26"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45</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26"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26"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26"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26"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26"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87</v>
      </c>
    </row>
    <row r="61" ht="9.95" customHeight="1"/>
    <row r="62" spans="1:26" ht="72" customHeight="1">
      <c r="A62" s="21" t="s">
        <v>6</v>
      </c>
      <c r="B62" s="40" t="s">
        <v>46</v>
      </c>
      <c r="C62" s="40"/>
      <c r="D62" s="40"/>
      <c r="E62" s="40"/>
      <c r="F62" s="40"/>
      <c r="G62" s="40"/>
      <c r="H62" s="40" t="s">
        <v>41</v>
      </c>
      <c r="I62" s="40"/>
      <c r="J62" s="40"/>
      <c r="K62" s="40"/>
      <c r="L62" s="40"/>
      <c r="M62" s="40"/>
      <c r="N62" s="40"/>
      <c r="O62" s="40"/>
      <c r="P62" s="40"/>
      <c r="Q62" s="120" t="s">
        <v>47</v>
      </c>
      <c r="R62" s="121"/>
      <c r="S62" s="121"/>
      <c r="T62" s="121"/>
      <c r="U62" s="121"/>
      <c r="V62" s="121"/>
      <c r="W62" s="121"/>
      <c r="X62" s="122"/>
      <c r="Y62" s="102" t="s">
        <v>42</v>
      </c>
      <c r="Z62" s="102"/>
    </row>
    <row r="63" spans="1:26" ht="72" customHeight="1">
      <c r="A63" s="26"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26"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26"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26"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26" t="str">
        <f>IF(B67&lt;&gt;"","3.5","")</f>
        <v/>
      </c>
      <c r="B67" s="127"/>
      <c r="C67" s="128"/>
      <c r="D67" s="128"/>
      <c r="E67" s="128"/>
      <c r="F67" s="128"/>
      <c r="G67" s="129"/>
      <c r="H67" s="127"/>
      <c r="I67" s="128"/>
      <c r="J67" s="128"/>
      <c r="K67" s="128"/>
      <c r="L67" s="128"/>
      <c r="M67" s="128"/>
      <c r="N67" s="128"/>
      <c r="O67" s="128"/>
      <c r="P67" s="129"/>
      <c r="Q67" s="127"/>
      <c r="R67" s="128"/>
      <c r="S67" s="128"/>
      <c r="T67" s="128"/>
      <c r="U67" s="128"/>
      <c r="V67" s="128"/>
      <c r="W67" s="128"/>
      <c r="X67" s="129"/>
      <c r="Y67" s="135"/>
      <c r="Z67" s="136"/>
    </row>
    <row r="68" spans="1:26" s="17" customFormat="1" ht="72" customHeight="1">
      <c r="A68" s="26"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88</v>
      </c>
    </row>
    <row r="71" ht="9.95" customHeight="1">
      <c r="A71" s="5"/>
    </row>
    <row r="72" spans="2:25" ht="48" customHeight="1">
      <c r="B72" s="153"/>
      <c r="C72" s="154"/>
      <c r="D72" s="154"/>
      <c r="E72" s="154"/>
      <c r="F72" s="154"/>
      <c r="G72" s="154"/>
      <c r="H72" s="154"/>
      <c r="I72" s="154"/>
      <c r="J72" s="154"/>
      <c r="K72" s="154"/>
      <c r="L72" s="154"/>
      <c r="M72" s="154"/>
      <c r="N72" s="154"/>
      <c r="O72" s="154"/>
      <c r="P72" s="154"/>
      <c r="Q72" s="154"/>
      <c r="R72" s="154"/>
      <c r="S72" s="154"/>
      <c r="T72" s="154"/>
      <c r="U72" s="154"/>
      <c r="V72" s="154"/>
      <c r="W72" s="154"/>
      <c r="X72" s="154"/>
      <c r="Y72" s="155"/>
    </row>
    <row r="73" spans="2:25" ht="48" customHeight="1">
      <c r="B73" s="156"/>
      <c r="C73" s="157"/>
      <c r="D73" s="157"/>
      <c r="E73" s="157"/>
      <c r="F73" s="157"/>
      <c r="G73" s="157"/>
      <c r="H73" s="157"/>
      <c r="I73" s="157"/>
      <c r="J73" s="157"/>
      <c r="K73" s="157"/>
      <c r="L73" s="157"/>
      <c r="M73" s="157"/>
      <c r="N73" s="157"/>
      <c r="O73" s="157"/>
      <c r="P73" s="157"/>
      <c r="Q73" s="157"/>
      <c r="R73" s="157"/>
      <c r="S73" s="157"/>
      <c r="T73" s="157"/>
      <c r="U73" s="157"/>
      <c r="V73" s="157"/>
      <c r="W73" s="157"/>
      <c r="X73" s="157"/>
      <c r="Y73" s="158"/>
    </row>
    <row r="74" spans="2:25" ht="48" customHeight="1">
      <c r="B74" s="156"/>
      <c r="C74" s="157"/>
      <c r="D74" s="157"/>
      <c r="E74" s="157"/>
      <c r="F74" s="157"/>
      <c r="G74" s="157"/>
      <c r="H74" s="157"/>
      <c r="I74" s="157"/>
      <c r="J74" s="157"/>
      <c r="K74" s="157"/>
      <c r="L74" s="157"/>
      <c r="M74" s="157"/>
      <c r="N74" s="157"/>
      <c r="O74" s="157"/>
      <c r="P74" s="157"/>
      <c r="Q74" s="157"/>
      <c r="R74" s="157"/>
      <c r="S74" s="157"/>
      <c r="T74" s="157"/>
      <c r="U74" s="157"/>
      <c r="V74" s="157"/>
      <c r="W74" s="157"/>
      <c r="X74" s="157"/>
      <c r="Y74" s="158"/>
    </row>
    <row r="75" spans="2:25" ht="48" customHeight="1">
      <c r="B75" s="156"/>
      <c r="C75" s="157"/>
      <c r="D75" s="157"/>
      <c r="E75" s="157"/>
      <c r="F75" s="157"/>
      <c r="G75" s="157"/>
      <c r="H75" s="157"/>
      <c r="I75" s="157"/>
      <c r="J75" s="157"/>
      <c r="K75" s="157"/>
      <c r="L75" s="157"/>
      <c r="M75" s="157"/>
      <c r="N75" s="157"/>
      <c r="O75" s="157"/>
      <c r="P75" s="157"/>
      <c r="Q75" s="157"/>
      <c r="R75" s="157"/>
      <c r="S75" s="157"/>
      <c r="T75" s="157"/>
      <c r="U75" s="157"/>
      <c r="V75" s="157"/>
      <c r="W75" s="157"/>
      <c r="X75" s="157"/>
      <c r="Y75" s="158"/>
    </row>
    <row r="76" spans="2:25" ht="48" customHeight="1">
      <c r="B76" s="156"/>
      <c r="C76" s="157"/>
      <c r="D76" s="157"/>
      <c r="E76" s="157"/>
      <c r="F76" s="157"/>
      <c r="G76" s="157"/>
      <c r="H76" s="157"/>
      <c r="I76" s="157"/>
      <c r="J76" s="157"/>
      <c r="K76" s="157"/>
      <c r="L76" s="157"/>
      <c r="M76" s="157"/>
      <c r="N76" s="157"/>
      <c r="O76" s="157"/>
      <c r="P76" s="157"/>
      <c r="Q76" s="157"/>
      <c r="R76" s="157"/>
      <c r="S76" s="157"/>
      <c r="T76" s="157"/>
      <c r="U76" s="157"/>
      <c r="V76" s="157"/>
      <c r="W76" s="157"/>
      <c r="X76" s="157"/>
      <c r="Y76" s="158"/>
    </row>
    <row r="77" ht="21" customHeight="1">
      <c r="A77" s="5"/>
    </row>
    <row r="78" ht="15">
      <c r="A78" s="5" t="s">
        <v>89</v>
      </c>
    </row>
    <row r="79" ht="24" customHeight="1"/>
    <row r="80" spans="2:25" ht="10.15" customHeight="1">
      <c r="B80" s="177"/>
      <c r="C80" s="177"/>
      <c r="D80" s="177"/>
      <c r="E80" s="177"/>
      <c r="F80" s="177"/>
      <c r="G80" s="177"/>
      <c r="H80" s="177"/>
      <c r="J80" s="177"/>
      <c r="K80" s="177"/>
      <c r="L80" s="177"/>
      <c r="M80" s="177"/>
      <c r="N80" s="177"/>
      <c r="O80" s="177"/>
      <c r="P80" s="177"/>
      <c r="Q80" s="177"/>
      <c r="S80" s="137"/>
      <c r="T80" s="138"/>
      <c r="U80" s="138"/>
      <c r="V80" s="138"/>
      <c r="W80" s="138"/>
      <c r="X80" s="138"/>
      <c r="Y80" s="139"/>
    </row>
    <row r="81" spans="2:25" ht="10.15" customHeight="1">
      <c r="B81" s="177"/>
      <c r="C81" s="177"/>
      <c r="D81" s="177"/>
      <c r="E81" s="177"/>
      <c r="F81" s="177"/>
      <c r="G81" s="177"/>
      <c r="H81" s="177"/>
      <c r="J81" s="177"/>
      <c r="K81" s="177"/>
      <c r="L81" s="177"/>
      <c r="M81" s="177"/>
      <c r="N81" s="177"/>
      <c r="O81" s="177"/>
      <c r="P81" s="177"/>
      <c r="Q81" s="177"/>
      <c r="S81" s="140"/>
      <c r="T81" s="141"/>
      <c r="U81" s="141"/>
      <c r="V81" s="141"/>
      <c r="W81" s="141"/>
      <c r="X81" s="141"/>
      <c r="Y81" s="142"/>
    </row>
    <row r="82" spans="2:25" ht="21" customHeight="1">
      <c r="B82" s="177"/>
      <c r="C82" s="177"/>
      <c r="D82" s="177"/>
      <c r="E82" s="177"/>
      <c r="F82" s="177"/>
      <c r="G82" s="177"/>
      <c r="H82" s="177"/>
      <c r="J82" s="177"/>
      <c r="K82" s="177"/>
      <c r="L82" s="177"/>
      <c r="M82" s="177"/>
      <c r="N82" s="177"/>
      <c r="O82" s="177"/>
      <c r="P82" s="177"/>
      <c r="Q82" s="177"/>
      <c r="S82" s="140"/>
      <c r="T82" s="141"/>
      <c r="U82" s="141"/>
      <c r="V82" s="141"/>
      <c r="W82" s="141"/>
      <c r="X82" s="141"/>
      <c r="Y82" s="142"/>
    </row>
    <row r="83" spans="2:25" ht="35.25" customHeight="1">
      <c r="B83" s="177"/>
      <c r="C83" s="177"/>
      <c r="D83" s="177"/>
      <c r="E83" s="177"/>
      <c r="F83" s="177"/>
      <c r="G83" s="177"/>
      <c r="H83" s="177"/>
      <c r="J83" s="177"/>
      <c r="K83" s="177"/>
      <c r="L83" s="177"/>
      <c r="M83" s="177"/>
      <c r="N83" s="177"/>
      <c r="O83" s="177"/>
      <c r="P83" s="177"/>
      <c r="Q83" s="177"/>
      <c r="S83" s="140"/>
      <c r="T83" s="141"/>
      <c r="U83" s="141"/>
      <c r="V83" s="141"/>
      <c r="W83" s="141"/>
      <c r="X83" s="141"/>
      <c r="Y83" s="142"/>
    </row>
    <row r="84" spans="2:25" ht="21" customHeight="1">
      <c r="B84" s="177"/>
      <c r="C84" s="177"/>
      <c r="D84" s="177"/>
      <c r="E84" s="177"/>
      <c r="F84" s="177"/>
      <c r="G84" s="177"/>
      <c r="H84" s="177"/>
      <c r="J84" s="177"/>
      <c r="K84" s="177"/>
      <c r="L84" s="177"/>
      <c r="M84" s="177"/>
      <c r="N84" s="177"/>
      <c r="O84" s="177"/>
      <c r="P84" s="177"/>
      <c r="Q84" s="177"/>
      <c r="S84" s="140"/>
      <c r="T84" s="141"/>
      <c r="U84" s="141"/>
      <c r="V84" s="141"/>
      <c r="W84" s="141"/>
      <c r="X84" s="141"/>
      <c r="Y84" s="142"/>
    </row>
    <row r="85" spans="2:25" ht="21" customHeight="1">
      <c r="B85" s="177"/>
      <c r="C85" s="177"/>
      <c r="D85" s="177"/>
      <c r="E85" s="177"/>
      <c r="F85" s="177"/>
      <c r="G85" s="177"/>
      <c r="H85" s="177"/>
      <c r="J85" s="177"/>
      <c r="K85" s="177"/>
      <c r="L85" s="177"/>
      <c r="M85" s="177"/>
      <c r="N85" s="177"/>
      <c r="O85" s="177"/>
      <c r="P85" s="177"/>
      <c r="Q85" s="177"/>
      <c r="S85" s="140"/>
      <c r="T85" s="141"/>
      <c r="U85" s="141"/>
      <c r="V85" s="141"/>
      <c r="W85" s="141"/>
      <c r="X85" s="141"/>
      <c r="Y85" s="142"/>
    </row>
    <row r="86" spans="2:25" ht="21" customHeight="1">
      <c r="B86" s="177"/>
      <c r="C86" s="177"/>
      <c r="D86" s="177"/>
      <c r="E86" s="177"/>
      <c r="F86" s="177"/>
      <c r="G86" s="177"/>
      <c r="H86" s="177"/>
      <c r="J86" s="177"/>
      <c r="K86" s="177"/>
      <c r="L86" s="177"/>
      <c r="M86" s="177"/>
      <c r="N86" s="177"/>
      <c r="O86" s="177"/>
      <c r="P86" s="177"/>
      <c r="Q86" s="177"/>
      <c r="S86" s="140"/>
      <c r="T86" s="141"/>
      <c r="U86" s="141"/>
      <c r="V86" s="141"/>
      <c r="W86" s="141"/>
      <c r="X86" s="141"/>
      <c r="Y86" s="142"/>
    </row>
    <row r="87" spans="2:25" ht="21" customHeight="1">
      <c r="B87" s="177"/>
      <c r="C87" s="177"/>
      <c r="D87" s="177"/>
      <c r="E87" s="177"/>
      <c r="F87" s="177"/>
      <c r="G87" s="177"/>
      <c r="H87" s="177"/>
      <c r="J87" s="177"/>
      <c r="K87" s="177"/>
      <c r="L87" s="177"/>
      <c r="M87" s="177"/>
      <c r="N87" s="177"/>
      <c r="O87" s="177"/>
      <c r="P87" s="177"/>
      <c r="Q87" s="177"/>
      <c r="S87" s="140"/>
      <c r="T87" s="141"/>
      <c r="U87" s="141"/>
      <c r="V87" s="141"/>
      <c r="W87" s="141"/>
      <c r="X87" s="141"/>
      <c r="Y87" s="142"/>
    </row>
    <row r="88" spans="2:25" ht="21" customHeight="1">
      <c r="B88" s="177"/>
      <c r="C88" s="177"/>
      <c r="D88" s="177"/>
      <c r="E88" s="177"/>
      <c r="F88" s="177"/>
      <c r="G88" s="177"/>
      <c r="H88" s="177"/>
      <c r="J88" s="177"/>
      <c r="K88" s="177"/>
      <c r="L88" s="177"/>
      <c r="M88" s="177"/>
      <c r="N88" s="177"/>
      <c r="O88" s="177"/>
      <c r="P88" s="177"/>
      <c r="Q88" s="177"/>
      <c r="S88" s="140"/>
      <c r="T88" s="141"/>
      <c r="U88" s="141"/>
      <c r="V88" s="141"/>
      <c r="W88" s="141"/>
      <c r="X88" s="141"/>
      <c r="Y88" s="142"/>
    </row>
    <row r="89" spans="2:25" ht="21" customHeight="1">
      <c r="B89" s="177"/>
      <c r="C89" s="177"/>
      <c r="D89" s="177"/>
      <c r="E89" s="177"/>
      <c r="F89" s="177"/>
      <c r="G89" s="177"/>
      <c r="H89" s="177"/>
      <c r="J89" s="177"/>
      <c r="K89" s="177"/>
      <c r="L89" s="177"/>
      <c r="M89" s="177"/>
      <c r="N89" s="177"/>
      <c r="O89" s="177"/>
      <c r="P89" s="177"/>
      <c r="Q89" s="177"/>
      <c r="S89" s="143"/>
      <c r="T89" s="144"/>
      <c r="U89" s="144"/>
      <c r="V89" s="144"/>
      <c r="W89" s="144"/>
      <c r="X89" s="144"/>
      <c r="Y89" s="145"/>
    </row>
    <row r="90" spans="2:25" ht="48" customHeight="1">
      <c r="B90" s="146"/>
      <c r="C90" s="146"/>
      <c r="D90" s="146"/>
      <c r="E90" s="146"/>
      <c r="F90" s="146"/>
      <c r="G90" s="146"/>
      <c r="H90" s="146"/>
      <c r="J90" s="147"/>
      <c r="K90" s="148"/>
      <c r="L90" s="148"/>
      <c r="M90" s="148"/>
      <c r="N90" s="148"/>
      <c r="O90" s="148"/>
      <c r="P90" s="148"/>
      <c r="Q90" s="149"/>
      <c r="S90" s="147"/>
      <c r="T90" s="148"/>
      <c r="U90" s="148"/>
      <c r="V90" s="148"/>
      <c r="W90" s="148"/>
      <c r="X90" s="148"/>
      <c r="Y90" s="149"/>
    </row>
    <row r="91" spans="2:25" ht="48" customHeight="1">
      <c r="B91" s="146"/>
      <c r="C91" s="146"/>
      <c r="D91" s="146"/>
      <c r="E91" s="146"/>
      <c r="F91" s="146"/>
      <c r="G91" s="146"/>
      <c r="H91" s="146"/>
      <c r="J91" s="150"/>
      <c r="K91" s="151"/>
      <c r="L91" s="151"/>
      <c r="M91" s="151"/>
      <c r="N91" s="151"/>
      <c r="O91" s="151"/>
      <c r="P91" s="151"/>
      <c r="Q91" s="152"/>
      <c r="S91" s="150"/>
      <c r="T91" s="151"/>
      <c r="U91" s="151"/>
      <c r="V91" s="151"/>
      <c r="W91" s="151"/>
      <c r="X91" s="151"/>
      <c r="Y91" s="152"/>
    </row>
    <row r="92" ht="21" customHeight="1"/>
    <row r="93" spans="2:25" ht="21" customHeight="1">
      <c r="B93" s="177"/>
      <c r="C93" s="177"/>
      <c r="D93" s="177"/>
      <c r="E93" s="177"/>
      <c r="F93" s="177"/>
      <c r="G93" s="177"/>
      <c r="H93" s="177"/>
      <c r="J93" s="177"/>
      <c r="K93" s="177"/>
      <c r="L93" s="177"/>
      <c r="M93" s="177"/>
      <c r="N93" s="177"/>
      <c r="O93" s="177"/>
      <c r="P93" s="177"/>
      <c r="Q93" s="177"/>
      <c r="S93" s="137"/>
      <c r="T93" s="138"/>
      <c r="U93" s="138"/>
      <c r="V93" s="138"/>
      <c r="W93" s="138"/>
      <c r="X93" s="138"/>
      <c r="Y93" s="139"/>
    </row>
    <row r="94" spans="2:25" ht="21" customHeight="1">
      <c r="B94" s="177"/>
      <c r="C94" s="177"/>
      <c r="D94" s="177"/>
      <c r="E94" s="177"/>
      <c r="F94" s="177"/>
      <c r="G94" s="177"/>
      <c r="H94" s="177"/>
      <c r="J94" s="177"/>
      <c r="K94" s="177"/>
      <c r="L94" s="177"/>
      <c r="M94" s="177"/>
      <c r="N94" s="177"/>
      <c r="O94" s="177"/>
      <c r="P94" s="177"/>
      <c r="Q94" s="177"/>
      <c r="S94" s="140"/>
      <c r="T94" s="141"/>
      <c r="U94" s="141"/>
      <c r="V94" s="141"/>
      <c r="W94" s="141"/>
      <c r="X94" s="141"/>
      <c r="Y94" s="142"/>
    </row>
    <row r="95" spans="2:25" ht="21" customHeight="1">
      <c r="B95" s="177"/>
      <c r="C95" s="177"/>
      <c r="D95" s="177"/>
      <c r="E95" s="177"/>
      <c r="F95" s="177"/>
      <c r="G95" s="177"/>
      <c r="H95" s="177"/>
      <c r="J95" s="177"/>
      <c r="K95" s="177"/>
      <c r="L95" s="177"/>
      <c r="M95" s="177"/>
      <c r="N95" s="177"/>
      <c r="O95" s="177"/>
      <c r="P95" s="177"/>
      <c r="Q95" s="177"/>
      <c r="S95" s="140"/>
      <c r="T95" s="141"/>
      <c r="U95" s="141"/>
      <c r="V95" s="141"/>
      <c r="W95" s="141"/>
      <c r="X95" s="141"/>
      <c r="Y95" s="142"/>
    </row>
    <row r="96" spans="2:25" ht="21" customHeight="1">
      <c r="B96" s="177"/>
      <c r="C96" s="177"/>
      <c r="D96" s="177"/>
      <c r="E96" s="177"/>
      <c r="F96" s="177"/>
      <c r="G96" s="177"/>
      <c r="H96" s="177"/>
      <c r="J96" s="177"/>
      <c r="K96" s="177"/>
      <c r="L96" s="177"/>
      <c r="M96" s="177"/>
      <c r="N96" s="177"/>
      <c r="O96" s="177"/>
      <c r="P96" s="177"/>
      <c r="Q96" s="177"/>
      <c r="S96" s="140"/>
      <c r="T96" s="141"/>
      <c r="U96" s="141"/>
      <c r="V96" s="141"/>
      <c r="W96" s="141"/>
      <c r="X96" s="141"/>
      <c r="Y96" s="142"/>
    </row>
    <row r="97" spans="2:25" ht="21" customHeight="1">
      <c r="B97" s="177"/>
      <c r="C97" s="177"/>
      <c r="D97" s="177"/>
      <c r="E97" s="177"/>
      <c r="F97" s="177"/>
      <c r="G97" s="177"/>
      <c r="H97" s="177"/>
      <c r="J97" s="177"/>
      <c r="K97" s="177"/>
      <c r="L97" s="177"/>
      <c r="M97" s="177"/>
      <c r="N97" s="177"/>
      <c r="O97" s="177"/>
      <c r="P97" s="177"/>
      <c r="Q97" s="177"/>
      <c r="S97" s="140"/>
      <c r="T97" s="141"/>
      <c r="U97" s="141"/>
      <c r="V97" s="141"/>
      <c r="W97" s="141"/>
      <c r="X97" s="141"/>
      <c r="Y97" s="142"/>
    </row>
    <row r="98" spans="2:25" ht="21" customHeight="1">
      <c r="B98" s="177"/>
      <c r="C98" s="177"/>
      <c r="D98" s="177"/>
      <c r="E98" s="177"/>
      <c r="F98" s="177"/>
      <c r="G98" s="177"/>
      <c r="H98" s="177"/>
      <c r="J98" s="177"/>
      <c r="K98" s="177"/>
      <c r="L98" s="177"/>
      <c r="M98" s="177"/>
      <c r="N98" s="177"/>
      <c r="O98" s="177"/>
      <c r="P98" s="177"/>
      <c r="Q98" s="177"/>
      <c r="S98" s="140"/>
      <c r="T98" s="141"/>
      <c r="U98" s="141"/>
      <c r="V98" s="141"/>
      <c r="W98" s="141"/>
      <c r="X98" s="141"/>
      <c r="Y98" s="142"/>
    </row>
    <row r="99" spans="2:25" ht="21" customHeight="1">
      <c r="B99" s="177"/>
      <c r="C99" s="177"/>
      <c r="D99" s="177"/>
      <c r="E99" s="177"/>
      <c r="F99" s="177"/>
      <c r="G99" s="177"/>
      <c r="H99" s="177"/>
      <c r="J99" s="177"/>
      <c r="K99" s="177"/>
      <c r="L99" s="177"/>
      <c r="M99" s="177"/>
      <c r="N99" s="177"/>
      <c r="O99" s="177"/>
      <c r="P99" s="177"/>
      <c r="Q99" s="177"/>
      <c r="S99" s="140"/>
      <c r="T99" s="141"/>
      <c r="U99" s="141"/>
      <c r="V99" s="141"/>
      <c r="W99" s="141"/>
      <c r="X99" s="141"/>
      <c r="Y99" s="142"/>
    </row>
    <row r="100" spans="2:25" ht="21" customHeight="1">
      <c r="B100" s="177"/>
      <c r="C100" s="177"/>
      <c r="D100" s="177"/>
      <c r="E100" s="177"/>
      <c r="F100" s="177"/>
      <c r="G100" s="177"/>
      <c r="H100" s="177"/>
      <c r="J100" s="177"/>
      <c r="K100" s="177"/>
      <c r="L100" s="177"/>
      <c r="M100" s="177"/>
      <c r="N100" s="177"/>
      <c r="O100" s="177"/>
      <c r="P100" s="177"/>
      <c r="Q100" s="177"/>
      <c r="S100" s="140"/>
      <c r="T100" s="141"/>
      <c r="U100" s="141"/>
      <c r="V100" s="141"/>
      <c r="W100" s="141"/>
      <c r="X100" s="141"/>
      <c r="Y100" s="142"/>
    </row>
    <row r="101" spans="2:25" ht="21" customHeight="1">
      <c r="B101" s="177"/>
      <c r="C101" s="177"/>
      <c r="D101" s="177"/>
      <c r="E101" s="177"/>
      <c r="F101" s="177"/>
      <c r="G101" s="177"/>
      <c r="H101" s="177"/>
      <c r="J101" s="177"/>
      <c r="K101" s="177"/>
      <c r="L101" s="177"/>
      <c r="M101" s="177"/>
      <c r="N101" s="177"/>
      <c r="O101" s="177"/>
      <c r="P101" s="177"/>
      <c r="Q101" s="177"/>
      <c r="S101" s="140"/>
      <c r="T101" s="141"/>
      <c r="U101" s="141"/>
      <c r="V101" s="141"/>
      <c r="W101" s="141"/>
      <c r="X101" s="141"/>
      <c r="Y101" s="142"/>
    </row>
    <row r="102" spans="2:25" ht="21" customHeight="1">
      <c r="B102" s="177"/>
      <c r="C102" s="177"/>
      <c r="D102" s="177"/>
      <c r="E102" s="177"/>
      <c r="F102" s="177"/>
      <c r="G102" s="177"/>
      <c r="H102" s="177"/>
      <c r="J102" s="177"/>
      <c r="K102" s="177"/>
      <c r="L102" s="177"/>
      <c r="M102" s="177"/>
      <c r="N102" s="177"/>
      <c r="O102" s="177"/>
      <c r="P102" s="177"/>
      <c r="Q102" s="177"/>
      <c r="S102" s="143"/>
      <c r="T102" s="144"/>
      <c r="U102" s="144"/>
      <c r="V102" s="144"/>
      <c r="W102" s="144"/>
      <c r="X102" s="144"/>
      <c r="Y102" s="145"/>
    </row>
    <row r="103" spans="2:25" ht="48" customHeight="1">
      <c r="B103" s="130"/>
      <c r="C103" s="130"/>
      <c r="D103" s="130"/>
      <c r="E103" s="130"/>
      <c r="F103" s="130"/>
      <c r="G103" s="130"/>
      <c r="H103" s="130"/>
      <c r="J103" s="147"/>
      <c r="K103" s="148"/>
      <c r="L103" s="148"/>
      <c r="M103" s="148"/>
      <c r="N103" s="148"/>
      <c r="O103" s="148"/>
      <c r="P103" s="148"/>
      <c r="Q103" s="149"/>
      <c r="S103" s="165"/>
      <c r="T103" s="166"/>
      <c r="U103" s="166"/>
      <c r="V103" s="166"/>
      <c r="W103" s="166"/>
      <c r="X103" s="166"/>
      <c r="Y103" s="167"/>
    </row>
    <row r="104" spans="2:25" ht="48" customHeight="1">
      <c r="B104" s="130"/>
      <c r="C104" s="130"/>
      <c r="D104" s="130"/>
      <c r="E104" s="130"/>
      <c r="F104" s="130"/>
      <c r="G104" s="130"/>
      <c r="H104" s="130"/>
      <c r="J104" s="150"/>
      <c r="K104" s="151"/>
      <c r="L104" s="151"/>
      <c r="M104" s="151"/>
      <c r="N104" s="151"/>
      <c r="O104" s="151"/>
      <c r="P104" s="151"/>
      <c r="Q104" s="152"/>
      <c r="S104" s="168"/>
      <c r="T104" s="169"/>
      <c r="U104" s="169"/>
      <c r="V104" s="169"/>
      <c r="W104" s="169"/>
      <c r="X104" s="169"/>
      <c r="Y104" s="170"/>
    </row>
    <row r="105" ht="21" customHeight="1"/>
    <row r="106" spans="2:25" ht="21" customHeight="1">
      <c r="B106" s="137"/>
      <c r="C106" s="138"/>
      <c r="D106" s="138"/>
      <c r="E106" s="138"/>
      <c r="F106" s="138"/>
      <c r="G106" s="138"/>
      <c r="H106" s="139"/>
      <c r="J106" s="137"/>
      <c r="K106" s="138"/>
      <c r="L106" s="138"/>
      <c r="M106" s="138"/>
      <c r="N106" s="138"/>
      <c r="O106" s="138"/>
      <c r="P106" s="138"/>
      <c r="Q106" s="139"/>
      <c r="S106" s="137"/>
      <c r="T106" s="138"/>
      <c r="U106" s="138"/>
      <c r="V106" s="138"/>
      <c r="W106" s="138"/>
      <c r="X106" s="138"/>
      <c r="Y106" s="139"/>
    </row>
    <row r="107" spans="2:25" ht="21" customHeight="1">
      <c r="B107" s="140"/>
      <c r="C107" s="141"/>
      <c r="D107" s="141"/>
      <c r="E107" s="141"/>
      <c r="F107" s="141"/>
      <c r="G107" s="141"/>
      <c r="H107" s="142"/>
      <c r="J107" s="140"/>
      <c r="K107" s="141"/>
      <c r="L107" s="141"/>
      <c r="M107" s="141"/>
      <c r="N107" s="141"/>
      <c r="O107" s="141"/>
      <c r="P107" s="141"/>
      <c r="Q107" s="142"/>
      <c r="S107" s="140"/>
      <c r="T107" s="141"/>
      <c r="U107" s="141"/>
      <c r="V107" s="141"/>
      <c r="W107" s="141"/>
      <c r="X107" s="141"/>
      <c r="Y107" s="142"/>
    </row>
    <row r="108" spans="2:25" ht="21" customHeight="1">
      <c r="B108" s="140"/>
      <c r="C108" s="141"/>
      <c r="D108" s="141"/>
      <c r="E108" s="141"/>
      <c r="F108" s="141"/>
      <c r="G108" s="141"/>
      <c r="H108" s="142"/>
      <c r="J108" s="140"/>
      <c r="K108" s="141"/>
      <c r="L108" s="141"/>
      <c r="M108" s="141"/>
      <c r="N108" s="141"/>
      <c r="O108" s="141"/>
      <c r="P108" s="141"/>
      <c r="Q108" s="142"/>
      <c r="S108" s="140"/>
      <c r="T108" s="141"/>
      <c r="U108" s="141"/>
      <c r="V108" s="141"/>
      <c r="W108" s="141"/>
      <c r="X108" s="141"/>
      <c r="Y108" s="142"/>
    </row>
    <row r="109" spans="2:25" ht="21" customHeight="1">
      <c r="B109" s="140"/>
      <c r="C109" s="141"/>
      <c r="D109" s="141"/>
      <c r="E109" s="141"/>
      <c r="F109" s="141"/>
      <c r="G109" s="141"/>
      <c r="H109" s="142"/>
      <c r="J109" s="140"/>
      <c r="K109" s="141"/>
      <c r="L109" s="141"/>
      <c r="M109" s="141"/>
      <c r="N109" s="141"/>
      <c r="O109" s="141"/>
      <c r="P109" s="141"/>
      <c r="Q109" s="142"/>
      <c r="S109" s="140"/>
      <c r="T109" s="141"/>
      <c r="U109" s="141"/>
      <c r="V109" s="141"/>
      <c r="W109" s="141"/>
      <c r="X109" s="141"/>
      <c r="Y109" s="142"/>
    </row>
    <row r="110" spans="2:25" ht="21" customHeight="1">
      <c r="B110" s="140"/>
      <c r="C110" s="141"/>
      <c r="D110" s="141"/>
      <c r="E110" s="141"/>
      <c r="F110" s="141"/>
      <c r="G110" s="141"/>
      <c r="H110" s="142"/>
      <c r="J110" s="140"/>
      <c r="K110" s="141"/>
      <c r="L110" s="141"/>
      <c r="M110" s="141"/>
      <c r="N110" s="141"/>
      <c r="O110" s="141"/>
      <c r="P110" s="141"/>
      <c r="Q110" s="142"/>
      <c r="S110" s="140"/>
      <c r="T110" s="141"/>
      <c r="U110" s="141"/>
      <c r="V110" s="141"/>
      <c r="W110" s="141"/>
      <c r="X110" s="141"/>
      <c r="Y110" s="142"/>
    </row>
    <row r="111" spans="2:25" ht="21" customHeight="1">
      <c r="B111" s="140"/>
      <c r="C111" s="141"/>
      <c r="D111" s="141"/>
      <c r="E111" s="141"/>
      <c r="F111" s="141"/>
      <c r="G111" s="141"/>
      <c r="H111" s="142"/>
      <c r="J111" s="140"/>
      <c r="K111" s="141"/>
      <c r="L111" s="141"/>
      <c r="M111" s="141"/>
      <c r="N111" s="141"/>
      <c r="O111" s="141"/>
      <c r="P111" s="141"/>
      <c r="Q111" s="142"/>
      <c r="S111" s="140"/>
      <c r="T111" s="141"/>
      <c r="U111" s="141"/>
      <c r="V111" s="141"/>
      <c r="W111" s="141"/>
      <c r="X111" s="141"/>
      <c r="Y111" s="142"/>
    </row>
    <row r="112" spans="2:25" ht="21" customHeight="1">
      <c r="B112" s="140"/>
      <c r="C112" s="141"/>
      <c r="D112" s="141"/>
      <c r="E112" s="141"/>
      <c r="F112" s="141"/>
      <c r="G112" s="141"/>
      <c r="H112" s="142"/>
      <c r="J112" s="140"/>
      <c r="K112" s="141"/>
      <c r="L112" s="141"/>
      <c r="M112" s="141"/>
      <c r="N112" s="141"/>
      <c r="O112" s="141"/>
      <c r="P112" s="141"/>
      <c r="Q112" s="142"/>
      <c r="S112" s="140"/>
      <c r="T112" s="141"/>
      <c r="U112" s="141"/>
      <c r="V112" s="141"/>
      <c r="W112" s="141"/>
      <c r="X112" s="141"/>
      <c r="Y112" s="142"/>
    </row>
    <row r="113" spans="2:25" ht="21" customHeight="1">
      <c r="B113" s="140"/>
      <c r="C113" s="141"/>
      <c r="D113" s="141"/>
      <c r="E113" s="141"/>
      <c r="F113" s="141"/>
      <c r="G113" s="141"/>
      <c r="H113" s="142"/>
      <c r="J113" s="140"/>
      <c r="K113" s="141"/>
      <c r="L113" s="141"/>
      <c r="M113" s="141"/>
      <c r="N113" s="141"/>
      <c r="O113" s="141"/>
      <c r="P113" s="141"/>
      <c r="Q113" s="142"/>
      <c r="S113" s="140"/>
      <c r="T113" s="141"/>
      <c r="U113" s="141"/>
      <c r="V113" s="141"/>
      <c r="W113" s="141"/>
      <c r="X113" s="141"/>
      <c r="Y113" s="142"/>
    </row>
    <row r="114" spans="2:25" ht="21" customHeight="1">
      <c r="B114" s="140"/>
      <c r="C114" s="141"/>
      <c r="D114" s="141"/>
      <c r="E114" s="141"/>
      <c r="F114" s="141"/>
      <c r="G114" s="141"/>
      <c r="H114" s="142"/>
      <c r="J114" s="140"/>
      <c r="K114" s="141"/>
      <c r="L114" s="141"/>
      <c r="M114" s="141"/>
      <c r="N114" s="141"/>
      <c r="O114" s="141"/>
      <c r="P114" s="141"/>
      <c r="Q114" s="142"/>
      <c r="S114" s="140"/>
      <c r="T114" s="141"/>
      <c r="U114" s="141"/>
      <c r="V114" s="141"/>
      <c r="W114" s="141"/>
      <c r="X114" s="141"/>
      <c r="Y114" s="142"/>
    </row>
    <row r="115" spans="2:25" ht="21" customHeight="1">
      <c r="B115" s="143"/>
      <c r="C115" s="144"/>
      <c r="D115" s="144"/>
      <c r="E115" s="144"/>
      <c r="F115" s="144"/>
      <c r="G115" s="144"/>
      <c r="H115" s="145"/>
      <c r="J115" s="143"/>
      <c r="K115" s="144"/>
      <c r="L115" s="144"/>
      <c r="M115" s="144"/>
      <c r="N115" s="144"/>
      <c r="O115" s="144"/>
      <c r="P115" s="144"/>
      <c r="Q115" s="145"/>
      <c r="S115" s="143"/>
      <c r="T115" s="144"/>
      <c r="U115" s="144"/>
      <c r="V115" s="144"/>
      <c r="W115" s="144"/>
      <c r="X115" s="144"/>
      <c r="Y115" s="145"/>
    </row>
    <row r="116" spans="2:25" ht="48" customHeight="1">
      <c r="B116" s="165"/>
      <c r="C116" s="166"/>
      <c r="D116" s="166"/>
      <c r="E116" s="166"/>
      <c r="F116" s="166"/>
      <c r="G116" s="166"/>
      <c r="H116" s="167"/>
      <c r="J116" s="171"/>
      <c r="K116" s="172"/>
      <c r="L116" s="172"/>
      <c r="M116" s="172"/>
      <c r="N116" s="172"/>
      <c r="O116" s="172"/>
      <c r="P116" s="172"/>
      <c r="Q116" s="173"/>
      <c r="S116" s="165"/>
      <c r="T116" s="166"/>
      <c r="U116" s="166"/>
      <c r="V116" s="166"/>
      <c r="W116" s="166"/>
      <c r="X116" s="166"/>
      <c r="Y116" s="167"/>
    </row>
    <row r="117" spans="2:25" ht="48" customHeight="1">
      <c r="B117" s="168"/>
      <c r="C117" s="169"/>
      <c r="D117" s="169"/>
      <c r="E117" s="169"/>
      <c r="F117" s="169"/>
      <c r="G117" s="169"/>
      <c r="H117" s="170"/>
      <c r="J117" s="174"/>
      <c r="K117" s="175"/>
      <c r="L117" s="175"/>
      <c r="M117" s="175"/>
      <c r="N117" s="175"/>
      <c r="O117" s="175"/>
      <c r="P117" s="175"/>
      <c r="Q117" s="176"/>
      <c r="S117" s="168"/>
      <c r="T117" s="169"/>
      <c r="U117" s="169"/>
      <c r="V117" s="169"/>
      <c r="W117" s="169"/>
      <c r="X117" s="169"/>
      <c r="Y117" s="170"/>
    </row>
    <row r="119" ht="21" customHeight="1"/>
    <row r="120" spans="5:23" ht="21" customHeight="1">
      <c r="E120" s="18" t="s">
        <v>48</v>
      </c>
      <c r="F120" s="162"/>
      <c r="G120" s="162"/>
      <c r="H120" s="162"/>
      <c r="I120" s="162"/>
      <c r="J120" s="162"/>
      <c r="Q120" s="18" t="s">
        <v>49</v>
      </c>
      <c r="R120" s="162"/>
      <c r="S120" s="162"/>
      <c r="T120" s="162"/>
      <c r="U120" s="162"/>
      <c r="V120" s="162"/>
      <c r="W120" s="162"/>
    </row>
    <row r="121" spans="5:24" ht="21" customHeight="1">
      <c r="E121" s="18" t="s">
        <v>50</v>
      </c>
      <c r="F121" s="163"/>
      <c r="G121" s="163"/>
      <c r="H121" s="163"/>
      <c r="I121" s="163"/>
      <c r="J121" s="163"/>
      <c r="K121" s="5" t="s">
        <v>51</v>
      </c>
      <c r="Q121" s="18" t="s">
        <v>50</v>
      </c>
      <c r="R121" s="162"/>
      <c r="S121" s="162"/>
      <c r="T121" s="162"/>
      <c r="U121" s="162"/>
      <c r="V121" s="162"/>
      <c r="W121" s="162"/>
      <c r="X121" s="5" t="s">
        <v>51</v>
      </c>
    </row>
    <row r="122" spans="5:24" ht="24" customHeight="1">
      <c r="E122" s="18" t="s">
        <v>52</v>
      </c>
      <c r="F122" s="163"/>
      <c r="G122" s="163"/>
      <c r="H122" s="163"/>
      <c r="I122" s="163"/>
      <c r="J122" s="163"/>
      <c r="Q122" s="164"/>
      <c r="R122" s="164"/>
      <c r="S122" s="164"/>
      <c r="T122" s="164"/>
      <c r="U122" s="164"/>
      <c r="V122" s="164"/>
      <c r="W122" s="164"/>
      <c r="X122" s="164"/>
    </row>
    <row r="123" spans="5:23" ht="24" customHeight="1">
      <c r="E123" s="18" t="s">
        <v>53</v>
      </c>
      <c r="F123" s="159"/>
      <c r="G123" s="159"/>
      <c r="H123" s="159"/>
      <c r="I123" s="159"/>
      <c r="J123" s="159"/>
      <c r="Q123" s="18" t="s">
        <v>53</v>
      </c>
      <c r="R123" s="160"/>
      <c r="S123" s="160"/>
      <c r="T123" s="160"/>
      <c r="U123" s="160"/>
      <c r="V123" s="160"/>
      <c r="W123" s="160"/>
    </row>
    <row r="124" spans="5:10" ht="24" customHeight="1">
      <c r="E124" s="18" t="s">
        <v>54</v>
      </c>
      <c r="F124" s="161"/>
      <c r="G124" s="161"/>
      <c r="H124" s="161"/>
      <c r="I124" s="161"/>
      <c r="J124" s="161"/>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55:L55"/>
    <mergeCell ref="M55:X55"/>
    <mergeCell ref="B56:L56"/>
    <mergeCell ref="M56:X56"/>
    <mergeCell ref="Y66:Z66"/>
    <mergeCell ref="B67:G67"/>
    <mergeCell ref="H67:P67"/>
    <mergeCell ref="Q67:X67"/>
    <mergeCell ref="Y67:Z67"/>
    <mergeCell ref="B66:G66"/>
    <mergeCell ref="Y62:Z62"/>
    <mergeCell ref="Y57:Z57"/>
    <mergeCell ref="Y58:Z58"/>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V35:W35"/>
    <mergeCell ref="B36:G36"/>
    <mergeCell ref="H36:J36"/>
    <mergeCell ref="K36:M36"/>
    <mergeCell ref="N36:P36"/>
    <mergeCell ref="Q36:S36"/>
    <mergeCell ref="T36:U36"/>
    <mergeCell ref="V36:W36"/>
    <mergeCell ref="A37:S37"/>
    <mergeCell ref="T37:U37"/>
    <mergeCell ref="V37:W37"/>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H30:J30"/>
    <mergeCell ref="K30:M30"/>
    <mergeCell ref="N30:P30"/>
    <mergeCell ref="H27:J27"/>
    <mergeCell ref="K27:M27"/>
    <mergeCell ref="N27:P27"/>
    <mergeCell ref="Q27:S27"/>
    <mergeCell ref="T27:U27"/>
    <mergeCell ref="T29:U29"/>
    <mergeCell ref="T30:U30"/>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Z124"/>
  <sheetViews>
    <sheetView tabSelected="1" view="pageBreakPreview" zoomScale="85" zoomScaleSheetLayoutView="85" workbookViewId="0" topLeftCell="A23">
      <selection activeCell="A45" activeCellId="3" sqref="A66:XFD68 A57:XFD58 A51:XFD52 A45:XFD46"/>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05" t="s">
        <v>31</v>
      </c>
      <c r="B1" s="305"/>
      <c r="C1" s="305"/>
      <c r="D1" s="305"/>
      <c r="E1" s="305"/>
      <c r="F1" s="305"/>
      <c r="G1" s="305"/>
      <c r="H1" s="305"/>
      <c r="I1" s="305"/>
      <c r="J1" s="305"/>
      <c r="K1" s="305"/>
      <c r="L1" s="305"/>
      <c r="M1" s="305"/>
      <c r="N1" s="305"/>
      <c r="O1" s="305"/>
      <c r="P1" s="305"/>
      <c r="Q1" s="305"/>
      <c r="R1" s="305"/>
      <c r="S1" s="305"/>
      <c r="T1" s="305"/>
      <c r="U1" s="305"/>
      <c r="V1" s="305"/>
      <c r="W1" s="305"/>
      <c r="X1" s="305"/>
      <c r="Y1" s="305"/>
      <c r="Z1" s="305"/>
    </row>
    <row r="2" spans="1:26" ht="21" customHeight="1">
      <c r="A2" s="32"/>
      <c r="B2" s="32"/>
      <c r="C2" s="32"/>
      <c r="D2" s="32"/>
      <c r="E2" s="32"/>
      <c r="F2" s="32"/>
      <c r="G2" s="32"/>
      <c r="H2" s="32"/>
      <c r="I2" s="32"/>
      <c r="J2" s="305" t="s">
        <v>108</v>
      </c>
      <c r="K2" s="305"/>
      <c r="L2" s="305"/>
      <c r="M2" s="305"/>
      <c r="N2" s="305"/>
      <c r="O2" s="305"/>
      <c r="P2" s="305"/>
      <c r="Q2" s="305"/>
      <c r="R2" s="32"/>
      <c r="S2" s="32"/>
      <c r="T2" s="32"/>
      <c r="U2" s="32"/>
      <c r="V2" s="32"/>
      <c r="W2" s="32"/>
      <c r="X2" s="32"/>
      <c r="Y2" s="32"/>
      <c r="Z2" s="32"/>
    </row>
    <row r="3" spans="1:26" ht="21" customHeight="1">
      <c r="A3" s="305" t="s">
        <v>27</v>
      </c>
      <c r="B3" s="305"/>
      <c r="C3" s="305"/>
      <c r="D3" s="305"/>
      <c r="E3" s="305"/>
      <c r="F3" s="305"/>
      <c r="G3" s="305"/>
      <c r="H3" s="305"/>
      <c r="I3" s="305"/>
      <c r="J3" s="305"/>
      <c r="K3" s="305"/>
      <c r="L3" s="305"/>
      <c r="M3" s="305"/>
      <c r="N3" s="305"/>
      <c r="O3" s="305"/>
      <c r="P3" s="305"/>
      <c r="Q3" s="305"/>
      <c r="R3" s="305"/>
      <c r="S3" s="305"/>
      <c r="T3" s="305"/>
      <c r="U3" s="305"/>
      <c r="V3" s="305"/>
      <c r="W3" s="305"/>
      <c r="X3" s="305"/>
      <c r="Y3" s="305"/>
      <c r="Z3" s="305"/>
    </row>
    <row r="4" spans="1:26" ht="21" customHeight="1">
      <c r="A4" s="305" t="s">
        <v>91</v>
      </c>
      <c r="B4" s="305"/>
      <c r="C4" s="305"/>
      <c r="D4" s="305"/>
      <c r="E4" s="305"/>
      <c r="F4" s="305"/>
      <c r="G4" s="305"/>
      <c r="H4" s="305"/>
      <c r="I4" s="305"/>
      <c r="J4" s="305"/>
      <c r="K4" s="305"/>
      <c r="L4" s="305"/>
      <c r="M4" s="305"/>
      <c r="N4" s="305"/>
      <c r="O4" s="305"/>
      <c r="P4" s="305"/>
      <c r="Q4" s="305"/>
      <c r="R4" s="305"/>
      <c r="S4" s="305"/>
      <c r="T4" s="305"/>
      <c r="U4" s="305"/>
      <c r="V4" s="305"/>
      <c r="W4" s="305"/>
      <c r="X4" s="305"/>
      <c r="Y4" s="305"/>
      <c r="Z4" s="305"/>
    </row>
    <row r="5" ht="10.15" customHeight="1"/>
    <row r="6" ht="21" customHeight="1">
      <c r="A6" s="8" t="s">
        <v>1</v>
      </c>
    </row>
    <row r="7" spans="1:16" ht="21" customHeight="1">
      <c r="A7" s="9" t="s">
        <v>90</v>
      </c>
      <c r="L7" s="10"/>
      <c r="M7" s="37"/>
      <c r="N7" s="38"/>
      <c r="O7" s="38"/>
      <c r="P7" s="39"/>
    </row>
    <row r="8" spans="1:10" ht="21" customHeight="1">
      <c r="A8" s="9" t="s">
        <v>34</v>
      </c>
      <c r="G8" s="10"/>
      <c r="H8" s="37"/>
      <c r="I8" s="38"/>
      <c r="J8" s="39"/>
    </row>
    <row r="9" ht="9" customHeight="1"/>
    <row r="10" spans="1:26" s="8" customFormat="1" ht="30" customHeight="1">
      <c r="A10" s="40" t="s">
        <v>6</v>
      </c>
      <c r="B10" s="40" t="s">
        <v>29</v>
      </c>
      <c r="C10" s="40"/>
      <c r="D10" s="40"/>
      <c r="E10" s="40"/>
      <c r="F10" s="40"/>
      <c r="G10" s="40"/>
      <c r="H10" s="40"/>
      <c r="I10" s="40"/>
      <c r="J10" s="40"/>
      <c r="K10" s="40" t="s">
        <v>30</v>
      </c>
      <c r="L10" s="40"/>
      <c r="M10" s="40"/>
      <c r="N10" s="40"/>
      <c r="O10" s="40"/>
      <c r="P10" s="40"/>
      <c r="Q10" s="40"/>
      <c r="R10" s="40"/>
      <c r="S10" s="40" t="s">
        <v>5</v>
      </c>
      <c r="T10" s="40"/>
      <c r="U10" s="40"/>
      <c r="V10" s="40"/>
      <c r="W10" s="40"/>
      <c r="X10" s="40"/>
      <c r="Y10" s="40"/>
      <c r="Z10" s="40"/>
    </row>
    <row r="11" spans="1:26" s="8" customFormat="1" ht="30" customHeight="1">
      <c r="A11" s="40"/>
      <c r="B11" s="40"/>
      <c r="C11" s="40"/>
      <c r="D11" s="40"/>
      <c r="E11" s="40"/>
      <c r="F11" s="40"/>
      <c r="G11" s="40"/>
      <c r="H11" s="40"/>
      <c r="I11" s="40"/>
      <c r="J11" s="40"/>
      <c r="K11" s="40" t="s">
        <v>2</v>
      </c>
      <c r="L11" s="40"/>
      <c r="M11" s="40"/>
      <c r="N11" s="40" t="s">
        <v>3</v>
      </c>
      <c r="O11" s="40"/>
      <c r="P11" s="40"/>
      <c r="Q11" s="40" t="s">
        <v>4</v>
      </c>
      <c r="R11" s="40"/>
      <c r="S11" s="40" t="s">
        <v>2</v>
      </c>
      <c r="T11" s="40"/>
      <c r="U11" s="40"/>
      <c r="V11" s="40" t="s">
        <v>3</v>
      </c>
      <c r="W11" s="40"/>
      <c r="X11" s="40"/>
      <c r="Y11" s="40" t="s">
        <v>4</v>
      </c>
      <c r="Z11" s="40"/>
    </row>
    <row r="12" spans="1:26" ht="24" customHeight="1">
      <c r="A12" s="41" t="s">
        <v>104</v>
      </c>
      <c r="B12" s="42"/>
      <c r="C12" s="42"/>
      <c r="D12" s="42"/>
      <c r="E12" s="42"/>
      <c r="F12" s="42"/>
      <c r="G12" s="42"/>
      <c r="H12" s="42"/>
      <c r="I12" s="42"/>
      <c r="J12" s="42"/>
      <c r="K12" s="42"/>
      <c r="L12" s="42"/>
      <c r="M12" s="42"/>
      <c r="N12" s="42"/>
      <c r="O12" s="42"/>
      <c r="P12" s="42"/>
      <c r="Q12" s="42"/>
      <c r="R12" s="42"/>
      <c r="S12" s="42"/>
      <c r="T12" s="42"/>
      <c r="U12" s="42"/>
      <c r="V12" s="42"/>
      <c r="W12" s="42"/>
      <c r="X12" s="42"/>
      <c r="Y12" s="42"/>
      <c r="Z12" s="43"/>
    </row>
    <row r="13" spans="1:26" ht="24" customHeight="1">
      <c r="A13" s="24">
        <v>1</v>
      </c>
      <c r="B13" s="313" t="s">
        <v>92</v>
      </c>
      <c r="C13" s="313"/>
      <c r="D13" s="313"/>
      <c r="E13" s="313"/>
      <c r="F13" s="313"/>
      <c r="G13" s="313"/>
      <c r="H13" s="313"/>
      <c r="I13" s="313"/>
      <c r="J13" s="313"/>
      <c r="K13" s="45">
        <v>15</v>
      </c>
      <c r="L13" s="45"/>
      <c r="M13" s="45"/>
      <c r="N13" s="46">
        <f>Q30</f>
        <v>0</v>
      </c>
      <c r="O13" s="46"/>
      <c r="P13" s="46"/>
      <c r="Q13" s="47">
        <f>V25/T25*100</f>
        <v>0</v>
      </c>
      <c r="R13" s="48"/>
      <c r="S13" s="270">
        <v>450000</v>
      </c>
      <c r="T13" s="271"/>
      <c r="U13" s="272"/>
      <c r="V13" s="273"/>
      <c r="W13" s="274"/>
      <c r="X13" s="275"/>
      <c r="Y13" s="211">
        <f>V13/S13*100</f>
        <v>0</v>
      </c>
      <c r="Z13" s="212"/>
    </row>
    <row r="14" spans="1:26" s="11" customFormat="1" ht="48" customHeight="1">
      <c r="A14" s="20">
        <v>2</v>
      </c>
      <c r="B14" s="33" t="s">
        <v>93</v>
      </c>
      <c r="C14" s="33"/>
      <c r="D14" s="33"/>
      <c r="E14" s="33"/>
      <c r="F14" s="33"/>
      <c r="G14" s="33"/>
      <c r="H14" s="33"/>
      <c r="I14" s="33"/>
      <c r="J14" s="33"/>
      <c r="K14" s="98">
        <v>17</v>
      </c>
      <c r="L14" s="98"/>
      <c r="M14" s="98"/>
      <c r="N14" s="99">
        <f>Q32</f>
        <v>0</v>
      </c>
      <c r="O14" s="99"/>
      <c r="P14" s="99"/>
      <c r="Q14" s="68">
        <f>V32/T32*100</f>
        <v>0</v>
      </c>
      <c r="R14" s="69"/>
      <c r="S14" s="261">
        <v>1836000</v>
      </c>
      <c r="T14" s="262"/>
      <c r="U14" s="263"/>
      <c r="V14" s="264"/>
      <c r="W14" s="265"/>
      <c r="X14" s="266"/>
      <c r="Y14" s="211">
        <f>V14/S14*100</f>
        <v>0</v>
      </c>
      <c r="Z14" s="212"/>
    </row>
    <row r="15" spans="1:26" ht="24" customHeight="1">
      <c r="A15" s="19">
        <v>3</v>
      </c>
      <c r="B15" s="33" t="s">
        <v>94</v>
      </c>
      <c r="C15" s="33"/>
      <c r="D15" s="33"/>
      <c r="E15" s="33"/>
      <c r="F15" s="33"/>
      <c r="G15" s="33"/>
      <c r="H15" s="33"/>
      <c r="I15" s="33"/>
      <c r="J15" s="33"/>
      <c r="K15" s="101">
        <v>150</v>
      </c>
      <c r="L15" s="101"/>
      <c r="M15" s="101"/>
      <c r="N15" s="49">
        <f>Q33</f>
        <v>0</v>
      </c>
      <c r="O15" s="49"/>
      <c r="P15" s="49"/>
      <c r="Q15" s="68">
        <f>V33/T33*100</f>
        <v>0</v>
      </c>
      <c r="R15" s="69"/>
      <c r="S15" s="267">
        <v>798000</v>
      </c>
      <c r="T15" s="268"/>
      <c r="U15" s="269"/>
      <c r="V15" s="281"/>
      <c r="W15" s="282"/>
      <c r="X15" s="283"/>
      <c r="Y15" s="211">
        <f>V15/S15*100</f>
        <v>0</v>
      </c>
      <c r="Z15" s="212"/>
    </row>
    <row r="16" spans="1:26" ht="24" customHeight="1">
      <c r="A16" s="19">
        <v>4</v>
      </c>
      <c r="B16" s="33" t="s">
        <v>95</v>
      </c>
      <c r="C16" s="33"/>
      <c r="D16" s="33"/>
      <c r="E16" s="33"/>
      <c r="F16" s="33"/>
      <c r="G16" s="33"/>
      <c r="H16" s="33"/>
      <c r="I16" s="33"/>
      <c r="J16" s="33"/>
      <c r="K16" s="101">
        <v>6</v>
      </c>
      <c r="L16" s="101"/>
      <c r="M16" s="101"/>
      <c r="N16" s="49">
        <f>Q34</f>
        <v>0</v>
      </c>
      <c r="O16" s="49"/>
      <c r="P16" s="49"/>
      <c r="Q16" s="68">
        <f aca="true" t="shared" si="0" ref="Q16:Q18">V34/T34*100</f>
        <v>0</v>
      </c>
      <c r="R16" s="69"/>
      <c r="S16" s="284">
        <v>324000</v>
      </c>
      <c r="T16" s="285"/>
      <c r="U16" s="286"/>
      <c r="V16" s="306"/>
      <c r="W16" s="307"/>
      <c r="X16" s="308"/>
      <c r="Y16" s="309">
        <f>V16/S16*100</f>
        <v>0</v>
      </c>
      <c r="Z16" s="310"/>
    </row>
    <row r="17" spans="1:26" ht="24" customHeight="1">
      <c r="A17" s="19">
        <v>5</v>
      </c>
      <c r="B17" s="193" t="s">
        <v>96</v>
      </c>
      <c r="C17" s="194"/>
      <c r="D17" s="194"/>
      <c r="E17" s="194"/>
      <c r="F17" s="194"/>
      <c r="G17" s="194"/>
      <c r="H17" s="194"/>
      <c r="I17" s="194"/>
      <c r="J17" s="195"/>
      <c r="K17" s="53">
        <v>1</v>
      </c>
      <c r="L17" s="54"/>
      <c r="M17" s="55"/>
      <c r="N17" s="56">
        <f>Q35</f>
        <v>0</v>
      </c>
      <c r="O17" s="57"/>
      <c r="P17" s="58"/>
      <c r="Q17" s="68">
        <f>V35/T35*100</f>
        <v>0</v>
      </c>
      <c r="R17" s="69"/>
      <c r="S17" s="287"/>
      <c r="T17" s="288"/>
      <c r="U17" s="289"/>
      <c r="V17" s="296"/>
      <c r="W17" s="297"/>
      <c r="X17" s="298"/>
      <c r="Y17" s="311"/>
      <c r="Z17" s="225"/>
    </row>
    <row r="18" spans="1:26" s="11" customFormat="1" ht="24" customHeight="1">
      <c r="A18" s="20">
        <v>6</v>
      </c>
      <c r="B18" s="33" t="s">
        <v>97</v>
      </c>
      <c r="C18" s="33"/>
      <c r="D18" s="33"/>
      <c r="E18" s="33"/>
      <c r="F18" s="33"/>
      <c r="G18" s="33"/>
      <c r="H18" s="33"/>
      <c r="I18" s="33"/>
      <c r="J18" s="33"/>
      <c r="K18" s="34">
        <v>6</v>
      </c>
      <c r="L18" s="34"/>
      <c r="M18" s="34"/>
      <c r="N18" s="49">
        <f>Q36</f>
        <v>0</v>
      </c>
      <c r="O18" s="49"/>
      <c r="P18" s="49"/>
      <c r="Q18" s="68">
        <f t="shared" si="0"/>
        <v>0</v>
      </c>
      <c r="R18" s="69"/>
      <c r="S18" s="290"/>
      <c r="T18" s="291"/>
      <c r="U18" s="292"/>
      <c r="V18" s="299"/>
      <c r="W18" s="300"/>
      <c r="X18" s="301"/>
      <c r="Y18" s="312"/>
      <c r="Z18" s="227"/>
    </row>
    <row r="19" spans="1:26" s="8" customFormat="1" ht="24" customHeight="1">
      <c r="A19" s="70" t="s">
        <v>35</v>
      </c>
      <c r="B19" s="71"/>
      <c r="C19" s="71"/>
      <c r="D19" s="71"/>
      <c r="E19" s="71"/>
      <c r="F19" s="71"/>
      <c r="G19" s="71"/>
      <c r="H19" s="71"/>
      <c r="I19" s="71"/>
      <c r="J19" s="71"/>
      <c r="K19" s="71"/>
      <c r="L19" s="71"/>
      <c r="M19" s="71"/>
      <c r="N19" s="71"/>
      <c r="O19" s="71"/>
      <c r="P19" s="72"/>
      <c r="Q19" s="73">
        <f>V37</f>
        <v>0</v>
      </c>
      <c r="R19" s="73"/>
      <c r="S19" s="276">
        <f>SUM(S13:U18)</f>
        <v>3408000</v>
      </c>
      <c r="T19" s="276"/>
      <c r="U19" s="276"/>
      <c r="V19" s="277">
        <f>SUM(V13:X18)</f>
        <v>0</v>
      </c>
      <c r="W19" s="277"/>
      <c r="X19" s="278"/>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40" t="s">
        <v>32</v>
      </c>
      <c r="C23" s="40"/>
      <c r="D23" s="40"/>
      <c r="E23" s="40"/>
      <c r="F23" s="40"/>
      <c r="G23" s="40"/>
      <c r="H23" s="40" t="s">
        <v>36</v>
      </c>
      <c r="I23" s="40"/>
      <c r="J23" s="40"/>
      <c r="K23" s="40" t="s">
        <v>33</v>
      </c>
      <c r="L23" s="40"/>
      <c r="M23" s="40"/>
      <c r="N23" s="40" t="s">
        <v>37</v>
      </c>
      <c r="O23" s="40"/>
      <c r="P23" s="40"/>
      <c r="Q23" s="40" t="s">
        <v>38</v>
      </c>
      <c r="R23" s="40"/>
      <c r="S23" s="40"/>
      <c r="T23" s="40" t="s">
        <v>39</v>
      </c>
      <c r="U23" s="40"/>
      <c r="V23" s="102" t="s">
        <v>8</v>
      </c>
      <c r="W23" s="102"/>
      <c r="X23" s="40" t="s">
        <v>9</v>
      </c>
      <c r="Y23" s="40"/>
      <c r="Z23" s="40"/>
    </row>
    <row r="24" spans="1:26" ht="24" customHeight="1">
      <c r="A24" s="178" t="s">
        <v>104</v>
      </c>
      <c r="B24" s="179"/>
      <c r="C24" s="179"/>
      <c r="D24" s="179"/>
      <c r="E24" s="179"/>
      <c r="F24" s="179"/>
      <c r="G24" s="179"/>
      <c r="H24" s="179"/>
      <c r="I24" s="179"/>
      <c r="J24" s="179"/>
      <c r="K24" s="179"/>
      <c r="L24" s="179"/>
      <c r="M24" s="179"/>
      <c r="N24" s="179"/>
      <c r="O24" s="179"/>
      <c r="P24" s="179"/>
      <c r="Q24" s="179"/>
      <c r="R24" s="179"/>
      <c r="S24" s="179"/>
      <c r="T24" s="180"/>
      <c r="U24" s="180"/>
      <c r="V24" s="179"/>
      <c r="W24" s="179"/>
      <c r="X24" s="179"/>
      <c r="Y24" s="179"/>
      <c r="Z24" s="181"/>
    </row>
    <row r="25" spans="1:26" s="27" customFormat="1" ht="48" customHeight="1">
      <c r="A25" s="25">
        <v>1</v>
      </c>
      <c r="B25" s="182" t="s">
        <v>92</v>
      </c>
      <c r="C25" s="183"/>
      <c r="D25" s="183"/>
      <c r="E25" s="183"/>
      <c r="F25" s="183"/>
      <c r="G25" s="184"/>
      <c r="H25" s="185">
        <f>$K$13</f>
        <v>15</v>
      </c>
      <c r="I25" s="185"/>
      <c r="J25" s="185"/>
      <c r="K25" s="314">
        <f>K30</f>
        <v>0</v>
      </c>
      <c r="L25" s="314"/>
      <c r="M25" s="315"/>
      <c r="N25" s="314">
        <f aca="true" t="shared" si="1" ref="N25">N30</f>
        <v>0</v>
      </c>
      <c r="O25" s="314"/>
      <c r="P25" s="315"/>
      <c r="Q25" s="314">
        <f aca="true" t="shared" si="2" ref="Q25">Q30</f>
        <v>0</v>
      </c>
      <c r="R25" s="314"/>
      <c r="S25" s="315"/>
      <c r="T25" s="189">
        <v>25</v>
      </c>
      <c r="U25" s="189"/>
      <c r="V25" s="316">
        <f>SUM(V26:W31)</f>
        <v>0</v>
      </c>
      <c r="W25" s="317"/>
      <c r="X25" s="59"/>
      <c r="Y25" s="60"/>
      <c r="Z25" s="61"/>
    </row>
    <row r="26" spans="1:26" ht="24" customHeight="1">
      <c r="A26" s="19">
        <v>1.1</v>
      </c>
      <c r="B26" s="33" t="s">
        <v>98</v>
      </c>
      <c r="C26" s="33"/>
      <c r="D26" s="33"/>
      <c r="E26" s="33"/>
      <c r="F26" s="33"/>
      <c r="G26" s="33"/>
      <c r="H26" s="106">
        <f aca="true" t="shared" si="3" ref="H26:H31">$K$13</f>
        <v>15</v>
      </c>
      <c r="I26" s="106"/>
      <c r="J26" s="106"/>
      <c r="K26" s="107"/>
      <c r="L26" s="107"/>
      <c r="M26" s="107"/>
      <c r="N26" s="107"/>
      <c r="O26" s="107"/>
      <c r="P26" s="107"/>
      <c r="Q26" s="107"/>
      <c r="R26" s="107"/>
      <c r="S26" s="107"/>
      <c r="T26" s="108">
        <v>3</v>
      </c>
      <c r="U26" s="108"/>
      <c r="V26" s="96">
        <f>(T26*((K26*0)+(N26*50)+(Q26*100)))/(H26*100)</f>
        <v>0</v>
      </c>
      <c r="W26" s="97"/>
      <c r="X26" s="62"/>
      <c r="Y26" s="63"/>
      <c r="Z26" s="64"/>
    </row>
    <row r="27" spans="1:26" s="11" customFormat="1" ht="72" customHeight="1">
      <c r="A27" s="20">
        <v>1.2</v>
      </c>
      <c r="B27" s="33" t="s">
        <v>99</v>
      </c>
      <c r="C27" s="33"/>
      <c r="D27" s="33"/>
      <c r="E27" s="33"/>
      <c r="F27" s="33"/>
      <c r="G27" s="33"/>
      <c r="H27" s="106">
        <f t="shared" si="3"/>
        <v>15</v>
      </c>
      <c r="I27" s="106"/>
      <c r="J27" s="106"/>
      <c r="K27" s="318"/>
      <c r="L27" s="318"/>
      <c r="M27" s="318"/>
      <c r="N27" s="318"/>
      <c r="O27" s="318"/>
      <c r="P27" s="318"/>
      <c r="Q27" s="318"/>
      <c r="R27" s="318"/>
      <c r="S27" s="318"/>
      <c r="T27" s="186">
        <v>5</v>
      </c>
      <c r="U27" s="186"/>
      <c r="V27" s="94">
        <f>(T27*((K27*0)+(N27*50)+(Q27*100)))/(H27*100)</f>
        <v>0</v>
      </c>
      <c r="W27" s="95"/>
      <c r="X27" s="62"/>
      <c r="Y27" s="63"/>
      <c r="Z27" s="64"/>
    </row>
    <row r="28" spans="1:26" s="11" customFormat="1" ht="48" customHeight="1">
      <c r="A28" s="20">
        <v>1.3</v>
      </c>
      <c r="B28" s="193" t="s">
        <v>100</v>
      </c>
      <c r="C28" s="194"/>
      <c r="D28" s="194"/>
      <c r="E28" s="194"/>
      <c r="F28" s="194"/>
      <c r="G28" s="195"/>
      <c r="H28" s="106">
        <f t="shared" si="3"/>
        <v>15</v>
      </c>
      <c r="I28" s="106"/>
      <c r="J28" s="106"/>
      <c r="K28" s="107"/>
      <c r="L28" s="107"/>
      <c r="M28" s="107"/>
      <c r="N28" s="107"/>
      <c r="O28" s="107"/>
      <c r="P28" s="107"/>
      <c r="Q28" s="107"/>
      <c r="R28" s="107"/>
      <c r="S28" s="107"/>
      <c r="T28" s="186">
        <v>2</v>
      </c>
      <c r="U28" s="186"/>
      <c r="V28" s="94">
        <f>(T28*((K28*0)+(N28*50)+(Q28*100)))/(H28*100)</f>
        <v>0</v>
      </c>
      <c r="W28" s="95"/>
      <c r="X28" s="62"/>
      <c r="Y28" s="63"/>
      <c r="Z28" s="64"/>
    </row>
    <row r="29" spans="1:26" s="11" customFormat="1" ht="72" customHeight="1">
      <c r="A29" s="20">
        <v>1.4</v>
      </c>
      <c r="B29" s="33" t="s">
        <v>101</v>
      </c>
      <c r="C29" s="33"/>
      <c r="D29" s="33"/>
      <c r="E29" s="33"/>
      <c r="F29" s="33"/>
      <c r="G29" s="33"/>
      <c r="H29" s="106">
        <f t="shared" si="3"/>
        <v>15</v>
      </c>
      <c r="I29" s="106"/>
      <c r="J29" s="106"/>
      <c r="K29" s="107"/>
      <c r="L29" s="107"/>
      <c r="M29" s="107"/>
      <c r="N29" s="107"/>
      <c r="O29" s="107"/>
      <c r="P29" s="107"/>
      <c r="Q29" s="107"/>
      <c r="R29" s="107"/>
      <c r="S29" s="107"/>
      <c r="T29" s="186">
        <v>5</v>
      </c>
      <c r="U29" s="186"/>
      <c r="V29" s="94">
        <f aca="true" t="shared" si="4" ref="V29:V36">(T29*((K29*0)+(N29*50)+(Q29*100)))/(H29*100)</f>
        <v>0</v>
      </c>
      <c r="W29" s="95"/>
      <c r="X29" s="62"/>
      <c r="Y29" s="63"/>
      <c r="Z29" s="64"/>
    </row>
    <row r="30" spans="1:26" s="11" customFormat="1" ht="48" customHeight="1">
      <c r="A30" s="20">
        <v>1.5</v>
      </c>
      <c r="B30" s="193" t="s">
        <v>102</v>
      </c>
      <c r="C30" s="194"/>
      <c r="D30" s="194"/>
      <c r="E30" s="194"/>
      <c r="F30" s="194"/>
      <c r="G30" s="195"/>
      <c r="H30" s="106">
        <f t="shared" si="3"/>
        <v>15</v>
      </c>
      <c r="I30" s="106"/>
      <c r="J30" s="106"/>
      <c r="K30" s="107"/>
      <c r="L30" s="107"/>
      <c r="M30" s="107"/>
      <c r="N30" s="107"/>
      <c r="O30" s="107"/>
      <c r="P30" s="107"/>
      <c r="Q30" s="107"/>
      <c r="R30" s="107"/>
      <c r="S30" s="107"/>
      <c r="T30" s="112">
        <v>5</v>
      </c>
      <c r="U30" s="113"/>
      <c r="V30" s="94">
        <f t="shared" si="4"/>
        <v>0</v>
      </c>
      <c r="W30" s="95"/>
      <c r="X30" s="62"/>
      <c r="Y30" s="63"/>
      <c r="Z30" s="64"/>
    </row>
    <row r="31" spans="1:26" ht="48" customHeight="1">
      <c r="A31" s="19">
        <v>1.6</v>
      </c>
      <c r="B31" s="193" t="s">
        <v>103</v>
      </c>
      <c r="C31" s="194"/>
      <c r="D31" s="194"/>
      <c r="E31" s="194"/>
      <c r="F31" s="194"/>
      <c r="G31" s="195"/>
      <c r="H31" s="106">
        <f t="shared" si="3"/>
        <v>15</v>
      </c>
      <c r="I31" s="106"/>
      <c r="J31" s="106"/>
      <c r="K31" s="107"/>
      <c r="L31" s="107"/>
      <c r="M31" s="107"/>
      <c r="N31" s="107"/>
      <c r="O31" s="107"/>
      <c r="P31" s="107"/>
      <c r="Q31" s="107"/>
      <c r="R31" s="107"/>
      <c r="S31" s="107"/>
      <c r="T31" s="110">
        <v>5</v>
      </c>
      <c r="U31" s="111"/>
      <c r="V31" s="96">
        <f t="shared" si="4"/>
        <v>0</v>
      </c>
      <c r="W31" s="97"/>
      <c r="X31" s="62"/>
      <c r="Y31" s="63"/>
      <c r="Z31" s="64"/>
    </row>
    <row r="32" spans="1:26" s="23" customFormat="1" ht="48" customHeight="1">
      <c r="A32" s="22">
        <v>2</v>
      </c>
      <c r="B32" s="79" t="s">
        <v>93</v>
      </c>
      <c r="C32" s="80"/>
      <c r="D32" s="80"/>
      <c r="E32" s="80"/>
      <c r="F32" s="80"/>
      <c r="G32" s="81"/>
      <c r="H32" s="82">
        <f>$K$14</f>
        <v>17</v>
      </c>
      <c r="I32" s="83"/>
      <c r="J32" s="84"/>
      <c r="K32" s="107"/>
      <c r="L32" s="107"/>
      <c r="M32" s="107"/>
      <c r="N32" s="107"/>
      <c r="O32" s="107"/>
      <c r="P32" s="107"/>
      <c r="Q32" s="107"/>
      <c r="R32" s="107"/>
      <c r="S32" s="107"/>
      <c r="T32" s="89">
        <v>25</v>
      </c>
      <c r="U32" s="90"/>
      <c r="V32" s="94">
        <f t="shared" si="4"/>
        <v>0</v>
      </c>
      <c r="W32" s="95"/>
      <c r="X32" s="62"/>
      <c r="Y32" s="63"/>
      <c r="Z32" s="64"/>
    </row>
    <row r="33" spans="1:26" ht="24" customHeight="1">
      <c r="A33" s="16">
        <v>3</v>
      </c>
      <c r="B33" s="79" t="s">
        <v>94</v>
      </c>
      <c r="C33" s="80"/>
      <c r="D33" s="80"/>
      <c r="E33" s="80"/>
      <c r="F33" s="80"/>
      <c r="G33" s="81"/>
      <c r="H33" s="103">
        <f>$K$15</f>
        <v>150</v>
      </c>
      <c r="I33" s="104"/>
      <c r="J33" s="105"/>
      <c r="K33" s="107"/>
      <c r="L33" s="107"/>
      <c r="M33" s="107"/>
      <c r="N33" s="107"/>
      <c r="O33" s="107"/>
      <c r="P33" s="107"/>
      <c r="Q33" s="107"/>
      <c r="R33" s="107"/>
      <c r="S33" s="107"/>
      <c r="T33" s="118">
        <v>20</v>
      </c>
      <c r="U33" s="119"/>
      <c r="V33" s="96">
        <f t="shared" si="4"/>
        <v>0</v>
      </c>
      <c r="W33" s="97"/>
      <c r="X33" s="62"/>
      <c r="Y33" s="63"/>
      <c r="Z33" s="64"/>
    </row>
    <row r="34" spans="1:26" s="23" customFormat="1" ht="48" customHeight="1">
      <c r="A34" s="22">
        <v>4</v>
      </c>
      <c r="B34" s="79" t="s">
        <v>95</v>
      </c>
      <c r="C34" s="80"/>
      <c r="D34" s="80"/>
      <c r="E34" s="80"/>
      <c r="F34" s="80"/>
      <c r="G34" s="81"/>
      <c r="H34" s="82">
        <v>12</v>
      </c>
      <c r="I34" s="83"/>
      <c r="J34" s="84"/>
      <c r="K34" s="107"/>
      <c r="L34" s="107"/>
      <c r="M34" s="107"/>
      <c r="N34" s="107"/>
      <c r="O34" s="107"/>
      <c r="P34" s="107"/>
      <c r="Q34" s="107"/>
      <c r="R34" s="107"/>
      <c r="S34" s="107"/>
      <c r="T34" s="89">
        <v>10</v>
      </c>
      <c r="U34" s="90"/>
      <c r="V34" s="94">
        <f t="shared" si="4"/>
        <v>0</v>
      </c>
      <c r="W34" s="95"/>
      <c r="X34" s="62"/>
      <c r="Y34" s="63"/>
      <c r="Z34" s="64"/>
    </row>
    <row r="35" spans="1:26" s="23" customFormat="1" ht="48" customHeight="1">
      <c r="A35" s="22">
        <v>5</v>
      </c>
      <c r="B35" s="79" t="s">
        <v>96</v>
      </c>
      <c r="C35" s="80"/>
      <c r="D35" s="80"/>
      <c r="E35" s="80"/>
      <c r="F35" s="80"/>
      <c r="G35" s="81"/>
      <c r="H35" s="82">
        <f>$K$17</f>
        <v>1</v>
      </c>
      <c r="I35" s="83"/>
      <c r="J35" s="84"/>
      <c r="K35" s="107"/>
      <c r="L35" s="107"/>
      <c r="M35" s="107"/>
      <c r="N35" s="107"/>
      <c r="O35" s="107"/>
      <c r="P35" s="107"/>
      <c r="Q35" s="107"/>
      <c r="R35" s="107"/>
      <c r="S35" s="107"/>
      <c r="T35" s="89">
        <v>10</v>
      </c>
      <c r="U35" s="90"/>
      <c r="V35" s="94">
        <f t="shared" si="4"/>
        <v>0</v>
      </c>
      <c r="W35" s="95"/>
      <c r="X35" s="62"/>
      <c r="Y35" s="63"/>
      <c r="Z35" s="64"/>
    </row>
    <row r="36" spans="1:26" s="23" customFormat="1" ht="48" customHeight="1">
      <c r="A36" s="22">
        <v>6</v>
      </c>
      <c r="B36" s="114" t="s">
        <v>97</v>
      </c>
      <c r="C36" s="114"/>
      <c r="D36" s="114"/>
      <c r="E36" s="114"/>
      <c r="F36" s="114"/>
      <c r="G36" s="114"/>
      <c r="H36" s="115">
        <v>12</v>
      </c>
      <c r="I36" s="115"/>
      <c r="J36" s="115"/>
      <c r="K36" s="107"/>
      <c r="L36" s="107"/>
      <c r="M36" s="107"/>
      <c r="N36" s="107"/>
      <c r="O36" s="107"/>
      <c r="P36" s="107"/>
      <c r="Q36" s="107"/>
      <c r="R36" s="107"/>
      <c r="S36" s="107"/>
      <c r="T36" s="117">
        <v>10</v>
      </c>
      <c r="U36" s="117"/>
      <c r="V36" s="94">
        <f t="shared" si="4"/>
        <v>0</v>
      </c>
      <c r="W36" s="95"/>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SUM(V25,V32:W36)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86</v>
      </c>
    </row>
    <row r="40" spans="1:26" ht="60" customHeight="1">
      <c r="A40" s="21" t="s">
        <v>6</v>
      </c>
      <c r="B40" s="40" t="s">
        <v>40</v>
      </c>
      <c r="C40" s="40"/>
      <c r="D40" s="40"/>
      <c r="E40" s="40"/>
      <c r="F40" s="40"/>
      <c r="G40" s="40"/>
      <c r="H40" s="40"/>
      <c r="I40" s="40"/>
      <c r="J40" s="40"/>
      <c r="K40" s="40"/>
      <c r="L40" s="40"/>
      <c r="M40" s="120" t="s">
        <v>41</v>
      </c>
      <c r="N40" s="121"/>
      <c r="O40" s="121"/>
      <c r="P40" s="121"/>
      <c r="Q40" s="121"/>
      <c r="R40" s="121"/>
      <c r="S40" s="121"/>
      <c r="T40" s="121"/>
      <c r="U40" s="121"/>
      <c r="V40" s="121"/>
      <c r="W40" s="121"/>
      <c r="X40" s="122"/>
      <c r="Y40" s="102" t="s">
        <v>42</v>
      </c>
      <c r="Z40" s="102"/>
    </row>
    <row r="41" spans="1:26" ht="24" customHeight="1">
      <c r="A41" s="123" t="s">
        <v>43</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26" t="str">
        <f>IF(B42&lt;&gt;"","2.1.1","")</f>
        <v/>
      </c>
      <c r="B42" s="126"/>
      <c r="C42" s="126"/>
      <c r="D42" s="126"/>
      <c r="E42" s="126"/>
      <c r="F42" s="126"/>
      <c r="G42" s="126"/>
      <c r="H42" s="126"/>
      <c r="I42" s="126"/>
      <c r="J42" s="126"/>
      <c r="K42" s="126"/>
      <c r="L42" s="126"/>
      <c r="M42" s="193"/>
      <c r="N42" s="194"/>
      <c r="O42" s="194"/>
      <c r="P42" s="194"/>
      <c r="Q42" s="194"/>
      <c r="R42" s="194"/>
      <c r="S42" s="194"/>
      <c r="T42" s="194"/>
      <c r="U42" s="194"/>
      <c r="V42" s="194"/>
      <c r="W42" s="194"/>
      <c r="X42" s="195"/>
      <c r="Y42" s="130"/>
      <c r="Z42" s="130"/>
    </row>
    <row r="43" spans="1:26" ht="48" customHeight="1">
      <c r="A43" s="26" t="str">
        <f>IF(B43&lt;&gt;"","2.1.2","")</f>
        <v/>
      </c>
      <c r="B43" s="126"/>
      <c r="C43" s="126"/>
      <c r="D43" s="126"/>
      <c r="E43" s="126"/>
      <c r="F43" s="126"/>
      <c r="G43" s="126"/>
      <c r="H43" s="126"/>
      <c r="I43" s="126"/>
      <c r="J43" s="126"/>
      <c r="K43" s="126"/>
      <c r="L43" s="126"/>
      <c r="M43" s="193"/>
      <c r="N43" s="194"/>
      <c r="O43" s="194"/>
      <c r="P43" s="194"/>
      <c r="Q43" s="194"/>
      <c r="R43" s="194"/>
      <c r="S43" s="194"/>
      <c r="T43" s="194"/>
      <c r="U43" s="194"/>
      <c r="V43" s="194"/>
      <c r="W43" s="194"/>
      <c r="X43" s="195"/>
      <c r="Y43" s="130"/>
      <c r="Z43" s="130"/>
    </row>
    <row r="44" spans="1:26" ht="48" customHeight="1">
      <c r="A44" s="26" t="str">
        <f>IF(B44&lt;&gt;"","2.1.3","")</f>
        <v/>
      </c>
      <c r="B44" s="126"/>
      <c r="C44" s="126"/>
      <c r="D44" s="126"/>
      <c r="E44" s="126"/>
      <c r="F44" s="126"/>
      <c r="G44" s="126"/>
      <c r="H44" s="126"/>
      <c r="I44" s="126"/>
      <c r="J44" s="126"/>
      <c r="K44" s="126"/>
      <c r="L44" s="126"/>
      <c r="M44" s="193"/>
      <c r="N44" s="194"/>
      <c r="O44" s="194"/>
      <c r="P44" s="194"/>
      <c r="Q44" s="194"/>
      <c r="R44" s="194"/>
      <c r="S44" s="194"/>
      <c r="T44" s="194"/>
      <c r="U44" s="194"/>
      <c r="V44" s="194"/>
      <c r="W44" s="194"/>
      <c r="X44" s="195"/>
      <c r="Y44" s="130"/>
      <c r="Z44" s="130"/>
    </row>
    <row r="45" spans="1:26" ht="48" customHeight="1" hidden="1">
      <c r="A45" s="26" t="str">
        <f>IF(B45&lt;&gt;"","2.1.4","")</f>
        <v/>
      </c>
      <c r="B45" s="126"/>
      <c r="C45" s="126"/>
      <c r="D45" s="126"/>
      <c r="E45" s="126"/>
      <c r="F45" s="126"/>
      <c r="G45" s="126"/>
      <c r="H45" s="126"/>
      <c r="I45" s="126"/>
      <c r="J45" s="126"/>
      <c r="K45" s="126"/>
      <c r="L45" s="126"/>
      <c r="M45" s="193"/>
      <c r="N45" s="194"/>
      <c r="O45" s="194"/>
      <c r="P45" s="194"/>
      <c r="Q45" s="194"/>
      <c r="R45" s="194"/>
      <c r="S45" s="194"/>
      <c r="T45" s="194"/>
      <c r="U45" s="194"/>
      <c r="V45" s="194"/>
      <c r="W45" s="194"/>
      <c r="X45" s="195"/>
      <c r="Y45" s="130"/>
      <c r="Z45" s="130"/>
    </row>
    <row r="46" spans="1:26" ht="48" customHeight="1" hidden="1">
      <c r="A46" s="26" t="str">
        <f>IF(B46&lt;&gt;"","2.1.5","")</f>
        <v/>
      </c>
      <c r="B46" s="127"/>
      <c r="C46" s="128"/>
      <c r="D46" s="128"/>
      <c r="E46" s="128"/>
      <c r="F46" s="128"/>
      <c r="G46" s="128"/>
      <c r="H46" s="128"/>
      <c r="I46" s="128"/>
      <c r="J46" s="128"/>
      <c r="K46" s="128"/>
      <c r="L46" s="129"/>
      <c r="M46" s="193"/>
      <c r="N46" s="194"/>
      <c r="O46" s="194"/>
      <c r="P46" s="194"/>
      <c r="Q46" s="194"/>
      <c r="R46" s="194"/>
      <c r="S46" s="194"/>
      <c r="T46" s="194"/>
      <c r="U46" s="194"/>
      <c r="V46" s="194"/>
      <c r="W46" s="194"/>
      <c r="X46" s="195"/>
      <c r="Y46" s="135"/>
      <c r="Z46" s="136"/>
    </row>
    <row r="47" spans="1:26" ht="24" customHeight="1">
      <c r="A47" s="123" t="s">
        <v>44</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26" t="str">
        <f>IF(B48&lt;&gt;"","2.2.1","")</f>
        <v/>
      </c>
      <c r="B48" s="126"/>
      <c r="C48" s="126"/>
      <c r="D48" s="126"/>
      <c r="E48" s="126"/>
      <c r="F48" s="126"/>
      <c r="G48" s="126"/>
      <c r="H48" s="126"/>
      <c r="I48" s="126"/>
      <c r="J48" s="126"/>
      <c r="K48" s="126"/>
      <c r="L48" s="126"/>
      <c r="M48" s="193"/>
      <c r="N48" s="194"/>
      <c r="O48" s="194"/>
      <c r="P48" s="194"/>
      <c r="Q48" s="194"/>
      <c r="R48" s="194"/>
      <c r="S48" s="194"/>
      <c r="T48" s="194"/>
      <c r="U48" s="194"/>
      <c r="V48" s="194"/>
      <c r="W48" s="194"/>
      <c r="X48" s="195"/>
      <c r="Y48" s="130">
        <v>1</v>
      </c>
      <c r="Z48" s="130"/>
    </row>
    <row r="49" spans="1:26" ht="48" customHeight="1">
      <c r="A49" s="26" t="str">
        <f>IF(B49&lt;&gt;"","2.2.2","")</f>
        <v/>
      </c>
      <c r="B49" s="126"/>
      <c r="C49" s="126"/>
      <c r="D49" s="126"/>
      <c r="E49" s="126"/>
      <c r="F49" s="126"/>
      <c r="G49" s="126"/>
      <c r="H49" s="126"/>
      <c r="I49" s="126"/>
      <c r="J49" s="126"/>
      <c r="K49" s="126"/>
      <c r="L49" s="126"/>
      <c r="M49" s="193"/>
      <c r="N49" s="194"/>
      <c r="O49" s="194"/>
      <c r="P49" s="194"/>
      <c r="Q49" s="194"/>
      <c r="R49" s="194"/>
      <c r="S49" s="194"/>
      <c r="T49" s="194"/>
      <c r="U49" s="194"/>
      <c r="V49" s="194"/>
      <c r="W49" s="194"/>
      <c r="X49" s="195"/>
      <c r="Y49" s="130"/>
      <c r="Z49" s="130"/>
    </row>
    <row r="50" spans="1:26" ht="48" customHeight="1">
      <c r="A50" s="26" t="str">
        <f>IF(B50&lt;&gt;"","2.2.3","")</f>
        <v/>
      </c>
      <c r="B50" s="126"/>
      <c r="C50" s="126"/>
      <c r="D50" s="126"/>
      <c r="E50" s="126"/>
      <c r="F50" s="126"/>
      <c r="G50" s="126"/>
      <c r="H50" s="126"/>
      <c r="I50" s="126"/>
      <c r="J50" s="126"/>
      <c r="K50" s="126"/>
      <c r="L50" s="126"/>
      <c r="M50" s="193"/>
      <c r="N50" s="194"/>
      <c r="O50" s="194"/>
      <c r="P50" s="194"/>
      <c r="Q50" s="194"/>
      <c r="R50" s="194"/>
      <c r="S50" s="194"/>
      <c r="T50" s="194"/>
      <c r="U50" s="194"/>
      <c r="V50" s="194"/>
      <c r="W50" s="194"/>
      <c r="X50" s="195"/>
      <c r="Y50" s="130"/>
      <c r="Z50" s="130"/>
    </row>
    <row r="51" spans="1:26" ht="48" customHeight="1" hidden="1">
      <c r="A51" s="26" t="str">
        <f>IF(B51&lt;&gt;"","2.2.4","")</f>
        <v/>
      </c>
      <c r="B51" s="126"/>
      <c r="C51" s="126"/>
      <c r="D51" s="126"/>
      <c r="E51" s="126"/>
      <c r="F51" s="126"/>
      <c r="G51" s="126"/>
      <c r="H51" s="126"/>
      <c r="I51" s="126"/>
      <c r="J51" s="126"/>
      <c r="K51" s="126"/>
      <c r="L51" s="126"/>
      <c r="M51" s="193"/>
      <c r="N51" s="194"/>
      <c r="O51" s="194"/>
      <c r="P51" s="194"/>
      <c r="Q51" s="194"/>
      <c r="R51" s="194"/>
      <c r="S51" s="194"/>
      <c r="T51" s="194"/>
      <c r="U51" s="194"/>
      <c r="V51" s="194"/>
      <c r="W51" s="194"/>
      <c r="X51" s="195"/>
      <c r="Y51" s="130"/>
      <c r="Z51" s="130"/>
    </row>
    <row r="52" spans="1:26" ht="48" customHeight="1" hidden="1">
      <c r="A52" s="26" t="str">
        <f>IF(B52&lt;&gt;"","2.2.5","")</f>
        <v/>
      </c>
      <c r="B52" s="126"/>
      <c r="C52" s="126"/>
      <c r="D52" s="126"/>
      <c r="E52" s="126"/>
      <c r="F52" s="126"/>
      <c r="G52" s="126"/>
      <c r="H52" s="126"/>
      <c r="I52" s="126"/>
      <c r="J52" s="126"/>
      <c r="K52" s="126"/>
      <c r="L52" s="126"/>
      <c r="M52" s="193"/>
      <c r="N52" s="194"/>
      <c r="O52" s="194"/>
      <c r="P52" s="194"/>
      <c r="Q52" s="194"/>
      <c r="R52" s="194"/>
      <c r="S52" s="194"/>
      <c r="T52" s="194"/>
      <c r="U52" s="194"/>
      <c r="V52" s="194"/>
      <c r="W52" s="194"/>
      <c r="X52" s="195"/>
      <c r="Y52" s="130"/>
      <c r="Z52" s="130"/>
    </row>
    <row r="53" spans="1:26" ht="24" customHeight="1">
      <c r="A53" s="123" t="s">
        <v>45</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26" t="str">
        <f>IF(B54&lt;&gt;"","2.3.1","")</f>
        <v/>
      </c>
      <c r="B54" s="126"/>
      <c r="C54" s="126"/>
      <c r="D54" s="126"/>
      <c r="E54" s="126"/>
      <c r="F54" s="126"/>
      <c r="G54" s="126"/>
      <c r="H54" s="126"/>
      <c r="I54" s="126"/>
      <c r="J54" s="126"/>
      <c r="K54" s="126"/>
      <c r="L54" s="126"/>
      <c r="M54" s="193"/>
      <c r="N54" s="194"/>
      <c r="O54" s="194"/>
      <c r="P54" s="194"/>
      <c r="Q54" s="194"/>
      <c r="R54" s="194"/>
      <c r="S54" s="194"/>
      <c r="T54" s="194"/>
      <c r="U54" s="194"/>
      <c r="V54" s="194"/>
      <c r="W54" s="194"/>
      <c r="X54" s="195"/>
      <c r="Y54" s="130"/>
      <c r="Z54" s="130"/>
    </row>
    <row r="55" spans="1:26" ht="48" customHeight="1">
      <c r="A55" s="26" t="str">
        <f>IF(B55&lt;&gt;"","2.3.2","")</f>
        <v/>
      </c>
      <c r="B55" s="126"/>
      <c r="C55" s="126"/>
      <c r="D55" s="126"/>
      <c r="E55" s="126"/>
      <c r="F55" s="126"/>
      <c r="G55" s="126"/>
      <c r="H55" s="126"/>
      <c r="I55" s="126"/>
      <c r="J55" s="126"/>
      <c r="K55" s="126"/>
      <c r="L55" s="126"/>
      <c r="M55" s="193"/>
      <c r="N55" s="194"/>
      <c r="O55" s="194"/>
      <c r="P55" s="194"/>
      <c r="Q55" s="194"/>
      <c r="R55" s="194"/>
      <c r="S55" s="194"/>
      <c r="T55" s="194"/>
      <c r="U55" s="194"/>
      <c r="V55" s="194"/>
      <c r="W55" s="194"/>
      <c r="X55" s="195"/>
      <c r="Y55" s="130"/>
      <c r="Z55" s="130"/>
    </row>
    <row r="56" spans="1:26" ht="48" customHeight="1">
      <c r="A56" s="26" t="str">
        <f>IF(B56&lt;&gt;"","2.3.3","")</f>
        <v/>
      </c>
      <c r="B56" s="126"/>
      <c r="C56" s="126"/>
      <c r="D56" s="126"/>
      <c r="E56" s="126"/>
      <c r="F56" s="126"/>
      <c r="G56" s="126"/>
      <c r="H56" s="126"/>
      <c r="I56" s="126"/>
      <c r="J56" s="126"/>
      <c r="K56" s="126"/>
      <c r="L56" s="126"/>
      <c r="M56" s="193"/>
      <c r="N56" s="194"/>
      <c r="O56" s="194"/>
      <c r="P56" s="194"/>
      <c r="Q56" s="194"/>
      <c r="R56" s="194"/>
      <c r="S56" s="194"/>
      <c r="T56" s="194"/>
      <c r="U56" s="194"/>
      <c r="V56" s="194"/>
      <c r="W56" s="194"/>
      <c r="X56" s="195"/>
      <c r="Y56" s="130"/>
      <c r="Z56" s="130"/>
    </row>
    <row r="57" spans="1:26" ht="48" customHeight="1" hidden="1">
      <c r="A57" s="26" t="str">
        <f>IF(B57&lt;&gt;"","2.3.4","")</f>
        <v/>
      </c>
      <c r="B57" s="126"/>
      <c r="C57" s="126"/>
      <c r="D57" s="126"/>
      <c r="E57" s="126"/>
      <c r="F57" s="126"/>
      <c r="G57" s="126"/>
      <c r="H57" s="126"/>
      <c r="I57" s="126"/>
      <c r="J57" s="126"/>
      <c r="K57" s="126"/>
      <c r="L57" s="126"/>
      <c r="M57" s="193"/>
      <c r="N57" s="194"/>
      <c r="O57" s="194"/>
      <c r="P57" s="194"/>
      <c r="Q57" s="194"/>
      <c r="R57" s="194"/>
      <c r="S57" s="194"/>
      <c r="T57" s="194"/>
      <c r="U57" s="194"/>
      <c r="V57" s="194"/>
      <c r="W57" s="194"/>
      <c r="X57" s="195"/>
      <c r="Y57" s="130"/>
      <c r="Z57" s="130"/>
    </row>
    <row r="58" spans="1:26" ht="48" customHeight="1" hidden="1">
      <c r="A58" s="26" t="str">
        <f>IF(B58&lt;&gt;"","2.3.5","")</f>
        <v/>
      </c>
      <c r="B58" s="126"/>
      <c r="C58" s="126"/>
      <c r="D58" s="126"/>
      <c r="E58" s="126"/>
      <c r="F58" s="126"/>
      <c r="G58" s="126"/>
      <c r="H58" s="126"/>
      <c r="I58" s="126"/>
      <c r="J58" s="126"/>
      <c r="K58" s="126"/>
      <c r="L58" s="126"/>
      <c r="M58" s="193"/>
      <c r="N58" s="194"/>
      <c r="O58" s="194"/>
      <c r="P58" s="194"/>
      <c r="Q58" s="194"/>
      <c r="R58" s="194"/>
      <c r="S58" s="194"/>
      <c r="T58" s="194"/>
      <c r="U58" s="194"/>
      <c r="V58" s="194"/>
      <c r="W58" s="194"/>
      <c r="X58" s="195"/>
      <c r="Y58" s="130"/>
      <c r="Z58" s="130"/>
    </row>
    <row r="59" ht="9.95" customHeight="1"/>
    <row r="60" ht="24" customHeight="1">
      <c r="A60" s="5" t="s">
        <v>87</v>
      </c>
    </row>
    <row r="61" ht="9.95" customHeight="1"/>
    <row r="62" spans="1:26" ht="72" customHeight="1">
      <c r="A62" s="21" t="s">
        <v>6</v>
      </c>
      <c r="B62" s="40" t="s">
        <v>46</v>
      </c>
      <c r="C62" s="40"/>
      <c r="D62" s="40"/>
      <c r="E62" s="40"/>
      <c r="F62" s="40"/>
      <c r="G62" s="40"/>
      <c r="H62" s="40" t="s">
        <v>41</v>
      </c>
      <c r="I62" s="40"/>
      <c r="J62" s="40"/>
      <c r="K62" s="40"/>
      <c r="L62" s="40"/>
      <c r="M62" s="40"/>
      <c r="N62" s="40"/>
      <c r="O62" s="40"/>
      <c r="P62" s="40"/>
      <c r="Q62" s="120" t="s">
        <v>47</v>
      </c>
      <c r="R62" s="121"/>
      <c r="S62" s="121"/>
      <c r="T62" s="121"/>
      <c r="U62" s="121"/>
      <c r="V62" s="121"/>
      <c r="W62" s="121"/>
      <c r="X62" s="122"/>
      <c r="Y62" s="102" t="s">
        <v>42</v>
      </c>
      <c r="Z62" s="102"/>
    </row>
    <row r="63" spans="1:26" ht="72" customHeight="1">
      <c r="A63" s="26" t="str">
        <f>IF(B63&lt;&gt;"","3.1","")</f>
        <v/>
      </c>
      <c r="B63" s="126"/>
      <c r="C63" s="126"/>
      <c r="D63" s="126"/>
      <c r="E63" s="126"/>
      <c r="F63" s="126"/>
      <c r="G63" s="126"/>
      <c r="H63" s="33"/>
      <c r="I63" s="33"/>
      <c r="J63" s="33"/>
      <c r="K63" s="33"/>
      <c r="L63" s="33"/>
      <c r="M63" s="33"/>
      <c r="N63" s="33"/>
      <c r="O63" s="33"/>
      <c r="P63" s="33"/>
      <c r="Q63" s="193"/>
      <c r="R63" s="194"/>
      <c r="S63" s="194"/>
      <c r="T63" s="194"/>
      <c r="U63" s="194"/>
      <c r="V63" s="194"/>
      <c r="W63" s="194"/>
      <c r="X63" s="195"/>
      <c r="Y63" s="130"/>
      <c r="Z63" s="130"/>
    </row>
    <row r="64" spans="1:26" ht="72" customHeight="1">
      <c r="A64" s="26" t="str">
        <f>IF(B64&lt;&gt;"","3.2","")</f>
        <v/>
      </c>
      <c r="B64" s="126"/>
      <c r="C64" s="126"/>
      <c r="D64" s="126"/>
      <c r="E64" s="126"/>
      <c r="F64" s="126"/>
      <c r="G64" s="126"/>
      <c r="H64" s="33"/>
      <c r="I64" s="33"/>
      <c r="J64" s="33"/>
      <c r="K64" s="33"/>
      <c r="L64" s="33"/>
      <c r="M64" s="33"/>
      <c r="N64" s="33"/>
      <c r="O64" s="33"/>
      <c r="P64" s="33"/>
      <c r="Q64" s="193"/>
      <c r="R64" s="194"/>
      <c r="S64" s="194"/>
      <c r="T64" s="194"/>
      <c r="U64" s="194"/>
      <c r="V64" s="194"/>
      <c r="W64" s="194"/>
      <c r="X64" s="195"/>
      <c r="Y64" s="130"/>
      <c r="Z64" s="130"/>
    </row>
    <row r="65" spans="1:26" ht="72" customHeight="1">
      <c r="A65" s="26" t="str">
        <f>IF(B65&lt;&gt;"","3.3","")</f>
        <v/>
      </c>
      <c r="B65" s="126"/>
      <c r="C65" s="126"/>
      <c r="D65" s="126"/>
      <c r="E65" s="126"/>
      <c r="F65" s="126"/>
      <c r="G65" s="126"/>
      <c r="H65" s="33"/>
      <c r="I65" s="33"/>
      <c r="J65" s="33"/>
      <c r="K65" s="33"/>
      <c r="L65" s="33"/>
      <c r="M65" s="33"/>
      <c r="N65" s="33"/>
      <c r="O65" s="33"/>
      <c r="P65" s="33"/>
      <c r="Q65" s="193"/>
      <c r="R65" s="194"/>
      <c r="S65" s="194"/>
      <c r="T65" s="194"/>
      <c r="U65" s="194"/>
      <c r="V65" s="194"/>
      <c r="W65" s="194"/>
      <c r="X65" s="195"/>
      <c r="Y65" s="130"/>
      <c r="Z65" s="130"/>
    </row>
    <row r="66" spans="1:26" ht="72" customHeight="1" hidden="1">
      <c r="A66" s="26" t="str">
        <f>IF(B66&lt;&gt;"","3.4","")</f>
        <v/>
      </c>
      <c r="B66" s="126"/>
      <c r="C66" s="126"/>
      <c r="D66" s="126"/>
      <c r="E66" s="126"/>
      <c r="F66" s="126"/>
      <c r="G66" s="126"/>
      <c r="H66" s="33"/>
      <c r="I66" s="33"/>
      <c r="J66" s="33"/>
      <c r="K66" s="33"/>
      <c r="L66" s="33"/>
      <c r="M66" s="33"/>
      <c r="N66" s="33"/>
      <c r="O66" s="33"/>
      <c r="P66" s="33"/>
      <c r="Q66" s="193"/>
      <c r="R66" s="194"/>
      <c r="S66" s="194"/>
      <c r="T66" s="194"/>
      <c r="U66" s="194"/>
      <c r="V66" s="194"/>
      <c r="W66" s="194"/>
      <c r="X66" s="195"/>
      <c r="Y66" s="130"/>
      <c r="Z66" s="130"/>
    </row>
    <row r="67" spans="1:26" ht="72" customHeight="1" hidden="1">
      <c r="A67" s="26" t="str">
        <f>IF(B67&lt;&gt;"","3.5","")</f>
        <v/>
      </c>
      <c r="B67" s="127"/>
      <c r="C67" s="128"/>
      <c r="D67" s="128"/>
      <c r="E67" s="128"/>
      <c r="F67" s="128"/>
      <c r="G67" s="129"/>
      <c r="H67" s="193"/>
      <c r="I67" s="194"/>
      <c r="J67" s="194"/>
      <c r="K67" s="194"/>
      <c r="L67" s="194"/>
      <c r="M67" s="194"/>
      <c r="N67" s="194"/>
      <c r="O67" s="194"/>
      <c r="P67" s="195"/>
      <c r="Q67" s="193"/>
      <c r="R67" s="194"/>
      <c r="S67" s="194"/>
      <c r="T67" s="194"/>
      <c r="U67" s="194"/>
      <c r="V67" s="194"/>
      <c r="W67" s="194"/>
      <c r="X67" s="195"/>
      <c r="Y67" s="135"/>
      <c r="Z67" s="136"/>
    </row>
    <row r="68" spans="1:26" s="17" customFormat="1" ht="72" customHeight="1" hidden="1">
      <c r="A68" s="26" t="str">
        <f>IF(B68&lt;&gt;"","3.6","")</f>
        <v/>
      </c>
      <c r="B68" s="126"/>
      <c r="C68" s="126"/>
      <c r="D68" s="126"/>
      <c r="E68" s="126"/>
      <c r="F68" s="126"/>
      <c r="G68" s="126"/>
      <c r="H68" s="33"/>
      <c r="I68" s="33"/>
      <c r="J68" s="33"/>
      <c r="K68" s="33"/>
      <c r="L68" s="33"/>
      <c r="M68" s="33"/>
      <c r="N68" s="33"/>
      <c r="O68" s="33"/>
      <c r="P68" s="33"/>
      <c r="Q68" s="193"/>
      <c r="R68" s="194"/>
      <c r="S68" s="194"/>
      <c r="T68" s="194"/>
      <c r="U68" s="194"/>
      <c r="V68" s="194"/>
      <c r="W68" s="194"/>
      <c r="X68" s="195"/>
      <c r="Y68" s="130"/>
      <c r="Z68" s="130"/>
    </row>
    <row r="69" ht="9.95" customHeight="1">
      <c r="A69" s="5"/>
    </row>
    <row r="70" ht="24" customHeight="1">
      <c r="A70" s="5" t="s">
        <v>88</v>
      </c>
    </row>
    <row r="71" ht="9.95" customHeight="1">
      <c r="A71" s="5"/>
    </row>
    <row r="72" spans="2:25" ht="48" customHeight="1">
      <c r="B72" s="319"/>
      <c r="C72" s="320"/>
      <c r="D72" s="320"/>
      <c r="E72" s="320"/>
      <c r="F72" s="320"/>
      <c r="G72" s="320"/>
      <c r="H72" s="320"/>
      <c r="I72" s="320"/>
      <c r="J72" s="320"/>
      <c r="K72" s="320"/>
      <c r="L72" s="320"/>
      <c r="M72" s="320"/>
      <c r="N72" s="320"/>
      <c r="O72" s="320"/>
      <c r="P72" s="320"/>
      <c r="Q72" s="320"/>
      <c r="R72" s="320"/>
      <c r="S72" s="320"/>
      <c r="T72" s="320"/>
      <c r="U72" s="320"/>
      <c r="V72" s="320"/>
      <c r="W72" s="320"/>
      <c r="X72" s="320"/>
      <c r="Y72" s="321"/>
    </row>
    <row r="73" spans="2:25" ht="48" customHeight="1">
      <c r="B73" s="322"/>
      <c r="C73" s="323"/>
      <c r="D73" s="323"/>
      <c r="E73" s="323"/>
      <c r="F73" s="323"/>
      <c r="G73" s="323"/>
      <c r="H73" s="323"/>
      <c r="I73" s="323"/>
      <c r="J73" s="323"/>
      <c r="K73" s="323"/>
      <c r="L73" s="323"/>
      <c r="M73" s="323"/>
      <c r="N73" s="323"/>
      <c r="O73" s="323"/>
      <c r="P73" s="323"/>
      <c r="Q73" s="323"/>
      <c r="R73" s="323"/>
      <c r="S73" s="323"/>
      <c r="T73" s="323"/>
      <c r="U73" s="323"/>
      <c r="V73" s="323"/>
      <c r="W73" s="323"/>
      <c r="X73" s="323"/>
      <c r="Y73" s="324"/>
    </row>
    <row r="74" spans="2:25" ht="48" customHeight="1">
      <c r="B74" s="322"/>
      <c r="C74" s="323"/>
      <c r="D74" s="323"/>
      <c r="E74" s="323"/>
      <c r="F74" s="323"/>
      <c r="G74" s="323"/>
      <c r="H74" s="323"/>
      <c r="I74" s="323"/>
      <c r="J74" s="323"/>
      <c r="K74" s="323"/>
      <c r="L74" s="323"/>
      <c r="M74" s="323"/>
      <c r="N74" s="323"/>
      <c r="O74" s="323"/>
      <c r="P74" s="323"/>
      <c r="Q74" s="323"/>
      <c r="R74" s="323"/>
      <c r="S74" s="323"/>
      <c r="T74" s="323"/>
      <c r="U74" s="323"/>
      <c r="V74" s="323"/>
      <c r="W74" s="323"/>
      <c r="X74" s="323"/>
      <c r="Y74" s="324"/>
    </row>
    <row r="75" spans="2:25" ht="48" customHeight="1">
      <c r="B75" s="322"/>
      <c r="C75" s="323"/>
      <c r="D75" s="323"/>
      <c r="E75" s="323"/>
      <c r="F75" s="323"/>
      <c r="G75" s="323"/>
      <c r="H75" s="323"/>
      <c r="I75" s="323"/>
      <c r="J75" s="323"/>
      <c r="K75" s="323"/>
      <c r="L75" s="323"/>
      <c r="M75" s="323"/>
      <c r="N75" s="323"/>
      <c r="O75" s="323"/>
      <c r="P75" s="323"/>
      <c r="Q75" s="323"/>
      <c r="R75" s="323"/>
      <c r="S75" s="323"/>
      <c r="T75" s="323"/>
      <c r="U75" s="323"/>
      <c r="V75" s="323"/>
      <c r="W75" s="323"/>
      <c r="X75" s="323"/>
      <c r="Y75" s="324"/>
    </row>
    <row r="76" spans="2:25" ht="48" customHeight="1">
      <c r="B76" s="325"/>
      <c r="C76" s="326"/>
      <c r="D76" s="326"/>
      <c r="E76" s="326"/>
      <c r="F76" s="326"/>
      <c r="G76" s="326"/>
      <c r="H76" s="326"/>
      <c r="I76" s="326"/>
      <c r="J76" s="326"/>
      <c r="K76" s="326"/>
      <c r="L76" s="326"/>
      <c r="M76" s="326"/>
      <c r="N76" s="326"/>
      <c r="O76" s="326"/>
      <c r="P76" s="326"/>
      <c r="Q76" s="326"/>
      <c r="R76" s="326"/>
      <c r="S76" s="326"/>
      <c r="T76" s="326"/>
      <c r="U76" s="326"/>
      <c r="V76" s="326"/>
      <c r="W76" s="326"/>
      <c r="X76" s="326"/>
      <c r="Y76" s="327"/>
    </row>
    <row r="77" ht="9.95" customHeight="1">
      <c r="A77" s="5"/>
    </row>
    <row r="78" ht="15">
      <c r="A78" s="5" t="s">
        <v>89</v>
      </c>
    </row>
    <row r="79" ht="9.95" customHeight="1"/>
    <row r="80" spans="2:25" ht="24" customHeight="1">
      <c r="B80" s="177"/>
      <c r="C80" s="177"/>
      <c r="D80" s="177"/>
      <c r="E80" s="177"/>
      <c r="F80" s="177"/>
      <c r="G80" s="177"/>
      <c r="H80" s="177"/>
      <c r="J80" s="177"/>
      <c r="K80" s="177"/>
      <c r="L80" s="177"/>
      <c r="M80" s="177"/>
      <c r="N80" s="177"/>
      <c r="O80" s="177"/>
      <c r="P80" s="177"/>
      <c r="Q80" s="177"/>
      <c r="S80" s="137"/>
      <c r="T80" s="138"/>
      <c r="U80" s="138"/>
      <c r="V80" s="138"/>
      <c r="W80" s="138"/>
      <c r="X80" s="138"/>
      <c r="Y80" s="139"/>
    </row>
    <row r="81" spans="2:25" ht="24" customHeight="1">
      <c r="B81" s="177"/>
      <c r="C81" s="177"/>
      <c r="D81" s="177"/>
      <c r="E81" s="177"/>
      <c r="F81" s="177"/>
      <c r="G81" s="177"/>
      <c r="H81" s="177"/>
      <c r="J81" s="177"/>
      <c r="K81" s="177"/>
      <c r="L81" s="177"/>
      <c r="M81" s="177"/>
      <c r="N81" s="177"/>
      <c r="O81" s="177"/>
      <c r="P81" s="177"/>
      <c r="Q81" s="177"/>
      <c r="S81" s="140"/>
      <c r="T81" s="141"/>
      <c r="U81" s="141"/>
      <c r="V81" s="141"/>
      <c r="W81" s="141"/>
      <c r="X81" s="141"/>
      <c r="Y81" s="142"/>
    </row>
    <row r="82" spans="2:25" ht="24" customHeight="1">
      <c r="B82" s="177"/>
      <c r="C82" s="177"/>
      <c r="D82" s="177"/>
      <c r="E82" s="177"/>
      <c r="F82" s="177"/>
      <c r="G82" s="177"/>
      <c r="H82" s="177"/>
      <c r="J82" s="177"/>
      <c r="K82" s="177"/>
      <c r="L82" s="177"/>
      <c r="M82" s="177"/>
      <c r="N82" s="177"/>
      <c r="O82" s="177"/>
      <c r="P82" s="177"/>
      <c r="Q82" s="177"/>
      <c r="S82" s="140"/>
      <c r="T82" s="141"/>
      <c r="U82" s="141"/>
      <c r="V82" s="141"/>
      <c r="W82" s="141"/>
      <c r="X82" s="141"/>
      <c r="Y82" s="142"/>
    </row>
    <row r="83" spans="2:25" ht="24" customHeight="1">
      <c r="B83" s="177"/>
      <c r="C83" s="177"/>
      <c r="D83" s="177"/>
      <c r="E83" s="177"/>
      <c r="F83" s="177"/>
      <c r="G83" s="177"/>
      <c r="H83" s="177"/>
      <c r="J83" s="177"/>
      <c r="K83" s="177"/>
      <c r="L83" s="177"/>
      <c r="M83" s="177"/>
      <c r="N83" s="177"/>
      <c r="O83" s="177"/>
      <c r="P83" s="177"/>
      <c r="Q83" s="177"/>
      <c r="S83" s="140"/>
      <c r="T83" s="141"/>
      <c r="U83" s="141"/>
      <c r="V83" s="141"/>
      <c r="W83" s="141"/>
      <c r="X83" s="141"/>
      <c r="Y83" s="142"/>
    </row>
    <row r="84" spans="2:25" ht="24" customHeight="1">
      <c r="B84" s="177"/>
      <c r="C84" s="177"/>
      <c r="D84" s="177"/>
      <c r="E84" s="177"/>
      <c r="F84" s="177"/>
      <c r="G84" s="177"/>
      <c r="H84" s="177"/>
      <c r="J84" s="177"/>
      <c r="K84" s="177"/>
      <c r="L84" s="177"/>
      <c r="M84" s="177"/>
      <c r="N84" s="177"/>
      <c r="O84" s="177"/>
      <c r="P84" s="177"/>
      <c r="Q84" s="177"/>
      <c r="S84" s="140"/>
      <c r="T84" s="141"/>
      <c r="U84" s="141"/>
      <c r="V84" s="141"/>
      <c r="W84" s="141"/>
      <c r="X84" s="141"/>
      <c r="Y84" s="142"/>
    </row>
    <row r="85" spans="2:25" ht="24" customHeight="1">
      <c r="B85" s="177"/>
      <c r="C85" s="177"/>
      <c r="D85" s="177"/>
      <c r="E85" s="177"/>
      <c r="F85" s="177"/>
      <c r="G85" s="177"/>
      <c r="H85" s="177"/>
      <c r="J85" s="177"/>
      <c r="K85" s="177"/>
      <c r="L85" s="177"/>
      <c r="M85" s="177"/>
      <c r="N85" s="177"/>
      <c r="O85" s="177"/>
      <c r="P85" s="177"/>
      <c r="Q85" s="177"/>
      <c r="S85" s="140"/>
      <c r="T85" s="141"/>
      <c r="U85" s="141"/>
      <c r="V85" s="141"/>
      <c r="W85" s="141"/>
      <c r="X85" s="141"/>
      <c r="Y85" s="142"/>
    </row>
    <row r="86" spans="2:25" ht="24" customHeight="1">
      <c r="B86" s="177"/>
      <c r="C86" s="177"/>
      <c r="D86" s="177"/>
      <c r="E86" s="177"/>
      <c r="F86" s="177"/>
      <c r="G86" s="177"/>
      <c r="H86" s="177"/>
      <c r="J86" s="177"/>
      <c r="K86" s="177"/>
      <c r="L86" s="177"/>
      <c r="M86" s="177"/>
      <c r="N86" s="177"/>
      <c r="O86" s="177"/>
      <c r="P86" s="177"/>
      <c r="Q86" s="177"/>
      <c r="S86" s="140"/>
      <c r="T86" s="141"/>
      <c r="U86" s="141"/>
      <c r="V86" s="141"/>
      <c r="W86" s="141"/>
      <c r="X86" s="141"/>
      <c r="Y86" s="142"/>
    </row>
    <row r="87" spans="2:25" ht="24" customHeight="1">
      <c r="B87" s="177"/>
      <c r="C87" s="177"/>
      <c r="D87" s="177"/>
      <c r="E87" s="177"/>
      <c r="F87" s="177"/>
      <c r="G87" s="177"/>
      <c r="H87" s="177"/>
      <c r="J87" s="177"/>
      <c r="K87" s="177"/>
      <c r="L87" s="177"/>
      <c r="M87" s="177"/>
      <c r="N87" s="177"/>
      <c r="O87" s="177"/>
      <c r="P87" s="177"/>
      <c r="Q87" s="177"/>
      <c r="S87" s="140"/>
      <c r="T87" s="141"/>
      <c r="U87" s="141"/>
      <c r="V87" s="141"/>
      <c r="W87" s="141"/>
      <c r="X87" s="141"/>
      <c r="Y87" s="142"/>
    </row>
    <row r="88" spans="2:25" ht="24" customHeight="1">
      <c r="B88" s="177"/>
      <c r="C88" s="177"/>
      <c r="D88" s="177"/>
      <c r="E88" s="177"/>
      <c r="F88" s="177"/>
      <c r="G88" s="177"/>
      <c r="H88" s="177"/>
      <c r="J88" s="177"/>
      <c r="K88" s="177"/>
      <c r="L88" s="177"/>
      <c r="M88" s="177"/>
      <c r="N88" s="177"/>
      <c r="O88" s="177"/>
      <c r="P88" s="177"/>
      <c r="Q88" s="177"/>
      <c r="S88" s="140"/>
      <c r="T88" s="141"/>
      <c r="U88" s="141"/>
      <c r="V88" s="141"/>
      <c r="W88" s="141"/>
      <c r="X88" s="141"/>
      <c r="Y88" s="142"/>
    </row>
    <row r="89" spans="2:25" ht="24" customHeight="1">
      <c r="B89" s="177"/>
      <c r="C89" s="177"/>
      <c r="D89" s="177"/>
      <c r="E89" s="177"/>
      <c r="F89" s="177"/>
      <c r="G89" s="177"/>
      <c r="H89" s="177"/>
      <c r="J89" s="177"/>
      <c r="K89" s="177"/>
      <c r="L89" s="177"/>
      <c r="M89" s="177"/>
      <c r="N89" s="177"/>
      <c r="O89" s="177"/>
      <c r="P89" s="177"/>
      <c r="Q89" s="177"/>
      <c r="S89" s="143"/>
      <c r="T89" s="144"/>
      <c r="U89" s="144"/>
      <c r="V89" s="144"/>
      <c r="W89" s="144"/>
      <c r="X89" s="144"/>
      <c r="Y89" s="145"/>
    </row>
    <row r="90" spans="2:25" ht="48" customHeight="1">
      <c r="B90" s="328"/>
      <c r="C90" s="328"/>
      <c r="D90" s="328"/>
      <c r="E90" s="328"/>
      <c r="F90" s="328"/>
      <c r="G90" s="328"/>
      <c r="H90" s="328"/>
      <c r="I90" s="31"/>
      <c r="J90" s="329"/>
      <c r="K90" s="330"/>
      <c r="L90" s="330"/>
      <c r="M90" s="330"/>
      <c r="N90" s="330"/>
      <c r="O90" s="330"/>
      <c r="P90" s="330"/>
      <c r="Q90" s="331"/>
      <c r="R90" s="31"/>
      <c r="S90" s="329"/>
      <c r="T90" s="330"/>
      <c r="U90" s="330"/>
      <c r="V90" s="330"/>
      <c r="W90" s="330"/>
      <c r="X90" s="330"/>
      <c r="Y90" s="331"/>
    </row>
    <row r="91" spans="2:25" ht="48" customHeight="1">
      <c r="B91" s="328"/>
      <c r="C91" s="328"/>
      <c r="D91" s="328"/>
      <c r="E91" s="328"/>
      <c r="F91" s="328"/>
      <c r="G91" s="328"/>
      <c r="H91" s="328"/>
      <c r="I91" s="31"/>
      <c r="J91" s="332"/>
      <c r="K91" s="333"/>
      <c r="L91" s="333"/>
      <c r="M91" s="333"/>
      <c r="N91" s="333"/>
      <c r="O91" s="333"/>
      <c r="P91" s="333"/>
      <c r="Q91" s="334"/>
      <c r="R91" s="31"/>
      <c r="S91" s="332"/>
      <c r="T91" s="333"/>
      <c r="U91" s="333"/>
      <c r="V91" s="333"/>
      <c r="W91" s="333"/>
      <c r="X91" s="333"/>
      <c r="Y91" s="334"/>
    </row>
    <row r="92" ht="21" customHeight="1"/>
    <row r="93" spans="2:25" ht="24" customHeight="1">
      <c r="B93" s="177"/>
      <c r="C93" s="177"/>
      <c r="D93" s="177"/>
      <c r="E93" s="177"/>
      <c r="F93" s="177"/>
      <c r="G93" s="177"/>
      <c r="H93" s="177"/>
      <c r="J93" s="177"/>
      <c r="K93" s="177"/>
      <c r="L93" s="177"/>
      <c r="M93" s="177"/>
      <c r="N93" s="177"/>
      <c r="O93" s="177"/>
      <c r="P93" s="177"/>
      <c r="Q93" s="177"/>
      <c r="S93" s="137"/>
      <c r="T93" s="138"/>
      <c r="U93" s="138"/>
      <c r="V93" s="138"/>
      <c r="W93" s="138"/>
      <c r="X93" s="138"/>
      <c r="Y93" s="139"/>
    </row>
    <row r="94" spans="2:25" ht="24" customHeight="1">
      <c r="B94" s="177"/>
      <c r="C94" s="177"/>
      <c r="D94" s="177"/>
      <c r="E94" s="177"/>
      <c r="F94" s="177"/>
      <c r="G94" s="177"/>
      <c r="H94" s="177"/>
      <c r="J94" s="177"/>
      <c r="K94" s="177"/>
      <c r="L94" s="177"/>
      <c r="M94" s="177"/>
      <c r="N94" s="177"/>
      <c r="O94" s="177"/>
      <c r="P94" s="177"/>
      <c r="Q94" s="177"/>
      <c r="S94" s="140"/>
      <c r="T94" s="141"/>
      <c r="U94" s="141"/>
      <c r="V94" s="141"/>
      <c r="W94" s="141"/>
      <c r="X94" s="141"/>
      <c r="Y94" s="142"/>
    </row>
    <row r="95" spans="2:25" ht="24" customHeight="1">
      <c r="B95" s="177"/>
      <c r="C95" s="177"/>
      <c r="D95" s="177"/>
      <c r="E95" s="177"/>
      <c r="F95" s="177"/>
      <c r="G95" s="177"/>
      <c r="H95" s="177"/>
      <c r="J95" s="177"/>
      <c r="K95" s="177"/>
      <c r="L95" s="177"/>
      <c r="M95" s="177"/>
      <c r="N95" s="177"/>
      <c r="O95" s="177"/>
      <c r="P95" s="177"/>
      <c r="Q95" s="177"/>
      <c r="S95" s="140"/>
      <c r="T95" s="141"/>
      <c r="U95" s="141"/>
      <c r="V95" s="141"/>
      <c r="W95" s="141"/>
      <c r="X95" s="141"/>
      <c r="Y95" s="142"/>
    </row>
    <row r="96" spans="2:25" ht="24" customHeight="1">
      <c r="B96" s="177"/>
      <c r="C96" s="177"/>
      <c r="D96" s="177"/>
      <c r="E96" s="177"/>
      <c r="F96" s="177"/>
      <c r="G96" s="177"/>
      <c r="H96" s="177"/>
      <c r="J96" s="177"/>
      <c r="K96" s="177"/>
      <c r="L96" s="177"/>
      <c r="M96" s="177"/>
      <c r="N96" s="177"/>
      <c r="O96" s="177"/>
      <c r="P96" s="177"/>
      <c r="Q96" s="177"/>
      <c r="S96" s="140"/>
      <c r="T96" s="141"/>
      <c r="U96" s="141"/>
      <c r="V96" s="141"/>
      <c r="W96" s="141"/>
      <c r="X96" s="141"/>
      <c r="Y96" s="142"/>
    </row>
    <row r="97" spans="2:25" ht="24" customHeight="1">
      <c r="B97" s="177"/>
      <c r="C97" s="177"/>
      <c r="D97" s="177"/>
      <c r="E97" s="177"/>
      <c r="F97" s="177"/>
      <c r="G97" s="177"/>
      <c r="H97" s="177"/>
      <c r="J97" s="177"/>
      <c r="K97" s="177"/>
      <c r="L97" s="177"/>
      <c r="M97" s="177"/>
      <c r="N97" s="177"/>
      <c r="O97" s="177"/>
      <c r="P97" s="177"/>
      <c r="Q97" s="177"/>
      <c r="S97" s="140"/>
      <c r="T97" s="141"/>
      <c r="U97" s="141"/>
      <c r="V97" s="141"/>
      <c r="W97" s="141"/>
      <c r="X97" s="141"/>
      <c r="Y97" s="142"/>
    </row>
    <row r="98" spans="2:25" ht="24" customHeight="1">
      <c r="B98" s="177"/>
      <c r="C98" s="177"/>
      <c r="D98" s="177"/>
      <c r="E98" s="177"/>
      <c r="F98" s="177"/>
      <c r="G98" s="177"/>
      <c r="H98" s="177"/>
      <c r="J98" s="177"/>
      <c r="K98" s="177"/>
      <c r="L98" s="177"/>
      <c r="M98" s="177"/>
      <c r="N98" s="177"/>
      <c r="O98" s="177"/>
      <c r="P98" s="177"/>
      <c r="Q98" s="177"/>
      <c r="S98" s="140"/>
      <c r="T98" s="141"/>
      <c r="U98" s="141"/>
      <c r="V98" s="141"/>
      <c r="W98" s="141"/>
      <c r="X98" s="141"/>
      <c r="Y98" s="142"/>
    </row>
    <row r="99" spans="2:25" ht="24" customHeight="1">
      <c r="B99" s="177"/>
      <c r="C99" s="177"/>
      <c r="D99" s="177"/>
      <c r="E99" s="177"/>
      <c r="F99" s="177"/>
      <c r="G99" s="177"/>
      <c r="H99" s="177"/>
      <c r="J99" s="177"/>
      <c r="K99" s="177"/>
      <c r="L99" s="177"/>
      <c r="M99" s="177"/>
      <c r="N99" s="177"/>
      <c r="O99" s="177"/>
      <c r="P99" s="177"/>
      <c r="Q99" s="177"/>
      <c r="S99" s="140"/>
      <c r="T99" s="141"/>
      <c r="U99" s="141"/>
      <c r="V99" s="141"/>
      <c r="W99" s="141"/>
      <c r="X99" s="141"/>
      <c r="Y99" s="142"/>
    </row>
    <row r="100" spans="2:25" ht="24" customHeight="1">
      <c r="B100" s="177"/>
      <c r="C100" s="177"/>
      <c r="D100" s="177"/>
      <c r="E100" s="177"/>
      <c r="F100" s="177"/>
      <c r="G100" s="177"/>
      <c r="H100" s="177"/>
      <c r="J100" s="177"/>
      <c r="K100" s="177"/>
      <c r="L100" s="177"/>
      <c r="M100" s="177"/>
      <c r="N100" s="177"/>
      <c r="O100" s="177"/>
      <c r="P100" s="177"/>
      <c r="Q100" s="177"/>
      <c r="S100" s="140"/>
      <c r="T100" s="141"/>
      <c r="U100" s="141"/>
      <c r="V100" s="141"/>
      <c r="W100" s="141"/>
      <c r="X100" s="141"/>
      <c r="Y100" s="142"/>
    </row>
    <row r="101" spans="2:25" ht="24" customHeight="1">
      <c r="B101" s="177"/>
      <c r="C101" s="177"/>
      <c r="D101" s="177"/>
      <c r="E101" s="177"/>
      <c r="F101" s="177"/>
      <c r="G101" s="177"/>
      <c r="H101" s="177"/>
      <c r="J101" s="177"/>
      <c r="K101" s="177"/>
      <c r="L101" s="177"/>
      <c r="M101" s="177"/>
      <c r="N101" s="177"/>
      <c r="O101" s="177"/>
      <c r="P101" s="177"/>
      <c r="Q101" s="177"/>
      <c r="S101" s="140"/>
      <c r="T101" s="141"/>
      <c r="U101" s="141"/>
      <c r="V101" s="141"/>
      <c r="W101" s="141"/>
      <c r="X101" s="141"/>
      <c r="Y101" s="142"/>
    </row>
    <row r="102" spans="2:25" ht="24" customHeight="1">
      <c r="B102" s="177"/>
      <c r="C102" s="177"/>
      <c r="D102" s="177"/>
      <c r="E102" s="177"/>
      <c r="F102" s="177"/>
      <c r="G102" s="177"/>
      <c r="H102" s="177"/>
      <c r="J102" s="177"/>
      <c r="K102" s="177"/>
      <c r="L102" s="177"/>
      <c r="M102" s="177"/>
      <c r="N102" s="177"/>
      <c r="O102" s="177"/>
      <c r="P102" s="177"/>
      <c r="Q102" s="177"/>
      <c r="S102" s="143"/>
      <c r="T102" s="144"/>
      <c r="U102" s="144"/>
      <c r="V102" s="144"/>
      <c r="W102" s="144"/>
      <c r="X102" s="144"/>
      <c r="Y102" s="145"/>
    </row>
    <row r="103" spans="2:25" ht="48" customHeight="1">
      <c r="B103" s="328"/>
      <c r="C103" s="328"/>
      <c r="D103" s="328"/>
      <c r="E103" s="328"/>
      <c r="F103" s="328"/>
      <c r="G103" s="328"/>
      <c r="H103" s="328"/>
      <c r="I103" s="31"/>
      <c r="J103" s="329"/>
      <c r="K103" s="330"/>
      <c r="L103" s="330"/>
      <c r="M103" s="330"/>
      <c r="N103" s="330"/>
      <c r="O103" s="330"/>
      <c r="P103" s="330"/>
      <c r="Q103" s="331"/>
      <c r="R103" s="31"/>
      <c r="S103" s="329"/>
      <c r="T103" s="330"/>
      <c r="U103" s="330"/>
      <c r="V103" s="330"/>
      <c r="W103" s="330"/>
      <c r="X103" s="330"/>
      <c r="Y103" s="331"/>
    </row>
    <row r="104" spans="2:25" ht="48" customHeight="1">
      <c r="B104" s="328"/>
      <c r="C104" s="328"/>
      <c r="D104" s="328"/>
      <c r="E104" s="328"/>
      <c r="F104" s="328"/>
      <c r="G104" s="328"/>
      <c r="H104" s="328"/>
      <c r="I104" s="31"/>
      <c r="J104" s="332"/>
      <c r="K104" s="333"/>
      <c r="L104" s="333"/>
      <c r="M104" s="333"/>
      <c r="N104" s="333"/>
      <c r="O104" s="333"/>
      <c r="P104" s="333"/>
      <c r="Q104" s="334"/>
      <c r="R104" s="31"/>
      <c r="S104" s="332"/>
      <c r="T104" s="333"/>
      <c r="U104" s="333"/>
      <c r="V104" s="333"/>
      <c r="W104" s="333"/>
      <c r="X104" s="333"/>
      <c r="Y104" s="334"/>
    </row>
    <row r="105" ht="21" customHeight="1"/>
    <row r="106" spans="2:25" ht="24" customHeight="1">
      <c r="B106" s="137"/>
      <c r="C106" s="138"/>
      <c r="D106" s="138"/>
      <c r="E106" s="138"/>
      <c r="F106" s="138"/>
      <c r="G106" s="138"/>
      <c r="H106" s="139"/>
      <c r="J106" s="137"/>
      <c r="K106" s="138"/>
      <c r="L106" s="138"/>
      <c r="M106" s="138"/>
      <c r="N106" s="138"/>
      <c r="O106" s="138"/>
      <c r="P106" s="138"/>
      <c r="Q106" s="139"/>
      <c r="S106" s="137"/>
      <c r="T106" s="138"/>
      <c r="U106" s="138"/>
      <c r="V106" s="138"/>
      <c r="W106" s="138"/>
      <c r="X106" s="138"/>
      <c r="Y106" s="139"/>
    </row>
    <row r="107" spans="2:25" ht="24" customHeight="1">
      <c r="B107" s="140"/>
      <c r="C107" s="141"/>
      <c r="D107" s="141"/>
      <c r="E107" s="141"/>
      <c r="F107" s="141"/>
      <c r="G107" s="141"/>
      <c r="H107" s="142"/>
      <c r="J107" s="140"/>
      <c r="K107" s="141"/>
      <c r="L107" s="141"/>
      <c r="M107" s="141"/>
      <c r="N107" s="141"/>
      <c r="O107" s="141"/>
      <c r="P107" s="141"/>
      <c r="Q107" s="142"/>
      <c r="S107" s="140"/>
      <c r="T107" s="141"/>
      <c r="U107" s="141"/>
      <c r="V107" s="141"/>
      <c r="W107" s="141"/>
      <c r="X107" s="141"/>
      <c r="Y107" s="142"/>
    </row>
    <row r="108" spans="2:25" ht="24" customHeight="1">
      <c r="B108" s="140"/>
      <c r="C108" s="141"/>
      <c r="D108" s="141"/>
      <c r="E108" s="141"/>
      <c r="F108" s="141"/>
      <c r="G108" s="141"/>
      <c r="H108" s="142"/>
      <c r="J108" s="140"/>
      <c r="K108" s="141"/>
      <c r="L108" s="141"/>
      <c r="M108" s="141"/>
      <c r="N108" s="141"/>
      <c r="O108" s="141"/>
      <c r="P108" s="141"/>
      <c r="Q108" s="142"/>
      <c r="S108" s="140"/>
      <c r="T108" s="141"/>
      <c r="U108" s="141"/>
      <c r="V108" s="141"/>
      <c r="W108" s="141"/>
      <c r="X108" s="141"/>
      <c r="Y108" s="142"/>
    </row>
    <row r="109" spans="2:25" ht="24" customHeight="1">
      <c r="B109" s="140"/>
      <c r="C109" s="141"/>
      <c r="D109" s="141"/>
      <c r="E109" s="141"/>
      <c r="F109" s="141"/>
      <c r="G109" s="141"/>
      <c r="H109" s="142"/>
      <c r="J109" s="140"/>
      <c r="K109" s="141"/>
      <c r="L109" s="141"/>
      <c r="M109" s="141"/>
      <c r="N109" s="141"/>
      <c r="O109" s="141"/>
      <c r="P109" s="141"/>
      <c r="Q109" s="142"/>
      <c r="S109" s="140"/>
      <c r="T109" s="141"/>
      <c r="U109" s="141"/>
      <c r="V109" s="141"/>
      <c r="W109" s="141"/>
      <c r="X109" s="141"/>
      <c r="Y109" s="142"/>
    </row>
    <row r="110" spans="2:25" ht="24" customHeight="1">
      <c r="B110" s="140"/>
      <c r="C110" s="141"/>
      <c r="D110" s="141"/>
      <c r="E110" s="141"/>
      <c r="F110" s="141"/>
      <c r="G110" s="141"/>
      <c r="H110" s="142"/>
      <c r="J110" s="140"/>
      <c r="K110" s="141"/>
      <c r="L110" s="141"/>
      <c r="M110" s="141"/>
      <c r="N110" s="141"/>
      <c r="O110" s="141"/>
      <c r="P110" s="141"/>
      <c r="Q110" s="142"/>
      <c r="S110" s="140"/>
      <c r="T110" s="141"/>
      <c r="U110" s="141"/>
      <c r="V110" s="141"/>
      <c r="W110" s="141"/>
      <c r="X110" s="141"/>
      <c r="Y110" s="142"/>
    </row>
    <row r="111" spans="2:25" ht="24" customHeight="1">
      <c r="B111" s="140"/>
      <c r="C111" s="141"/>
      <c r="D111" s="141"/>
      <c r="E111" s="141"/>
      <c r="F111" s="141"/>
      <c r="G111" s="141"/>
      <c r="H111" s="142"/>
      <c r="J111" s="140"/>
      <c r="K111" s="141"/>
      <c r="L111" s="141"/>
      <c r="M111" s="141"/>
      <c r="N111" s="141"/>
      <c r="O111" s="141"/>
      <c r="P111" s="141"/>
      <c r="Q111" s="142"/>
      <c r="S111" s="140"/>
      <c r="T111" s="141"/>
      <c r="U111" s="141"/>
      <c r="V111" s="141"/>
      <c r="W111" s="141"/>
      <c r="X111" s="141"/>
      <c r="Y111" s="142"/>
    </row>
    <row r="112" spans="2:25" ht="24" customHeight="1">
      <c r="B112" s="140"/>
      <c r="C112" s="141"/>
      <c r="D112" s="141"/>
      <c r="E112" s="141"/>
      <c r="F112" s="141"/>
      <c r="G112" s="141"/>
      <c r="H112" s="142"/>
      <c r="J112" s="140"/>
      <c r="K112" s="141"/>
      <c r="L112" s="141"/>
      <c r="M112" s="141"/>
      <c r="N112" s="141"/>
      <c r="O112" s="141"/>
      <c r="P112" s="141"/>
      <c r="Q112" s="142"/>
      <c r="S112" s="140"/>
      <c r="T112" s="141"/>
      <c r="U112" s="141"/>
      <c r="V112" s="141"/>
      <c r="W112" s="141"/>
      <c r="X112" s="141"/>
      <c r="Y112" s="142"/>
    </row>
    <row r="113" spans="2:25" ht="24" customHeight="1">
      <c r="B113" s="140"/>
      <c r="C113" s="141"/>
      <c r="D113" s="141"/>
      <c r="E113" s="141"/>
      <c r="F113" s="141"/>
      <c r="G113" s="141"/>
      <c r="H113" s="142"/>
      <c r="J113" s="140"/>
      <c r="K113" s="141"/>
      <c r="L113" s="141"/>
      <c r="M113" s="141"/>
      <c r="N113" s="141"/>
      <c r="O113" s="141"/>
      <c r="P113" s="141"/>
      <c r="Q113" s="142"/>
      <c r="S113" s="140"/>
      <c r="T113" s="141"/>
      <c r="U113" s="141"/>
      <c r="V113" s="141"/>
      <c r="W113" s="141"/>
      <c r="X113" s="141"/>
      <c r="Y113" s="142"/>
    </row>
    <row r="114" spans="2:25" ht="24" customHeight="1">
      <c r="B114" s="140"/>
      <c r="C114" s="141"/>
      <c r="D114" s="141"/>
      <c r="E114" s="141"/>
      <c r="F114" s="141"/>
      <c r="G114" s="141"/>
      <c r="H114" s="142"/>
      <c r="J114" s="140"/>
      <c r="K114" s="141"/>
      <c r="L114" s="141"/>
      <c r="M114" s="141"/>
      <c r="N114" s="141"/>
      <c r="O114" s="141"/>
      <c r="P114" s="141"/>
      <c r="Q114" s="142"/>
      <c r="S114" s="140"/>
      <c r="T114" s="141"/>
      <c r="U114" s="141"/>
      <c r="V114" s="141"/>
      <c r="W114" s="141"/>
      <c r="X114" s="141"/>
      <c r="Y114" s="142"/>
    </row>
    <row r="115" spans="2:25" ht="24" customHeight="1">
      <c r="B115" s="143"/>
      <c r="C115" s="144"/>
      <c r="D115" s="144"/>
      <c r="E115" s="144"/>
      <c r="F115" s="144"/>
      <c r="G115" s="144"/>
      <c r="H115" s="145"/>
      <c r="J115" s="143"/>
      <c r="K115" s="144"/>
      <c r="L115" s="144"/>
      <c r="M115" s="144"/>
      <c r="N115" s="144"/>
      <c r="O115" s="144"/>
      <c r="P115" s="144"/>
      <c r="Q115" s="145"/>
      <c r="S115" s="143"/>
      <c r="T115" s="144"/>
      <c r="U115" s="144"/>
      <c r="V115" s="144"/>
      <c r="W115" s="144"/>
      <c r="X115" s="144"/>
      <c r="Y115" s="145"/>
    </row>
    <row r="116" spans="2:25" ht="48" customHeight="1">
      <c r="B116" s="335"/>
      <c r="C116" s="336"/>
      <c r="D116" s="336"/>
      <c r="E116" s="336"/>
      <c r="F116" s="336"/>
      <c r="G116" s="336"/>
      <c r="H116" s="337"/>
      <c r="J116" s="335"/>
      <c r="K116" s="336"/>
      <c r="L116" s="336"/>
      <c r="M116" s="336"/>
      <c r="N116" s="336"/>
      <c r="O116" s="336"/>
      <c r="P116" s="336"/>
      <c r="Q116" s="337"/>
      <c r="S116" s="335"/>
      <c r="T116" s="336"/>
      <c r="U116" s="336"/>
      <c r="V116" s="336"/>
      <c r="W116" s="336"/>
      <c r="X116" s="336"/>
      <c r="Y116" s="337"/>
    </row>
    <row r="117" spans="2:25" ht="48" customHeight="1">
      <c r="B117" s="338"/>
      <c r="C117" s="339"/>
      <c r="D117" s="339"/>
      <c r="E117" s="339"/>
      <c r="F117" s="339"/>
      <c r="G117" s="339"/>
      <c r="H117" s="340"/>
      <c r="J117" s="338"/>
      <c r="K117" s="339"/>
      <c r="L117" s="339"/>
      <c r="M117" s="339"/>
      <c r="N117" s="339"/>
      <c r="O117" s="339"/>
      <c r="P117" s="339"/>
      <c r="Q117" s="340"/>
      <c r="S117" s="338"/>
      <c r="T117" s="339"/>
      <c r="U117" s="339"/>
      <c r="V117" s="339"/>
      <c r="W117" s="339"/>
      <c r="X117" s="339"/>
      <c r="Y117" s="340"/>
    </row>
    <row r="119" ht="21" customHeight="1"/>
    <row r="120" spans="5:23" ht="24" customHeight="1">
      <c r="E120" s="18" t="s">
        <v>48</v>
      </c>
      <c r="F120" s="162"/>
      <c r="G120" s="162"/>
      <c r="H120" s="162"/>
      <c r="I120" s="162"/>
      <c r="J120" s="162"/>
      <c r="Q120" s="18" t="s">
        <v>49</v>
      </c>
      <c r="R120" s="162"/>
      <c r="S120" s="162"/>
      <c r="T120" s="162"/>
      <c r="U120" s="162"/>
      <c r="V120" s="162"/>
      <c r="W120" s="162"/>
    </row>
    <row r="121" spans="5:24" ht="24" customHeight="1">
      <c r="E121" s="18" t="s">
        <v>50</v>
      </c>
      <c r="F121" s="163"/>
      <c r="G121" s="163"/>
      <c r="H121" s="163"/>
      <c r="I121" s="163"/>
      <c r="J121" s="163"/>
      <c r="K121" s="5" t="s">
        <v>51</v>
      </c>
      <c r="Q121" s="18" t="s">
        <v>50</v>
      </c>
      <c r="R121" s="162"/>
      <c r="S121" s="162"/>
      <c r="T121" s="162"/>
      <c r="U121" s="162"/>
      <c r="V121" s="162"/>
      <c r="W121" s="162"/>
      <c r="X121" s="5" t="s">
        <v>51</v>
      </c>
    </row>
    <row r="122" spans="5:24" ht="24" customHeight="1">
      <c r="E122" s="18" t="s">
        <v>52</v>
      </c>
      <c r="F122" s="163"/>
      <c r="G122" s="163"/>
      <c r="H122" s="163"/>
      <c r="I122" s="163"/>
      <c r="J122" s="163"/>
      <c r="Q122" s="164"/>
      <c r="R122" s="164"/>
      <c r="S122" s="164"/>
      <c r="T122" s="164"/>
      <c r="U122" s="164"/>
      <c r="V122" s="164"/>
      <c r="W122" s="164"/>
      <c r="X122" s="164"/>
    </row>
    <row r="123" spans="5:23" ht="24" customHeight="1">
      <c r="E123" s="18" t="s">
        <v>53</v>
      </c>
      <c r="F123" s="159"/>
      <c r="G123" s="159"/>
      <c r="H123" s="159"/>
      <c r="I123" s="159"/>
      <c r="J123" s="159"/>
      <c r="Q123" s="18" t="s">
        <v>53</v>
      </c>
      <c r="R123" s="160"/>
      <c r="S123" s="160"/>
      <c r="T123" s="160"/>
      <c r="U123" s="160"/>
      <c r="V123" s="160"/>
      <c r="W123" s="160"/>
    </row>
    <row r="124" spans="5:10" ht="24" customHeight="1">
      <c r="E124" s="18" t="s">
        <v>54</v>
      </c>
      <c r="F124" s="161"/>
      <c r="G124" s="161"/>
      <c r="H124" s="161"/>
      <c r="I124" s="161"/>
      <c r="J124" s="161"/>
    </row>
  </sheetData>
  <sheetProtection algorithmName="SHA-512" hashValue="83zTAM4YheuMuXZNeNpl7f9Sp9OIulJN+SZBRR1kKnPCUdzRkW7SSQ3zjtUlSCea3sy68atpmoBZvRALKC+4Ww==" saltValue="uhBtPYA1FUXb5rMu8GMbtA==" spinCount="100000" sheet="1" formatCells="0"/>
  <protectedRanges>
    <protectedRange sqref="M7 V13:X18 X25 K26:S36 B42:Z46 B48:Z52 B54:Z58 B63:Z68 B72 B80 J80 S80 S90 J90 B90 B93 J93 S93 S103 J103 B103 B106 J106 S106 S116 J116 B116 F120:J124 Q120:X123" name="ช่วง1"/>
  </protectedRanges>
  <mergeCells count="265">
    <mergeCell ref="V26:W26"/>
    <mergeCell ref="B30:G30"/>
    <mergeCell ref="V15:X15"/>
    <mergeCell ref="Y15:Z15"/>
    <mergeCell ref="S16:U18"/>
    <mergeCell ref="V29:W29"/>
    <mergeCell ref="V30:W30"/>
    <mergeCell ref="V27:W27"/>
    <mergeCell ref="V28:W28"/>
    <mergeCell ref="A20:Z20"/>
    <mergeCell ref="Q18:R18"/>
    <mergeCell ref="B16:J16"/>
    <mergeCell ref="K16:M16"/>
    <mergeCell ref="N16:P16"/>
    <mergeCell ref="B27:G27"/>
    <mergeCell ref="B28:G28"/>
    <mergeCell ref="H28:J28"/>
    <mergeCell ref="K28:M28"/>
    <mergeCell ref="N28:P28"/>
    <mergeCell ref="Q28:S28"/>
    <mergeCell ref="T28:U28"/>
    <mergeCell ref="B26:G26"/>
    <mergeCell ref="Q23:S23"/>
    <mergeCell ref="T23:U23"/>
    <mergeCell ref="F120:J120"/>
    <mergeCell ref="R120:W120"/>
    <mergeCell ref="H66:P66"/>
    <mergeCell ref="Q66:X66"/>
    <mergeCell ref="B57:L57"/>
    <mergeCell ref="M57:X57"/>
    <mergeCell ref="B58:L58"/>
    <mergeCell ref="M58:X58"/>
    <mergeCell ref="B62:G62"/>
    <mergeCell ref="H62:P62"/>
    <mergeCell ref="Q62:X62"/>
    <mergeCell ref="J103:Q104"/>
    <mergeCell ref="S103:Y104"/>
    <mergeCell ref="B63:G63"/>
    <mergeCell ref="H63:P63"/>
    <mergeCell ref="Q63:X63"/>
    <mergeCell ref="Y63:Z63"/>
    <mergeCell ref="B64:G64"/>
    <mergeCell ref="H64:P64"/>
    <mergeCell ref="Q64:X64"/>
    <mergeCell ref="Y64:Z64"/>
    <mergeCell ref="B65:G65"/>
    <mergeCell ref="H65:P65"/>
    <mergeCell ref="Q65:X65"/>
    <mergeCell ref="V35:W35"/>
    <mergeCell ref="B36:G36"/>
    <mergeCell ref="H36:J36"/>
    <mergeCell ref="K36:M36"/>
    <mergeCell ref="N36:P36"/>
    <mergeCell ref="Q36:S36"/>
    <mergeCell ref="T36:U36"/>
    <mergeCell ref="V36:W36"/>
    <mergeCell ref="A37:S37"/>
    <mergeCell ref="T37:U37"/>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F121:J121"/>
    <mergeCell ref="R121:W121"/>
    <mergeCell ref="F122:J122"/>
    <mergeCell ref="Q122:X122"/>
    <mergeCell ref="K34:M34"/>
    <mergeCell ref="N34:P34"/>
    <mergeCell ref="Q34:S34"/>
    <mergeCell ref="T34:U34"/>
    <mergeCell ref="V34:W34"/>
    <mergeCell ref="B33:G33"/>
    <mergeCell ref="Y66:Z66"/>
    <mergeCell ref="B67:G67"/>
    <mergeCell ref="H67:P67"/>
    <mergeCell ref="Q67:X67"/>
    <mergeCell ref="Y67:Z67"/>
    <mergeCell ref="B66:G66"/>
    <mergeCell ref="Y62:Z62"/>
    <mergeCell ref="Y57:Z57"/>
    <mergeCell ref="Y58:Z58"/>
    <mergeCell ref="B35:G35"/>
    <mergeCell ref="H35:J35"/>
    <mergeCell ref="K35:M35"/>
    <mergeCell ref="N35:P35"/>
    <mergeCell ref="Q35:S35"/>
    <mergeCell ref="T35:U35"/>
    <mergeCell ref="B55:L55"/>
    <mergeCell ref="M55:X55"/>
    <mergeCell ref="B56:L56"/>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M56:X56"/>
    <mergeCell ref="Y65:Z65"/>
    <mergeCell ref="B68:G68"/>
    <mergeCell ref="H68:P68"/>
    <mergeCell ref="Q68:X68"/>
    <mergeCell ref="Y68:Z68"/>
    <mergeCell ref="Y52:Z52"/>
    <mergeCell ref="A53:Z53"/>
    <mergeCell ref="B42:L42"/>
    <mergeCell ref="M42:X42"/>
    <mergeCell ref="Y42:Z42"/>
    <mergeCell ref="B48:L48"/>
    <mergeCell ref="M48:X48"/>
    <mergeCell ref="Y48:Z48"/>
    <mergeCell ref="B43:L43"/>
    <mergeCell ref="M43:X43"/>
    <mergeCell ref="B45:L45"/>
    <mergeCell ref="M45:X45"/>
    <mergeCell ref="Y49:Z49"/>
    <mergeCell ref="Y50:Z50"/>
    <mergeCell ref="B51:L51"/>
    <mergeCell ref="M51:X51"/>
    <mergeCell ref="Y51:Z51"/>
    <mergeCell ref="B52:L52"/>
    <mergeCell ref="M46:X46"/>
    <mergeCell ref="V31:W31"/>
    <mergeCell ref="B32:G32"/>
    <mergeCell ref="H32:J32"/>
    <mergeCell ref="K32:M32"/>
    <mergeCell ref="N32:P32"/>
    <mergeCell ref="Q32:S32"/>
    <mergeCell ref="T32:U32"/>
    <mergeCell ref="V32:W32"/>
    <mergeCell ref="M52:X52"/>
    <mergeCell ref="V37:W37"/>
    <mergeCell ref="X37:Z37"/>
    <mergeCell ref="A38:Z38"/>
    <mergeCell ref="B40:L40"/>
    <mergeCell ref="M40:X40"/>
    <mergeCell ref="Y40:Z40"/>
    <mergeCell ref="A41:Z41"/>
    <mergeCell ref="H33:J33"/>
    <mergeCell ref="K33:M33"/>
    <mergeCell ref="N33:P33"/>
    <mergeCell ref="Q33:S33"/>
    <mergeCell ref="T33:U33"/>
    <mergeCell ref="V33:W33"/>
    <mergeCell ref="B34:G34"/>
    <mergeCell ref="H34:J34"/>
    <mergeCell ref="K27:M27"/>
    <mergeCell ref="N27:P27"/>
    <mergeCell ref="Q27:S27"/>
    <mergeCell ref="T27:U27"/>
    <mergeCell ref="T29:U29"/>
    <mergeCell ref="T30:U30"/>
    <mergeCell ref="Q30:S30"/>
    <mergeCell ref="B31:G31"/>
    <mergeCell ref="H31:J31"/>
    <mergeCell ref="K31:M31"/>
    <mergeCell ref="N31:P31"/>
    <mergeCell ref="Q31:S31"/>
    <mergeCell ref="T31:U31"/>
    <mergeCell ref="X23:Z23"/>
    <mergeCell ref="A24:Z24"/>
    <mergeCell ref="X25:Z36"/>
    <mergeCell ref="S13:U13"/>
    <mergeCell ref="V13:X13"/>
    <mergeCell ref="H26:J26"/>
    <mergeCell ref="K26:M26"/>
    <mergeCell ref="N26:P26"/>
    <mergeCell ref="Q26:S26"/>
    <mergeCell ref="T26:U26"/>
    <mergeCell ref="N17:P17"/>
    <mergeCell ref="Q17:R17"/>
    <mergeCell ref="B29:G29"/>
    <mergeCell ref="H29:J29"/>
    <mergeCell ref="K29:M29"/>
    <mergeCell ref="N29:P29"/>
    <mergeCell ref="Q29:S29"/>
    <mergeCell ref="A19:P19"/>
    <mergeCell ref="Q19:R19"/>
    <mergeCell ref="S19:U19"/>
    <mergeCell ref="H30:J30"/>
    <mergeCell ref="K30:M30"/>
    <mergeCell ref="N30:P30"/>
    <mergeCell ref="H27:J27"/>
    <mergeCell ref="B25:G25"/>
    <mergeCell ref="H25:J25"/>
    <mergeCell ref="K25:M25"/>
    <mergeCell ref="N25:P25"/>
    <mergeCell ref="Q25:S25"/>
    <mergeCell ref="T25:U25"/>
    <mergeCell ref="V25:W25"/>
    <mergeCell ref="B23:G23"/>
    <mergeCell ref="H23:J23"/>
    <mergeCell ref="K23:M23"/>
    <mergeCell ref="N23:P23"/>
    <mergeCell ref="V23:W23"/>
    <mergeCell ref="N18:P18"/>
    <mergeCell ref="A12:Z12"/>
    <mergeCell ref="B13:J13"/>
    <mergeCell ref="K13:M13"/>
    <mergeCell ref="N13:P13"/>
    <mergeCell ref="Q13:R13"/>
    <mergeCell ref="Y14:Z14"/>
    <mergeCell ref="S15:U15"/>
    <mergeCell ref="N14:P14"/>
    <mergeCell ref="Q14:R14"/>
    <mergeCell ref="B15:J15"/>
    <mergeCell ref="K15:M15"/>
    <mergeCell ref="N15:P15"/>
    <mergeCell ref="Q15:R15"/>
    <mergeCell ref="Q16:R16"/>
    <mergeCell ref="B17:J17"/>
    <mergeCell ref="K17:M17"/>
    <mergeCell ref="Y13:Z13"/>
    <mergeCell ref="S14:U14"/>
    <mergeCell ref="V14:X14"/>
    <mergeCell ref="V19:X19"/>
    <mergeCell ref="Y19:Z19"/>
    <mergeCell ref="B14:J14"/>
    <mergeCell ref="K14:M14"/>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V16:X18"/>
    <mergeCell ref="Y16:Z18"/>
    <mergeCell ref="B18:J18"/>
    <mergeCell ref="K18:M18"/>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4" r:id="rId1"/>
  <rowBreaks count="5" manualBreakCount="5">
    <brk id="20" max="16383" man="1"/>
    <brk id="38" max="16383" man="1"/>
    <brk id="59" max="16383" man="1"/>
    <brk id="68" max="16383" man="1"/>
    <brk id="9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Z124"/>
  <sheetViews>
    <sheetView view="pageBreakPreview" zoomScaleSheetLayoutView="100" workbookViewId="0" topLeftCell="A28">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5" t="s">
        <v>31</v>
      </c>
      <c r="B1" s="35"/>
      <c r="C1" s="35"/>
      <c r="D1" s="35"/>
      <c r="E1" s="35"/>
      <c r="F1" s="35"/>
      <c r="G1" s="35"/>
      <c r="H1" s="35"/>
      <c r="I1" s="35"/>
      <c r="J1" s="35"/>
      <c r="K1" s="35"/>
      <c r="L1" s="35"/>
      <c r="M1" s="35"/>
      <c r="N1" s="35"/>
      <c r="O1" s="35"/>
      <c r="P1" s="35"/>
      <c r="Q1" s="35"/>
      <c r="R1" s="35"/>
      <c r="S1" s="35"/>
      <c r="T1" s="35"/>
      <c r="U1" s="35"/>
      <c r="V1" s="35"/>
      <c r="W1" s="35"/>
      <c r="X1" s="35"/>
      <c r="Y1" s="35"/>
      <c r="Z1" s="35"/>
    </row>
    <row r="2" spans="1:26" ht="21" customHeight="1">
      <c r="A2" s="6"/>
      <c r="B2" s="6"/>
      <c r="C2" s="6"/>
      <c r="D2" s="6"/>
      <c r="E2" s="6"/>
      <c r="F2" s="6"/>
      <c r="G2" s="6"/>
      <c r="H2" s="6"/>
      <c r="I2" s="6"/>
      <c r="J2" s="36" t="s">
        <v>107</v>
      </c>
      <c r="K2" s="36"/>
      <c r="L2" s="36"/>
      <c r="M2" s="36"/>
      <c r="N2" s="36"/>
      <c r="O2" s="36"/>
      <c r="P2" s="36"/>
      <c r="Q2" s="36"/>
      <c r="R2" s="6"/>
      <c r="S2" s="6"/>
      <c r="T2" s="6"/>
      <c r="U2" s="6"/>
      <c r="V2" s="6"/>
      <c r="W2" s="6"/>
      <c r="X2" s="6"/>
      <c r="Y2" s="6"/>
      <c r="Z2" s="6"/>
    </row>
    <row r="3" spans="1:26" ht="21" customHeight="1">
      <c r="A3" s="35" t="s">
        <v>28</v>
      </c>
      <c r="B3" s="35"/>
      <c r="C3" s="35"/>
      <c r="D3" s="35"/>
      <c r="E3" s="35"/>
      <c r="F3" s="35"/>
      <c r="G3" s="35"/>
      <c r="H3" s="35"/>
      <c r="I3" s="35"/>
      <c r="J3" s="35"/>
      <c r="K3" s="35"/>
      <c r="L3" s="35"/>
      <c r="M3" s="35"/>
      <c r="N3" s="35"/>
      <c r="O3" s="35"/>
      <c r="P3" s="35"/>
      <c r="Q3" s="35"/>
      <c r="R3" s="35"/>
      <c r="S3" s="35"/>
      <c r="T3" s="35"/>
      <c r="U3" s="35"/>
      <c r="V3" s="35"/>
      <c r="W3" s="35"/>
      <c r="X3" s="35"/>
      <c r="Y3" s="35"/>
      <c r="Z3" s="35"/>
    </row>
    <row r="4" spans="1:26" ht="21" customHeight="1">
      <c r="A4" s="35" t="s">
        <v>91</v>
      </c>
      <c r="B4" s="35"/>
      <c r="C4" s="35"/>
      <c r="D4" s="35"/>
      <c r="E4" s="35"/>
      <c r="F4" s="35"/>
      <c r="G4" s="35"/>
      <c r="H4" s="35"/>
      <c r="I4" s="35"/>
      <c r="J4" s="35"/>
      <c r="K4" s="35"/>
      <c r="L4" s="35"/>
      <c r="M4" s="35"/>
      <c r="N4" s="35"/>
      <c r="O4" s="35"/>
      <c r="P4" s="35"/>
      <c r="Q4" s="35"/>
      <c r="R4" s="35"/>
      <c r="S4" s="35"/>
      <c r="T4" s="35"/>
      <c r="U4" s="35"/>
      <c r="V4" s="35"/>
      <c r="W4" s="35"/>
      <c r="X4" s="35"/>
      <c r="Y4" s="35"/>
      <c r="Z4" s="35"/>
    </row>
    <row r="5" ht="10.15" customHeight="1"/>
    <row r="6" ht="21" customHeight="1">
      <c r="A6" s="8" t="s">
        <v>1</v>
      </c>
    </row>
    <row r="7" spans="1:16" ht="21" customHeight="1">
      <c r="A7" s="9" t="s">
        <v>90</v>
      </c>
      <c r="L7" s="10"/>
      <c r="M7" s="37"/>
      <c r="N7" s="38"/>
      <c r="O7" s="38"/>
      <c r="P7" s="39"/>
    </row>
    <row r="8" spans="1:10" ht="21" customHeight="1">
      <c r="A8" s="9" t="s">
        <v>34</v>
      </c>
      <c r="G8" s="10"/>
      <c r="H8" s="37"/>
      <c r="I8" s="38"/>
      <c r="J8" s="39"/>
    </row>
    <row r="9" ht="9" customHeight="1"/>
    <row r="10" spans="1:26" s="8" customFormat="1" ht="30" customHeight="1">
      <c r="A10" s="40" t="s">
        <v>6</v>
      </c>
      <c r="B10" s="40" t="s">
        <v>29</v>
      </c>
      <c r="C10" s="40"/>
      <c r="D10" s="40"/>
      <c r="E10" s="40"/>
      <c r="F10" s="40"/>
      <c r="G10" s="40"/>
      <c r="H10" s="40"/>
      <c r="I10" s="40"/>
      <c r="J10" s="40"/>
      <c r="K10" s="40" t="s">
        <v>30</v>
      </c>
      <c r="L10" s="40"/>
      <c r="M10" s="40"/>
      <c r="N10" s="40"/>
      <c r="O10" s="40"/>
      <c r="P10" s="40"/>
      <c r="Q10" s="40"/>
      <c r="R10" s="40"/>
      <c r="S10" s="40" t="s">
        <v>5</v>
      </c>
      <c r="T10" s="40"/>
      <c r="U10" s="40"/>
      <c r="V10" s="40"/>
      <c r="W10" s="40"/>
      <c r="X10" s="40"/>
      <c r="Y10" s="40"/>
      <c r="Z10" s="40"/>
    </row>
    <row r="11" spans="1:26" s="8" customFormat="1" ht="30" customHeight="1">
      <c r="A11" s="40"/>
      <c r="B11" s="40"/>
      <c r="C11" s="40"/>
      <c r="D11" s="40"/>
      <c r="E11" s="40"/>
      <c r="F11" s="40"/>
      <c r="G11" s="40"/>
      <c r="H11" s="40"/>
      <c r="I11" s="40"/>
      <c r="J11" s="40"/>
      <c r="K11" s="40" t="s">
        <v>2</v>
      </c>
      <c r="L11" s="40"/>
      <c r="M11" s="40"/>
      <c r="N11" s="40" t="s">
        <v>3</v>
      </c>
      <c r="O11" s="40"/>
      <c r="P11" s="40"/>
      <c r="Q11" s="40" t="s">
        <v>4</v>
      </c>
      <c r="R11" s="40"/>
      <c r="S11" s="40" t="s">
        <v>2</v>
      </c>
      <c r="T11" s="40"/>
      <c r="U11" s="40"/>
      <c r="V11" s="40" t="s">
        <v>3</v>
      </c>
      <c r="W11" s="40"/>
      <c r="X11" s="40"/>
      <c r="Y11" s="40" t="s">
        <v>4</v>
      </c>
      <c r="Z11" s="40"/>
    </row>
    <row r="12" spans="1:26" ht="24" customHeight="1">
      <c r="A12" s="41" t="s">
        <v>104</v>
      </c>
      <c r="B12" s="42"/>
      <c r="C12" s="42"/>
      <c r="D12" s="42"/>
      <c r="E12" s="42"/>
      <c r="F12" s="42"/>
      <c r="G12" s="42"/>
      <c r="H12" s="42"/>
      <c r="I12" s="42"/>
      <c r="J12" s="42"/>
      <c r="K12" s="42"/>
      <c r="L12" s="42"/>
      <c r="M12" s="42"/>
      <c r="N12" s="42"/>
      <c r="O12" s="42"/>
      <c r="P12" s="42"/>
      <c r="Q12" s="42"/>
      <c r="R12" s="42"/>
      <c r="S12" s="42"/>
      <c r="T12" s="42"/>
      <c r="U12" s="42"/>
      <c r="V12" s="42"/>
      <c r="W12" s="42"/>
      <c r="X12" s="42"/>
      <c r="Y12" s="42"/>
      <c r="Z12" s="43"/>
    </row>
    <row r="13" spans="1:26" ht="24" customHeight="1">
      <c r="A13" s="24">
        <v>1</v>
      </c>
      <c r="B13" s="44" t="s">
        <v>92</v>
      </c>
      <c r="C13" s="44"/>
      <c r="D13" s="44"/>
      <c r="E13" s="44"/>
      <c r="F13" s="44"/>
      <c r="G13" s="44"/>
      <c r="H13" s="44"/>
      <c r="I13" s="44"/>
      <c r="J13" s="44"/>
      <c r="K13" s="45">
        <v>17</v>
      </c>
      <c r="L13" s="45"/>
      <c r="M13" s="45"/>
      <c r="N13" s="46">
        <f>Q30</f>
        <v>0</v>
      </c>
      <c r="O13" s="46"/>
      <c r="P13" s="46"/>
      <c r="Q13" s="47">
        <f>V25/T25*100</f>
        <v>0</v>
      </c>
      <c r="R13" s="48"/>
      <c r="S13" s="199">
        <v>510000</v>
      </c>
      <c r="T13" s="200"/>
      <c r="U13" s="201"/>
      <c r="V13" s="202"/>
      <c r="W13" s="203"/>
      <c r="X13" s="204"/>
      <c r="Y13" s="211">
        <f>V13/S13*100</f>
        <v>0</v>
      </c>
      <c r="Z13" s="212"/>
    </row>
    <row r="14" spans="1:26" s="11" customFormat="1" ht="48" customHeight="1">
      <c r="A14" s="20">
        <v>2</v>
      </c>
      <c r="B14" s="33" t="s">
        <v>93</v>
      </c>
      <c r="C14" s="33"/>
      <c r="D14" s="33"/>
      <c r="E14" s="33"/>
      <c r="F14" s="33"/>
      <c r="G14" s="33"/>
      <c r="H14" s="33"/>
      <c r="I14" s="33"/>
      <c r="J14" s="33"/>
      <c r="K14" s="260" t="s">
        <v>105</v>
      </c>
      <c r="L14" s="260"/>
      <c r="M14" s="260"/>
      <c r="N14" s="68" t="s">
        <v>105</v>
      </c>
      <c r="O14" s="68"/>
      <c r="P14" s="68"/>
      <c r="Q14" s="68" t="e">
        <f>V32/T32*100</f>
        <v>#VALUE!</v>
      </c>
      <c r="R14" s="69"/>
      <c r="S14" s="196" t="s">
        <v>105</v>
      </c>
      <c r="T14" s="197"/>
      <c r="U14" s="198"/>
      <c r="V14" s="205" t="s">
        <v>105</v>
      </c>
      <c r="W14" s="206"/>
      <c r="X14" s="207"/>
      <c r="Y14" s="211" t="s">
        <v>105</v>
      </c>
      <c r="Z14" s="212"/>
    </row>
    <row r="15" spans="1:26" ht="24" customHeight="1">
      <c r="A15" s="19">
        <v>3</v>
      </c>
      <c r="B15" s="100" t="s">
        <v>94</v>
      </c>
      <c r="C15" s="100"/>
      <c r="D15" s="100"/>
      <c r="E15" s="100"/>
      <c r="F15" s="100"/>
      <c r="G15" s="100"/>
      <c r="H15" s="100"/>
      <c r="I15" s="100"/>
      <c r="J15" s="100"/>
      <c r="K15" s="101">
        <v>150</v>
      </c>
      <c r="L15" s="101"/>
      <c r="M15" s="101"/>
      <c r="N15" s="49">
        <f>Q33</f>
        <v>0</v>
      </c>
      <c r="O15" s="49"/>
      <c r="P15" s="49"/>
      <c r="Q15" s="68">
        <f>V33/T33*100</f>
        <v>0</v>
      </c>
      <c r="R15" s="69"/>
      <c r="S15" s="237">
        <v>798000</v>
      </c>
      <c r="T15" s="238"/>
      <c r="U15" s="239"/>
      <c r="V15" s="208"/>
      <c r="W15" s="209"/>
      <c r="X15" s="210"/>
      <c r="Y15" s="211">
        <f>V15/S15*100</f>
        <v>0</v>
      </c>
      <c r="Z15" s="212"/>
    </row>
    <row r="16" spans="1:26" ht="24" customHeight="1">
      <c r="A16" s="19">
        <v>4</v>
      </c>
      <c r="B16" s="100" t="s">
        <v>95</v>
      </c>
      <c r="C16" s="100"/>
      <c r="D16" s="100"/>
      <c r="E16" s="100"/>
      <c r="F16" s="100"/>
      <c r="G16" s="100"/>
      <c r="H16" s="100"/>
      <c r="I16" s="100"/>
      <c r="J16" s="100"/>
      <c r="K16" s="101">
        <v>6</v>
      </c>
      <c r="L16" s="101"/>
      <c r="M16" s="101"/>
      <c r="N16" s="49">
        <f>Q34</f>
        <v>0</v>
      </c>
      <c r="O16" s="49"/>
      <c r="P16" s="49"/>
      <c r="Q16" s="68">
        <f aca="true" t="shared" si="0" ref="Q16:Q18">V34/T34*100</f>
        <v>0</v>
      </c>
      <c r="R16" s="69"/>
      <c r="S16" s="248">
        <v>20000</v>
      </c>
      <c r="T16" s="249"/>
      <c r="U16" s="250"/>
      <c r="V16" s="219"/>
      <c r="W16" s="220"/>
      <c r="X16" s="221"/>
      <c r="Y16" s="222">
        <f>V16/S16*100</f>
        <v>0</v>
      </c>
      <c r="Z16" s="223"/>
    </row>
    <row r="17" spans="1:26" ht="24" customHeight="1">
      <c r="A17" s="19">
        <v>5</v>
      </c>
      <c r="B17" s="50" t="s">
        <v>96</v>
      </c>
      <c r="C17" s="51"/>
      <c r="D17" s="51"/>
      <c r="E17" s="51"/>
      <c r="F17" s="51"/>
      <c r="G17" s="51"/>
      <c r="H17" s="51"/>
      <c r="I17" s="51"/>
      <c r="J17" s="52"/>
      <c r="K17" s="53" t="s">
        <v>105</v>
      </c>
      <c r="L17" s="54"/>
      <c r="M17" s="55"/>
      <c r="N17" s="56" t="s">
        <v>105</v>
      </c>
      <c r="O17" s="57"/>
      <c r="P17" s="58"/>
      <c r="Q17" s="68" t="e">
        <f>V35/T35*100</f>
        <v>#VALUE!</v>
      </c>
      <c r="R17" s="69"/>
      <c r="S17" s="251"/>
      <c r="T17" s="252"/>
      <c r="U17" s="253"/>
      <c r="V17" s="213"/>
      <c r="W17" s="214"/>
      <c r="X17" s="215"/>
      <c r="Y17" s="224">
        <f>V17/S16*100</f>
        <v>0</v>
      </c>
      <c r="Z17" s="225"/>
    </row>
    <row r="18" spans="1:26" s="11" customFormat="1" ht="24" customHeight="1">
      <c r="A18" s="20">
        <v>6</v>
      </c>
      <c r="B18" s="33" t="s">
        <v>97</v>
      </c>
      <c r="C18" s="33"/>
      <c r="D18" s="33"/>
      <c r="E18" s="33"/>
      <c r="F18" s="33"/>
      <c r="G18" s="33"/>
      <c r="H18" s="33"/>
      <c r="I18" s="33"/>
      <c r="J18" s="33"/>
      <c r="K18" s="34">
        <v>6</v>
      </c>
      <c r="L18" s="34"/>
      <c r="M18" s="34"/>
      <c r="N18" s="49">
        <f>Q36</f>
        <v>0</v>
      </c>
      <c r="O18" s="49"/>
      <c r="P18" s="49"/>
      <c r="Q18" s="68">
        <f t="shared" si="0"/>
        <v>0</v>
      </c>
      <c r="R18" s="69"/>
      <c r="S18" s="254"/>
      <c r="T18" s="255"/>
      <c r="U18" s="256"/>
      <c r="V18" s="216"/>
      <c r="W18" s="217"/>
      <c r="X18" s="218"/>
      <c r="Y18" s="226"/>
      <c r="Z18" s="227"/>
    </row>
    <row r="19" spans="1:26" s="8" customFormat="1" ht="24" customHeight="1">
      <c r="A19" s="70" t="s">
        <v>35</v>
      </c>
      <c r="B19" s="71"/>
      <c r="C19" s="71"/>
      <c r="D19" s="71"/>
      <c r="E19" s="71"/>
      <c r="F19" s="71"/>
      <c r="G19" s="71"/>
      <c r="H19" s="71"/>
      <c r="I19" s="71"/>
      <c r="J19" s="71"/>
      <c r="K19" s="71"/>
      <c r="L19" s="71"/>
      <c r="M19" s="71"/>
      <c r="N19" s="71"/>
      <c r="O19" s="71"/>
      <c r="P19" s="72"/>
      <c r="Q19" s="73">
        <f>V37</f>
        <v>0</v>
      </c>
      <c r="R19" s="73"/>
      <c r="S19" s="74">
        <f>SUM(S13:U18)</f>
        <v>1328000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40" t="s">
        <v>32</v>
      </c>
      <c r="C23" s="40"/>
      <c r="D23" s="40"/>
      <c r="E23" s="40"/>
      <c r="F23" s="40"/>
      <c r="G23" s="40"/>
      <c r="H23" s="40" t="s">
        <v>36</v>
      </c>
      <c r="I23" s="40"/>
      <c r="J23" s="40"/>
      <c r="K23" s="40" t="s">
        <v>33</v>
      </c>
      <c r="L23" s="40"/>
      <c r="M23" s="40"/>
      <c r="N23" s="40" t="s">
        <v>37</v>
      </c>
      <c r="O23" s="40"/>
      <c r="P23" s="40"/>
      <c r="Q23" s="40" t="s">
        <v>38</v>
      </c>
      <c r="R23" s="40"/>
      <c r="S23" s="40"/>
      <c r="T23" s="40" t="s">
        <v>39</v>
      </c>
      <c r="U23" s="40"/>
      <c r="V23" s="102" t="s">
        <v>8</v>
      </c>
      <c r="W23" s="102"/>
      <c r="X23" s="40" t="s">
        <v>9</v>
      </c>
      <c r="Y23" s="40"/>
      <c r="Z23" s="40"/>
    </row>
    <row r="24" spans="1:26" ht="24" customHeight="1">
      <c r="A24" s="178" t="s">
        <v>104</v>
      </c>
      <c r="B24" s="179"/>
      <c r="C24" s="179"/>
      <c r="D24" s="179"/>
      <c r="E24" s="179"/>
      <c r="F24" s="179"/>
      <c r="G24" s="179"/>
      <c r="H24" s="179"/>
      <c r="I24" s="179"/>
      <c r="J24" s="179"/>
      <c r="K24" s="179"/>
      <c r="L24" s="179"/>
      <c r="M24" s="179"/>
      <c r="N24" s="179"/>
      <c r="O24" s="179"/>
      <c r="P24" s="179"/>
      <c r="Q24" s="179"/>
      <c r="R24" s="179"/>
      <c r="S24" s="179"/>
      <c r="T24" s="180"/>
      <c r="U24" s="180"/>
      <c r="V24" s="179"/>
      <c r="W24" s="179"/>
      <c r="X24" s="179"/>
      <c r="Y24" s="179"/>
      <c r="Z24" s="181"/>
    </row>
    <row r="25" spans="1:26" s="27" customFormat="1" ht="48" customHeight="1">
      <c r="A25" s="25">
        <v>1</v>
      </c>
      <c r="B25" s="182" t="s">
        <v>92</v>
      </c>
      <c r="C25" s="183"/>
      <c r="D25" s="183"/>
      <c r="E25" s="183"/>
      <c r="F25" s="183"/>
      <c r="G25" s="184"/>
      <c r="H25" s="185">
        <f>$K$13</f>
        <v>17</v>
      </c>
      <c r="I25" s="185"/>
      <c r="J25" s="185"/>
      <c r="K25" s="240"/>
      <c r="L25" s="240"/>
      <c r="M25" s="241"/>
      <c r="N25" s="240"/>
      <c r="O25" s="240"/>
      <c r="P25" s="241"/>
      <c r="Q25" s="187"/>
      <c r="R25" s="187"/>
      <c r="S25" s="188"/>
      <c r="T25" s="189">
        <v>45</v>
      </c>
      <c r="U25" s="189"/>
      <c r="V25" s="190">
        <f>SUM(V26:W31)</f>
        <v>0</v>
      </c>
      <c r="W25" s="68"/>
      <c r="X25" s="59"/>
      <c r="Y25" s="60"/>
      <c r="Z25" s="61"/>
    </row>
    <row r="26" spans="1:26" ht="24" customHeight="1">
      <c r="A26" s="19">
        <v>1.1</v>
      </c>
      <c r="B26" s="100" t="s">
        <v>98</v>
      </c>
      <c r="C26" s="100"/>
      <c r="D26" s="100"/>
      <c r="E26" s="100"/>
      <c r="F26" s="100"/>
      <c r="G26" s="100"/>
      <c r="H26" s="106">
        <f aca="true" t="shared" si="1" ref="H26:H31">$K$13</f>
        <v>17</v>
      </c>
      <c r="I26" s="106"/>
      <c r="J26" s="106"/>
      <c r="K26" s="242"/>
      <c r="L26" s="242"/>
      <c r="M26" s="242"/>
      <c r="N26" s="242"/>
      <c r="O26" s="242"/>
      <c r="P26" s="242"/>
      <c r="Q26" s="107"/>
      <c r="R26" s="107"/>
      <c r="S26" s="107"/>
      <c r="T26" s="108">
        <v>7</v>
      </c>
      <c r="U26" s="108"/>
      <c r="V26" s="96">
        <f>(T26*((K26*0)+(N26*50)+(Q26*100)))/(H26*100)</f>
        <v>0</v>
      </c>
      <c r="W26" s="97"/>
      <c r="X26" s="62"/>
      <c r="Y26" s="63"/>
      <c r="Z26" s="64"/>
    </row>
    <row r="27" spans="1:26" s="11" customFormat="1" ht="48" customHeight="1">
      <c r="A27" s="20">
        <v>1.2</v>
      </c>
      <c r="B27" s="33" t="s">
        <v>99</v>
      </c>
      <c r="C27" s="33"/>
      <c r="D27" s="33"/>
      <c r="E27" s="33"/>
      <c r="F27" s="33"/>
      <c r="G27" s="33"/>
      <c r="H27" s="106">
        <f t="shared" si="1"/>
        <v>17</v>
      </c>
      <c r="I27" s="106"/>
      <c r="J27" s="106"/>
      <c r="K27" s="246"/>
      <c r="L27" s="246"/>
      <c r="M27" s="246"/>
      <c r="N27" s="246"/>
      <c r="O27" s="246"/>
      <c r="P27" s="246"/>
      <c r="Q27" s="191"/>
      <c r="R27" s="191"/>
      <c r="S27" s="192"/>
      <c r="T27" s="186">
        <v>8</v>
      </c>
      <c r="U27" s="186"/>
      <c r="V27" s="94">
        <f>(T27*((K27*0)+(N27*50)+(Q27*100)))/(H27*100)</f>
        <v>0</v>
      </c>
      <c r="W27" s="95"/>
      <c r="X27" s="62"/>
      <c r="Y27" s="63"/>
      <c r="Z27" s="64"/>
    </row>
    <row r="28" spans="1:26" s="11" customFormat="1" ht="48" customHeight="1">
      <c r="A28" s="20">
        <v>1.3</v>
      </c>
      <c r="B28" s="193" t="s">
        <v>100</v>
      </c>
      <c r="C28" s="194"/>
      <c r="D28" s="194"/>
      <c r="E28" s="194"/>
      <c r="F28" s="194"/>
      <c r="G28" s="195"/>
      <c r="H28" s="106">
        <f t="shared" si="1"/>
        <v>17</v>
      </c>
      <c r="I28" s="106"/>
      <c r="J28" s="106"/>
      <c r="K28" s="243"/>
      <c r="L28" s="244"/>
      <c r="M28" s="245"/>
      <c r="N28" s="243"/>
      <c r="O28" s="244"/>
      <c r="P28" s="245"/>
      <c r="Q28" s="85"/>
      <c r="R28" s="86"/>
      <c r="S28" s="86"/>
      <c r="T28" s="186">
        <v>6</v>
      </c>
      <c r="U28" s="186"/>
      <c r="V28" s="94">
        <f>(T28*((K28*0)+(N28*50)+(Q28*100)))/(H28*100)</f>
        <v>0</v>
      </c>
      <c r="W28" s="95"/>
      <c r="X28" s="62"/>
      <c r="Y28" s="63"/>
      <c r="Z28" s="64"/>
    </row>
    <row r="29" spans="1:26" s="11" customFormat="1" ht="72" customHeight="1">
      <c r="A29" s="20">
        <v>1.4</v>
      </c>
      <c r="B29" s="33" t="s">
        <v>101</v>
      </c>
      <c r="C29" s="33"/>
      <c r="D29" s="33"/>
      <c r="E29" s="33"/>
      <c r="F29" s="33"/>
      <c r="G29" s="33"/>
      <c r="H29" s="106">
        <f t="shared" si="1"/>
        <v>17</v>
      </c>
      <c r="I29" s="106"/>
      <c r="J29" s="106"/>
      <c r="K29" s="247"/>
      <c r="L29" s="247"/>
      <c r="M29" s="247"/>
      <c r="N29" s="247"/>
      <c r="O29" s="247"/>
      <c r="P29" s="247"/>
      <c r="Q29" s="116"/>
      <c r="R29" s="116"/>
      <c r="S29" s="85"/>
      <c r="T29" s="186">
        <v>8</v>
      </c>
      <c r="U29" s="186"/>
      <c r="V29" s="94">
        <f aca="true" t="shared" si="2" ref="V29:V36">(T29*((K29*0)+(N29*50)+(Q29*100)))/(H29*100)</f>
        <v>0</v>
      </c>
      <c r="W29" s="95"/>
      <c r="X29" s="62"/>
      <c r="Y29" s="63"/>
      <c r="Z29" s="64"/>
    </row>
    <row r="30" spans="1:26" s="11" customFormat="1" ht="48" customHeight="1">
      <c r="A30" s="20">
        <v>1.5</v>
      </c>
      <c r="B30" s="193" t="s">
        <v>102</v>
      </c>
      <c r="C30" s="194"/>
      <c r="D30" s="194"/>
      <c r="E30" s="194"/>
      <c r="F30" s="194"/>
      <c r="G30" s="195"/>
      <c r="H30" s="106">
        <f t="shared" si="1"/>
        <v>17</v>
      </c>
      <c r="I30" s="106"/>
      <c r="J30" s="106"/>
      <c r="K30" s="243"/>
      <c r="L30" s="244"/>
      <c r="M30" s="245"/>
      <c r="N30" s="243"/>
      <c r="O30" s="244"/>
      <c r="P30" s="245"/>
      <c r="Q30" s="85"/>
      <c r="R30" s="86"/>
      <c r="S30" s="88"/>
      <c r="T30" s="112">
        <v>8</v>
      </c>
      <c r="U30" s="113"/>
      <c r="V30" s="94">
        <f t="shared" si="2"/>
        <v>0</v>
      </c>
      <c r="W30" s="95"/>
      <c r="X30" s="62"/>
      <c r="Y30" s="63"/>
      <c r="Z30" s="64"/>
    </row>
    <row r="31" spans="1:26" ht="48" customHeight="1">
      <c r="A31" s="19">
        <v>1.6</v>
      </c>
      <c r="B31" s="193" t="s">
        <v>103</v>
      </c>
      <c r="C31" s="194"/>
      <c r="D31" s="194"/>
      <c r="E31" s="194"/>
      <c r="F31" s="194"/>
      <c r="G31" s="195"/>
      <c r="H31" s="106">
        <f t="shared" si="1"/>
        <v>17</v>
      </c>
      <c r="I31" s="106"/>
      <c r="J31" s="106"/>
      <c r="K31" s="257"/>
      <c r="L31" s="258"/>
      <c r="M31" s="259"/>
      <c r="N31" s="257"/>
      <c r="O31" s="258"/>
      <c r="P31" s="259"/>
      <c r="Q31" s="91"/>
      <c r="R31" s="92"/>
      <c r="S31" s="109"/>
      <c r="T31" s="110">
        <v>8</v>
      </c>
      <c r="U31" s="111"/>
      <c r="V31" s="96">
        <f t="shared" si="2"/>
        <v>0</v>
      </c>
      <c r="W31" s="97"/>
      <c r="X31" s="62"/>
      <c r="Y31" s="63"/>
      <c r="Z31" s="64"/>
    </row>
    <row r="32" spans="1:26" s="23" customFormat="1" ht="48" customHeight="1">
      <c r="A32" s="22">
        <v>2</v>
      </c>
      <c r="B32" s="79" t="s">
        <v>93</v>
      </c>
      <c r="C32" s="80"/>
      <c r="D32" s="80"/>
      <c r="E32" s="80"/>
      <c r="F32" s="80"/>
      <c r="G32" s="81"/>
      <c r="H32" s="82" t="str">
        <f>$K$14</f>
        <v>-</v>
      </c>
      <c r="I32" s="83"/>
      <c r="J32" s="84"/>
      <c r="K32" s="243"/>
      <c r="L32" s="244"/>
      <c r="M32" s="245"/>
      <c r="N32" s="243"/>
      <c r="O32" s="244"/>
      <c r="P32" s="245"/>
      <c r="Q32" s="85"/>
      <c r="R32" s="86"/>
      <c r="S32" s="88"/>
      <c r="T32" s="89" t="s">
        <v>105</v>
      </c>
      <c r="U32" s="90"/>
      <c r="V32" s="94" t="s">
        <v>105</v>
      </c>
      <c r="W32" s="95"/>
      <c r="X32" s="62"/>
      <c r="Y32" s="63"/>
      <c r="Z32" s="64"/>
    </row>
    <row r="33" spans="1:26" ht="24" customHeight="1">
      <c r="A33" s="16">
        <v>3</v>
      </c>
      <c r="B33" s="79" t="s">
        <v>94</v>
      </c>
      <c r="C33" s="80"/>
      <c r="D33" s="80"/>
      <c r="E33" s="80"/>
      <c r="F33" s="80"/>
      <c r="G33" s="81"/>
      <c r="H33" s="103">
        <f>$K$15</f>
        <v>150</v>
      </c>
      <c r="I33" s="104"/>
      <c r="J33" s="105"/>
      <c r="K33" s="257"/>
      <c r="L33" s="258"/>
      <c r="M33" s="259"/>
      <c r="N33" s="257"/>
      <c r="O33" s="258"/>
      <c r="P33" s="259"/>
      <c r="Q33" s="91"/>
      <c r="R33" s="92"/>
      <c r="S33" s="109"/>
      <c r="T33" s="118">
        <v>25</v>
      </c>
      <c r="U33" s="119"/>
      <c r="V33" s="96">
        <f t="shared" si="2"/>
        <v>0</v>
      </c>
      <c r="W33" s="97"/>
      <c r="X33" s="62"/>
      <c r="Y33" s="63"/>
      <c r="Z33" s="64"/>
    </row>
    <row r="34" spans="1:26" s="23" customFormat="1" ht="48" customHeight="1">
      <c r="A34" s="22">
        <v>4</v>
      </c>
      <c r="B34" s="79" t="s">
        <v>95</v>
      </c>
      <c r="C34" s="80"/>
      <c r="D34" s="80"/>
      <c r="E34" s="80"/>
      <c r="F34" s="80"/>
      <c r="G34" s="81"/>
      <c r="H34" s="82">
        <f>$K$16</f>
        <v>6</v>
      </c>
      <c r="I34" s="83"/>
      <c r="J34" s="84"/>
      <c r="K34" s="243"/>
      <c r="L34" s="244"/>
      <c r="M34" s="245"/>
      <c r="N34" s="243"/>
      <c r="O34" s="244"/>
      <c r="P34" s="245"/>
      <c r="Q34" s="85"/>
      <c r="R34" s="86"/>
      <c r="S34" s="88"/>
      <c r="T34" s="89">
        <v>15</v>
      </c>
      <c r="U34" s="90"/>
      <c r="V34" s="94">
        <f t="shared" si="2"/>
        <v>0</v>
      </c>
      <c r="W34" s="95"/>
      <c r="X34" s="62"/>
      <c r="Y34" s="63"/>
      <c r="Z34" s="64"/>
    </row>
    <row r="35" spans="1:26" s="23" customFormat="1" ht="48" customHeight="1">
      <c r="A35" s="22">
        <v>5</v>
      </c>
      <c r="B35" s="79" t="s">
        <v>96</v>
      </c>
      <c r="C35" s="80"/>
      <c r="D35" s="80"/>
      <c r="E35" s="80"/>
      <c r="F35" s="80"/>
      <c r="G35" s="81"/>
      <c r="H35" s="82" t="str">
        <f>$K$17</f>
        <v>-</v>
      </c>
      <c r="I35" s="83"/>
      <c r="J35" s="84"/>
      <c r="K35" s="243"/>
      <c r="L35" s="244"/>
      <c r="M35" s="245"/>
      <c r="N35" s="243"/>
      <c r="O35" s="244"/>
      <c r="P35" s="245"/>
      <c r="Q35" s="85"/>
      <c r="R35" s="86"/>
      <c r="S35" s="88"/>
      <c r="T35" s="89" t="s">
        <v>105</v>
      </c>
      <c r="U35" s="90"/>
      <c r="V35" s="94" t="s">
        <v>105</v>
      </c>
      <c r="W35" s="95"/>
      <c r="X35" s="62"/>
      <c r="Y35" s="63"/>
      <c r="Z35" s="64"/>
    </row>
    <row r="36" spans="1:26" s="23" customFormat="1" ht="48" customHeight="1">
      <c r="A36" s="22">
        <v>6</v>
      </c>
      <c r="B36" s="114" t="s">
        <v>97</v>
      </c>
      <c r="C36" s="114"/>
      <c r="D36" s="114"/>
      <c r="E36" s="114"/>
      <c r="F36" s="114"/>
      <c r="G36" s="114"/>
      <c r="H36" s="115">
        <f>$K$18</f>
        <v>6</v>
      </c>
      <c r="I36" s="115"/>
      <c r="J36" s="115"/>
      <c r="K36" s="247"/>
      <c r="L36" s="247"/>
      <c r="M36" s="247"/>
      <c r="N36" s="247"/>
      <c r="O36" s="247"/>
      <c r="P36" s="247"/>
      <c r="Q36" s="116"/>
      <c r="R36" s="116"/>
      <c r="S36" s="85"/>
      <c r="T36" s="117">
        <v>15</v>
      </c>
      <c r="U36" s="117"/>
      <c r="V36" s="94">
        <f t="shared" si="2"/>
        <v>0</v>
      </c>
      <c r="W36" s="95"/>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SUM(V25,V33,V34,V36)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86</v>
      </c>
    </row>
    <row r="40" spans="1:26" ht="60" customHeight="1">
      <c r="A40" s="21" t="s">
        <v>6</v>
      </c>
      <c r="B40" s="40" t="s">
        <v>40</v>
      </c>
      <c r="C40" s="40"/>
      <c r="D40" s="40"/>
      <c r="E40" s="40"/>
      <c r="F40" s="40"/>
      <c r="G40" s="40"/>
      <c r="H40" s="40"/>
      <c r="I40" s="40"/>
      <c r="J40" s="40"/>
      <c r="K40" s="40"/>
      <c r="L40" s="40"/>
      <c r="M40" s="120" t="s">
        <v>41</v>
      </c>
      <c r="N40" s="121"/>
      <c r="O40" s="121"/>
      <c r="P40" s="121"/>
      <c r="Q40" s="121"/>
      <c r="R40" s="121"/>
      <c r="S40" s="121"/>
      <c r="T40" s="121"/>
      <c r="U40" s="121"/>
      <c r="V40" s="121"/>
      <c r="W40" s="121"/>
      <c r="X40" s="122"/>
      <c r="Y40" s="102" t="s">
        <v>42</v>
      </c>
      <c r="Z40" s="102"/>
    </row>
    <row r="41" spans="1:26" ht="24" customHeight="1">
      <c r="A41" s="123" t="s">
        <v>43</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26"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26"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26"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26"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26" t="str">
        <f>IF(B46&lt;&gt;"","2.1.5","")</f>
        <v/>
      </c>
      <c r="B46" s="127"/>
      <c r="C46" s="128"/>
      <c r="D46" s="128"/>
      <c r="E46" s="128"/>
      <c r="F46" s="128"/>
      <c r="G46" s="128"/>
      <c r="H46" s="128"/>
      <c r="I46" s="128"/>
      <c r="J46" s="128"/>
      <c r="K46" s="128"/>
      <c r="L46" s="129"/>
      <c r="M46" s="28"/>
      <c r="N46" s="29"/>
      <c r="O46" s="29"/>
      <c r="P46" s="29"/>
      <c r="Q46" s="29"/>
      <c r="R46" s="29"/>
      <c r="S46" s="29"/>
      <c r="T46" s="29"/>
      <c r="U46" s="29"/>
      <c r="V46" s="29"/>
      <c r="W46" s="29"/>
      <c r="X46" s="30"/>
      <c r="Y46" s="135"/>
      <c r="Z46" s="136"/>
    </row>
    <row r="47" spans="1:26" ht="24" customHeight="1">
      <c r="A47" s="123" t="s">
        <v>44</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26"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26"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26"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26"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26"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45</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26"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26"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26"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26"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26"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87</v>
      </c>
    </row>
    <row r="61" ht="9.95" customHeight="1"/>
    <row r="62" spans="1:26" ht="72" customHeight="1">
      <c r="A62" s="21" t="s">
        <v>6</v>
      </c>
      <c r="B62" s="40" t="s">
        <v>46</v>
      </c>
      <c r="C62" s="40"/>
      <c r="D62" s="40"/>
      <c r="E62" s="40"/>
      <c r="F62" s="40"/>
      <c r="G62" s="40"/>
      <c r="H62" s="40" t="s">
        <v>41</v>
      </c>
      <c r="I62" s="40"/>
      <c r="J62" s="40"/>
      <c r="K62" s="40"/>
      <c r="L62" s="40"/>
      <c r="M62" s="40"/>
      <c r="N62" s="40"/>
      <c r="O62" s="40"/>
      <c r="P62" s="40"/>
      <c r="Q62" s="120" t="s">
        <v>47</v>
      </c>
      <c r="R62" s="121"/>
      <c r="S62" s="121"/>
      <c r="T62" s="121"/>
      <c r="U62" s="121"/>
      <c r="V62" s="121"/>
      <c r="W62" s="121"/>
      <c r="X62" s="122"/>
      <c r="Y62" s="102" t="s">
        <v>42</v>
      </c>
      <c r="Z62" s="102"/>
    </row>
    <row r="63" spans="1:26" ht="72" customHeight="1">
      <c r="A63" s="26"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26"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26"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26"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26" t="str">
        <f>IF(B67&lt;&gt;"","3.5","")</f>
        <v/>
      </c>
      <c r="B67" s="127"/>
      <c r="C67" s="128"/>
      <c r="D67" s="128"/>
      <c r="E67" s="128"/>
      <c r="F67" s="128"/>
      <c r="G67" s="129"/>
      <c r="H67" s="127"/>
      <c r="I67" s="128"/>
      <c r="J67" s="128"/>
      <c r="K67" s="128"/>
      <c r="L67" s="128"/>
      <c r="M67" s="128"/>
      <c r="N67" s="128"/>
      <c r="O67" s="128"/>
      <c r="P67" s="129"/>
      <c r="Q67" s="127"/>
      <c r="R67" s="128"/>
      <c r="S67" s="128"/>
      <c r="T67" s="128"/>
      <c r="U67" s="128"/>
      <c r="V67" s="128"/>
      <c r="W67" s="128"/>
      <c r="X67" s="129"/>
      <c r="Y67" s="135"/>
      <c r="Z67" s="136"/>
    </row>
    <row r="68" spans="1:26" s="17" customFormat="1" ht="72" customHeight="1">
      <c r="A68" s="26"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88</v>
      </c>
    </row>
    <row r="71" ht="9.95" customHeight="1">
      <c r="A71" s="5"/>
    </row>
    <row r="72" spans="2:25" ht="48" customHeight="1">
      <c r="B72" s="153"/>
      <c r="C72" s="154"/>
      <c r="D72" s="154"/>
      <c r="E72" s="154"/>
      <c r="F72" s="154"/>
      <c r="G72" s="154"/>
      <c r="H72" s="154"/>
      <c r="I72" s="154"/>
      <c r="J72" s="154"/>
      <c r="K72" s="154"/>
      <c r="L72" s="154"/>
      <c r="M72" s="154"/>
      <c r="N72" s="154"/>
      <c r="O72" s="154"/>
      <c r="P72" s="154"/>
      <c r="Q72" s="154"/>
      <c r="R72" s="154"/>
      <c r="S72" s="154"/>
      <c r="T72" s="154"/>
      <c r="U72" s="154"/>
      <c r="V72" s="154"/>
      <c r="W72" s="154"/>
      <c r="X72" s="154"/>
      <c r="Y72" s="155"/>
    </row>
    <row r="73" spans="2:25" ht="48" customHeight="1">
      <c r="B73" s="156"/>
      <c r="C73" s="157"/>
      <c r="D73" s="157"/>
      <c r="E73" s="157"/>
      <c r="F73" s="157"/>
      <c r="G73" s="157"/>
      <c r="H73" s="157"/>
      <c r="I73" s="157"/>
      <c r="J73" s="157"/>
      <c r="K73" s="157"/>
      <c r="L73" s="157"/>
      <c r="M73" s="157"/>
      <c r="N73" s="157"/>
      <c r="O73" s="157"/>
      <c r="P73" s="157"/>
      <c r="Q73" s="157"/>
      <c r="R73" s="157"/>
      <c r="S73" s="157"/>
      <c r="T73" s="157"/>
      <c r="U73" s="157"/>
      <c r="V73" s="157"/>
      <c r="W73" s="157"/>
      <c r="X73" s="157"/>
      <c r="Y73" s="158"/>
    </row>
    <row r="74" spans="2:25" ht="48" customHeight="1">
      <c r="B74" s="156"/>
      <c r="C74" s="157"/>
      <c r="D74" s="157"/>
      <c r="E74" s="157"/>
      <c r="F74" s="157"/>
      <c r="G74" s="157"/>
      <c r="H74" s="157"/>
      <c r="I74" s="157"/>
      <c r="J74" s="157"/>
      <c r="K74" s="157"/>
      <c r="L74" s="157"/>
      <c r="M74" s="157"/>
      <c r="N74" s="157"/>
      <c r="O74" s="157"/>
      <c r="P74" s="157"/>
      <c r="Q74" s="157"/>
      <c r="R74" s="157"/>
      <c r="S74" s="157"/>
      <c r="T74" s="157"/>
      <c r="U74" s="157"/>
      <c r="V74" s="157"/>
      <c r="W74" s="157"/>
      <c r="X74" s="157"/>
      <c r="Y74" s="158"/>
    </row>
    <row r="75" spans="2:25" ht="48" customHeight="1">
      <c r="B75" s="156"/>
      <c r="C75" s="157"/>
      <c r="D75" s="157"/>
      <c r="E75" s="157"/>
      <c r="F75" s="157"/>
      <c r="G75" s="157"/>
      <c r="H75" s="157"/>
      <c r="I75" s="157"/>
      <c r="J75" s="157"/>
      <c r="K75" s="157"/>
      <c r="L75" s="157"/>
      <c r="M75" s="157"/>
      <c r="N75" s="157"/>
      <c r="O75" s="157"/>
      <c r="P75" s="157"/>
      <c r="Q75" s="157"/>
      <c r="R75" s="157"/>
      <c r="S75" s="157"/>
      <c r="T75" s="157"/>
      <c r="U75" s="157"/>
      <c r="V75" s="157"/>
      <c r="W75" s="157"/>
      <c r="X75" s="157"/>
      <c r="Y75" s="158"/>
    </row>
    <row r="76" spans="2:25" ht="48" customHeight="1">
      <c r="B76" s="156"/>
      <c r="C76" s="157"/>
      <c r="D76" s="157"/>
      <c r="E76" s="157"/>
      <c r="F76" s="157"/>
      <c r="G76" s="157"/>
      <c r="H76" s="157"/>
      <c r="I76" s="157"/>
      <c r="J76" s="157"/>
      <c r="K76" s="157"/>
      <c r="L76" s="157"/>
      <c r="M76" s="157"/>
      <c r="N76" s="157"/>
      <c r="O76" s="157"/>
      <c r="P76" s="157"/>
      <c r="Q76" s="157"/>
      <c r="R76" s="157"/>
      <c r="S76" s="157"/>
      <c r="T76" s="157"/>
      <c r="U76" s="157"/>
      <c r="V76" s="157"/>
      <c r="W76" s="157"/>
      <c r="X76" s="157"/>
      <c r="Y76" s="158"/>
    </row>
    <row r="77" ht="21" customHeight="1">
      <c r="A77" s="5"/>
    </row>
    <row r="78" ht="15">
      <c r="A78" s="5" t="s">
        <v>89</v>
      </c>
    </row>
    <row r="79" ht="24" customHeight="1"/>
    <row r="80" spans="2:25" ht="10.15" customHeight="1">
      <c r="B80" s="177"/>
      <c r="C80" s="177"/>
      <c r="D80" s="177"/>
      <c r="E80" s="177"/>
      <c r="F80" s="177"/>
      <c r="G80" s="177"/>
      <c r="H80" s="177"/>
      <c r="J80" s="177"/>
      <c r="K80" s="177"/>
      <c r="L80" s="177"/>
      <c r="M80" s="177"/>
      <c r="N80" s="177"/>
      <c r="O80" s="177"/>
      <c r="P80" s="177"/>
      <c r="Q80" s="177"/>
      <c r="S80" s="137"/>
      <c r="T80" s="138"/>
      <c r="U80" s="138"/>
      <c r="V80" s="138"/>
      <c r="W80" s="138"/>
      <c r="X80" s="138"/>
      <c r="Y80" s="139"/>
    </row>
    <row r="81" spans="2:25" ht="10.15" customHeight="1">
      <c r="B81" s="177"/>
      <c r="C81" s="177"/>
      <c r="D81" s="177"/>
      <c r="E81" s="177"/>
      <c r="F81" s="177"/>
      <c r="G81" s="177"/>
      <c r="H81" s="177"/>
      <c r="J81" s="177"/>
      <c r="K81" s="177"/>
      <c r="L81" s="177"/>
      <c r="M81" s="177"/>
      <c r="N81" s="177"/>
      <c r="O81" s="177"/>
      <c r="P81" s="177"/>
      <c r="Q81" s="177"/>
      <c r="S81" s="140"/>
      <c r="T81" s="141"/>
      <c r="U81" s="141"/>
      <c r="V81" s="141"/>
      <c r="W81" s="141"/>
      <c r="X81" s="141"/>
      <c r="Y81" s="142"/>
    </row>
    <row r="82" spans="2:25" ht="21" customHeight="1">
      <c r="B82" s="177"/>
      <c r="C82" s="177"/>
      <c r="D82" s="177"/>
      <c r="E82" s="177"/>
      <c r="F82" s="177"/>
      <c r="G82" s="177"/>
      <c r="H82" s="177"/>
      <c r="J82" s="177"/>
      <c r="K82" s="177"/>
      <c r="L82" s="177"/>
      <c r="M82" s="177"/>
      <c r="N82" s="177"/>
      <c r="O82" s="177"/>
      <c r="P82" s="177"/>
      <c r="Q82" s="177"/>
      <c r="S82" s="140"/>
      <c r="T82" s="141"/>
      <c r="U82" s="141"/>
      <c r="V82" s="141"/>
      <c r="W82" s="141"/>
      <c r="X82" s="141"/>
      <c r="Y82" s="142"/>
    </row>
    <row r="83" spans="2:25" ht="35.25" customHeight="1">
      <c r="B83" s="177"/>
      <c r="C83" s="177"/>
      <c r="D83" s="177"/>
      <c r="E83" s="177"/>
      <c r="F83" s="177"/>
      <c r="G83" s="177"/>
      <c r="H83" s="177"/>
      <c r="J83" s="177"/>
      <c r="K83" s="177"/>
      <c r="L83" s="177"/>
      <c r="M83" s="177"/>
      <c r="N83" s="177"/>
      <c r="O83" s="177"/>
      <c r="P83" s="177"/>
      <c r="Q83" s="177"/>
      <c r="S83" s="140"/>
      <c r="T83" s="141"/>
      <c r="U83" s="141"/>
      <c r="V83" s="141"/>
      <c r="W83" s="141"/>
      <c r="X83" s="141"/>
      <c r="Y83" s="142"/>
    </row>
    <row r="84" spans="2:25" ht="21" customHeight="1">
      <c r="B84" s="177"/>
      <c r="C84" s="177"/>
      <c r="D84" s="177"/>
      <c r="E84" s="177"/>
      <c r="F84" s="177"/>
      <c r="G84" s="177"/>
      <c r="H84" s="177"/>
      <c r="J84" s="177"/>
      <c r="K84" s="177"/>
      <c r="L84" s="177"/>
      <c r="M84" s="177"/>
      <c r="N84" s="177"/>
      <c r="O84" s="177"/>
      <c r="P84" s="177"/>
      <c r="Q84" s="177"/>
      <c r="S84" s="140"/>
      <c r="T84" s="141"/>
      <c r="U84" s="141"/>
      <c r="V84" s="141"/>
      <c r="W84" s="141"/>
      <c r="X84" s="141"/>
      <c r="Y84" s="142"/>
    </row>
    <row r="85" spans="2:25" ht="21" customHeight="1">
      <c r="B85" s="177"/>
      <c r="C85" s="177"/>
      <c r="D85" s="177"/>
      <c r="E85" s="177"/>
      <c r="F85" s="177"/>
      <c r="G85" s="177"/>
      <c r="H85" s="177"/>
      <c r="J85" s="177"/>
      <c r="K85" s="177"/>
      <c r="L85" s="177"/>
      <c r="M85" s="177"/>
      <c r="N85" s="177"/>
      <c r="O85" s="177"/>
      <c r="P85" s="177"/>
      <c r="Q85" s="177"/>
      <c r="S85" s="140"/>
      <c r="T85" s="141"/>
      <c r="U85" s="141"/>
      <c r="V85" s="141"/>
      <c r="W85" s="141"/>
      <c r="X85" s="141"/>
      <c r="Y85" s="142"/>
    </row>
    <row r="86" spans="2:25" ht="21" customHeight="1">
      <c r="B86" s="177"/>
      <c r="C86" s="177"/>
      <c r="D86" s="177"/>
      <c r="E86" s="177"/>
      <c r="F86" s="177"/>
      <c r="G86" s="177"/>
      <c r="H86" s="177"/>
      <c r="J86" s="177"/>
      <c r="K86" s="177"/>
      <c r="L86" s="177"/>
      <c r="M86" s="177"/>
      <c r="N86" s="177"/>
      <c r="O86" s="177"/>
      <c r="P86" s="177"/>
      <c r="Q86" s="177"/>
      <c r="S86" s="140"/>
      <c r="T86" s="141"/>
      <c r="U86" s="141"/>
      <c r="V86" s="141"/>
      <c r="W86" s="141"/>
      <c r="X86" s="141"/>
      <c r="Y86" s="142"/>
    </row>
    <row r="87" spans="2:25" ht="21" customHeight="1">
      <c r="B87" s="177"/>
      <c r="C87" s="177"/>
      <c r="D87" s="177"/>
      <c r="E87" s="177"/>
      <c r="F87" s="177"/>
      <c r="G87" s="177"/>
      <c r="H87" s="177"/>
      <c r="J87" s="177"/>
      <c r="K87" s="177"/>
      <c r="L87" s="177"/>
      <c r="M87" s="177"/>
      <c r="N87" s="177"/>
      <c r="O87" s="177"/>
      <c r="P87" s="177"/>
      <c r="Q87" s="177"/>
      <c r="S87" s="140"/>
      <c r="T87" s="141"/>
      <c r="U87" s="141"/>
      <c r="V87" s="141"/>
      <c r="W87" s="141"/>
      <c r="X87" s="141"/>
      <c r="Y87" s="142"/>
    </row>
    <row r="88" spans="2:25" ht="21" customHeight="1">
      <c r="B88" s="177"/>
      <c r="C88" s="177"/>
      <c r="D88" s="177"/>
      <c r="E88" s="177"/>
      <c r="F88" s="177"/>
      <c r="G88" s="177"/>
      <c r="H88" s="177"/>
      <c r="J88" s="177"/>
      <c r="K88" s="177"/>
      <c r="L88" s="177"/>
      <c r="M88" s="177"/>
      <c r="N88" s="177"/>
      <c r="O88" s="177"/>
      <c r="P88" s="177"/>
      <c r="Q88" s="177"/>
      <c r="S88" s="140"/>
      <c r="T88" s="141"/>
      <c r="U88" s="141"/>
      <c r="V88" s="141"/>
      <c r="W88" s="141"/>
      <c r="X88" s="141"/>
      <c r="Y88" s="142"/>
    </row>
    <row r="89" spans="2:25" ht="21" customHeight="1">
      <c r="B89" s="177"/>
      <c r="C89" s="177"/>
      <c r="D89" s="177"/>
      <c r="E89" s="177"/>
      <c r="F89" s="177"/>
      <c r="G89" s="177"/>
      <c r="H89" s="177"/>
      <c r="J89" s="177"/>
      <c r="K89" s="177"/>
      <c r="L89" s="177"/>
      <c r="M89" s="177"/>
      <c r="N89" s="177"/>
      <c r="O89" s="177"/>
      <c r="P89" s="177"/>
      <c r="Q89" s="177"/>
      <c r="S89" s="143"/>
      <c r="T89" s="144"/>
      <c r="U89" s="144"/>
      <c r="V89" s="144"/>
      <c r="W89" s="144"/>
      <c r="X89" s="144"/>
      <c r="Y89" s="145"/>
    </row>
    <row r="90" spans="2:25" ht="48" customHeight="1">
      <c r="B90" s="146"/>
      <c r="C90" s="146"/>
      <c r="D90" s="146"/>
      <c r="E90" s="146"/>
      <c r="F90" s="146"/>
      <c r="G90" s="146"/>
      <c r="H90" s="146"/>
      <c r="J90" s="147"/>
      <c r="K90" s="148"/>
      <c r="L90" s="148"/>
      <c r="M90" s="148"/>
      <c r="N90" s="148"/>
      <c r="O90" s="148"/>
      <c r="P90" s="148"/>
      <c r="Q90" s="149"/>
      <c r="S90" s="147"/>
      <c r="T90" s="148"/>
      <c r="U90" s="148"/>
      <c r="V90" s="148"/>
      <c r="W90" s="148"/>
      <c r="X90" s="148"/>
      <c r="Y90" s="149"/>
    </row>
    <row r="91" spans="2:25" ht="48" customHeight="1">
      <c r="B91" s="146"/>
      <c r="C91" s="146"/>
      <c r="D91" s="146"/>
      <c r="E91" s="146"/>
      <c r="F91" s="146"/>
      <c r="G91" s="146"/>
      <c r="H91" s="146"/>
      <c r="J91" s="150"/>
      <c r="K91" s="151"/>
      <c r="L91" s="151"/>
      <c r="M91" s="151"/>
      <c r="N91" s="151"/>
      <c r="O91" s="151"/>
      <c r="P91" s="151"/>
      <c r="Q91" s="152"/>
      <c r="S91" s="150"/>
      <c r="T91" s="151"/>
      <c r="U91" s="151"/>
      <c r="V91" s="151"/>
      <c r="W91" s="151"/>
      <c r="X91" s="151"/>
      <c r="Y91" s="152"/>
    </row>
    <row r="92" ht="21" customHeight="1"/>
    <row r="93" spans="2:25" ht="21" customHeight="1">
      <c r="B93" s="177"/>
      <c r="C93" s="177"/>
      <c r="D93" s="177"/>
      <c r="E93" s="177"/>
      <c r="F93" s="177"/>
      <c r="G93" s="177"/>
      <c r="H93" s="177"/>
      <c r="J93" s="177"/>
      <c r="K93" s="177"/>
      <c r="L93" s="177"/>
      <c r="M93" s="177"/>
      <c r="N93" s="177"/>
      <c r="O93" s="177"/>
      <c r="P93" s="177"/>
      <c r="Q93" s="177"/>
      <c r="S93" s="137"/>
      <c r="T93" s="138"/>
      <c r="U93" s="138"/>
      <c r="V93" s="138"/>
      <c r="W93" s="138"/>
      <c r="X93" s="138"/>
      <c r="Y93" s="139"/>
    </row>
    <row r="94" spans="2:25" ht="21" customHeight="1">
      <c r="B94" s="177"/>
      <c r="C94" s="177"/>
      <c r="D94" s="177"/>
      <c r="E94" s="177"/>
      <c r="F94" s="177"/>
      <c r="G94" s="177"/>
      <c r="H94" s="177"/>
      <c r="J94" s="177"/>
      <c r="K94" s="177"/>
      <c r="L94" s="177"/>
      <c r="M94" s="177"/>
      <c r="N94" s="177"/>
      <c r="O94" s="177"/>
      <c r="P94" s="177"/>
      <c r="Q94" s="177"/>
      <c r="S94" s="140"/>
      <c r="T94" s="141"/>
      <c r="U94" s="141"/>
      <c r="V94" s="141"/>
      <c r="W94" s="141"/>
      <c r="X94" s="141"/>
      <c r="Y94" s="142"/>
    </row>
    <row r="95" spans="2:25" ht="21" customHeight="1">
      <c r="B95" s="177"/>
      <c r="C95" s="177"/>
      <c r="D95" s="177"/>
      <c r="E95" s="177"/>
      <c r="F95" s="177"/>
      <c r="G95" s="177"/>
      <c r="H95" s="177"/>
      <c r="J95" s="177"/>
      <c r="K95" s="177"/>
      <c r="L95" s="177"/>
      <c r="M95" s="177"/>
      <c r="N95" s="177"/>
      <c r="O95" s="177"/>
      <c r="P95" s="177"/>
      <c r="Q95" s="177"/>
      <c r="S95" s="140"/>
      <c r="T95" s="141"/>
      <c r="U95" s="141"/>
      <c r="V95" s="141"/>
      <c r="W95" s="141"/>
      <c r="X95" s="141"/>
      <c r="Y95" s="142"/>
    </row>
    <row r="96" spans="2:25" ht="21" customHeight="1">
      <c r="B96" s="177"/>
      <c r="C96" s="177"/>
      <c r="D96" s="177"/>
      <c r="E96" s="177"/>
      <c r="F96" s="177"/>
      <c r="G96" s="177"/>
      <c r="H96" s="177"/>
      <c r="J96" s="177"/>
      <c r="K96" s="177"/>
      <c r="L96" s="177"/>
      <c r="M96" s="177"/>
      <c r="N96" s="177"/>
      <c r="O96" s="177"/>
      <c r="P96" s="177"/>
      <c r="Q96" s="177"/>
      <c r="S96" s="140"/>
      <c r="T96" s="141"/>
      <c r="U96" s="141"/>
      <c r="V96" s="141"/>
      <c r="W96" s="141"/>
      <c r="X96" s="141"/>
      <c r="Y96" s="142"/>
    </row>
    <row r="97" spans="2:25" ht="21" customHeight="1">
      <c r="B97" s="177"/>
      <c r="C97" s="177"/>
      <c r="D97" s="177"/>
      <c r="E97" s="177"/>
      <c r="F97" s="177"/>
      <c r="G97" s="177"/>
      <c r="H97" s="177"/>
      <c r="J97" s="177"/>
      <c r="K97" s="177"/>
      <c r="L97" s="177"/>
      <c r="M97" s="177"/>
      <c r="N97" s="177"/>
      <c r="O97" s="177"/>
      <c r="P97" s="177"/>
      <c r="Q97" s="177"/>
      <c r="S97" s="140"/>
      <c r="T97" s="141"/>
      <c r="U97" s="141"/>
      <c r="V97" s="141"/>
      <c r="W97" s="141"/>
      <c r="X97" s="141"/>
      <c r="Y97" s="142"/>
    </row>
    <row r="98" spans="2:25" ht="21" customHeight="1">
      <c r="B98" s="177"/>
      <c r="C98" s="177"/>
      <c r="D98" s="177"/>
      <c r="E98" s="177"/>
      <c r="F98" s="177"/>
      <c r="G98" s="177"/>
      <c r="H98" s="177"/>
      <c r="J98" s="177"/>
      <c r="K98" s="177"/>
      <c r="L98" s="177"/>
      <c r="M98" s="177"/>
      <c r="N98" s="177"/>
      <c r="O98" s="177"/>
      <c r="P98" s="177"/>
      <c r="Q98" s="177"/>
      <c r="S98" s="140"/>
      <c r="T98" s="141"/>
      <c r="U98" s="141"/>
      <c r="V98" s="141"/>
      <c r="W98" s="141"/>
      <c r="X98" s="141"/>
      <c r="Y98" s="142"/>
    </row>
    <row r="99" spans="2:25" ht="21" customHeight="1">
      <c r="B99" s="177"/>
      <c r="C99" s="177"/>
      <c r="D99" s="177"/>
      <c r="E99" s="177"/>
      <c r="F99" s="177"/>
      <c r="G99" s="177"/>
      <c r="H99" s="177"/>
      <c r="J99" s="177"/>
      <c r="K99" s="177"/>
      <c r="L99" s="177"/>
      <c r="M99" s="177"/>
      <c r="N99" s="177"/>
      <c r="O99" s="177"/>
      <c r="P99" s="177"/>
      <c r="Q99" s="177"/>
      <c r="S99" s="140"/>
      <c r="T99" s="141"/>
      <c r="U99" s="141"/>
      <c r="V99" s="141"/>
      <c r="W99" s="141"/>
      <c r="X99" s="141"/>
      <c r="Y99" s="142"/>
    </row>
    <row r="100" spans="2:25" ht="21" customHeight="1">
      <c r="B100" s="177"/>
      <c r="C100" s="177"/>
      <c r="D100" s="177"/>
      <c r="E100" s="177"/>
      <c r="F100" s="177"/>
      <c r="G100" s="177"/>
      <c r="H100" s="177"/>
      <c r="J100" s="177"/>
      <c r="K100" s="177"/>
      <c r="L100" s="177"/>
      <c r="M100" s="177"/>
      <c r="N100" s="177"/>
      <c r="O100" s="177"/>
      <c r="P100" s="177"/>
      <c r="Q100" s="177"/>
      <c r="S100" s="140"/>
      <c r="T100" s="141"/>
      <c r="U100" s="141"/>
      <c r="V100" s="141"/>
      <c r="W100" s="141"/>
      <c r="X100" s="141"/>
      <c r="Y100" s="142"/>
    </row>
    <row r="101" spans="2:25" ht="21" customHeight="1">
      <c r="B101" s="177"/>
      <c r="C101" s="177"/>
      <c r="D101" s="177"/>
      <c r="E101" s="177"/>
      <c r="F101" s="177"/>
      <c r="G101" s="177"/>
      <c r="H101" s="177"/>
      <c r="J101" s="177"/>
      <c r="K101" s="177"/>
      <c r="L101" s="177"/>
      <c r="M101" s="177"/>
      <c r="N101" s="177"/>
      <c r="O101" s="177"/>
      <c r="P101" s="177"/>
      <c r="Q101" s="177"/>
      <c r="S101" s="140"/>
      <c r="T101" s="141"/>
      <c r="U101" s="141"/>
      <c r="V101" s="141"/>
      <c r="W101" s="141"/>
      <c r="X101" s="141"/>
      <c r="Y101" s="142"/>
    </row>
    <row r="102" spans="2:25" ht="21" customHeight="1">
      <c r="B102" s="177"/>
      <c r="C102" s="177"/>
      <c r="D102" s="177"/>
      <c r="E102" s="177"/>
      <c r="F102" s="177"/>
      <c r="G102" s="177"/>
      <c r="H102" s="177"/>
      <c r="J102" s="177"/>
      <c r="K102" s="177"/>
      <c r="L102" s="177"/>
      <c r="M102" s="177"/>
      <c r="N102" s="177"/>
      <c r="O102" s="177"/>
      <c r="P102" s="177"/>
      <c r="Q102" s="177"/>
      <c r="S102" s="143"/>
      <c r="T102" s="144"/>
      <c r="U102" s="144"/>
      <c r="V102" s="144"/>
      <c r="W102" s="144"/>
      <c r="X102" s="144"/>
      <c r="Y102" s="145"/>
    </row>
    <row r="103" spans="2:25" ht="48" customHeight="1">
      <c r="B103" s="130"/>
      <c r="C103" s="130"/>
      <c r="D103" s="130"/>
      <c r="E103" s="130"/>
      <c r="F103" s="130"/>
      <c r="G103" s="130"/>
      <c r="H103" s="130"/>
      <c r="J103" s="147"/>
      <c r="K103" s="148"/>
      <c r="L103" s="148"/>
      <c r="M103" s="148"/>
      <c r="N103" s="148"/>
      <c r="O103" s="148"/>
      <c r="P103" s="148"/>
      <c r="Q103" s="149"/>
      <c r="S103" s="165"/>
      <c r="T103" s="166"/>
      <c r="U103" s="166"/>
      <c r="V103" s="166"/>
      <c r="W103" s="166"/>
      <c r="X103" s="166"/>
      <c r="Y103" s="167"/>
    </row>
    <row r="104" spans="2:25" ht="48" customHeight="1">
      <c r="B104" s="130"/>
      <c r="C104" s="130"/>
      <c r="D104" s="130"/>
      <c r="E104" s="130"/>
      <c r="F104" s="130"/>
      <c r="G104" s="130"/>
      <c r="H104" s="130"/>
      <c r="J104" s="150"/>
      <c r="K104" s="151"/>
      <c r="L104" s="151"/>
      <c r="M104" s="151"/>
      <c r="N104" s="151"/>
      <c r="O104" s="151"/>
      <c r="P104" s="151"/>
      <c r="Q104" s="152"/>
      <c r="S104" s="168"/>
      <c r="T104" s="169"/>
      <c r="U104" s="169"/>
      <c r="V104" s="169"/>
      <c r="W104" s="169"/>
      <c r="X104" s="169"/>
      <c r="Y104" s="170"/>
    </row>
    <row r="105" ht="21" customHeight="1"/>
    <row r="106" spans="2:25" ht="21" customHeight="1">
      <c r="B106" s="137"/>
      <c r="C106" s="138"/>
      <c r="D106" s="138"/>
      <c r="E106" s="138"/>
      <c r="F106" s="138"/>
      <c r="G106" s="138"/>
      <c r="H106" s="139"/>
      <c r="J106" s="137"/>
      <c r="K106" s="138"/>
      <c r="L106" s="138"/>
      <c r="M106" s="138"/>
      <c r="N106" s="138"/>
      <c r="O106" s="138"/>
      <c r="P106" s="138"/>
      <c r="Q106" s="139"/>
      <c r="S106" s="137"/>
      <c r="T106" s="138"/>
      <c r="U106" s="138"/>
      <c r="V106" s="138"/>
      <c r="W106" s="138"/>
      <c r="X106" s="138"/>
      <c r="Y106" s="139"/>
    </row>
    <row r="107" spans="2:25" ht="21" customHeight="1">
      <c r="B107" s="140"/>
      <c r="C107" s="141"/>
      <c r="D107" s="141"/>
      <c r="E107" s="141"/>
      <c r="F107" s="141"/>
      <c r="G107" s="141"/>
      <c r="H107" s="142"/>
      <c r="J107" s="140"/>
      <c r="K107" s="141"/>
      <c r="L107" s="141"/>
      <c r="M107" s="141"/>
      <c r="N107" s="141"/>
      <c r="O107" s="141"/>
      <c r="P107" s="141"/>
      <c r="Q107" s="142"/>
      <c r="S107" s="140"/>
      <c r="T107" s="141"/>
      <c r="U107" s="141"/>
      <c r="V107" s="141"/>
      <c r="W107" s="141"/>
      <c r="X107" s="141"/>
      <c r="Y107" s="142"/>
    </row>
    <row r="108" spans="2:25" ht="21" customHeight="1">
      <c r="B108" s="140"/>
      <c r="C108" s="141"/>
      <c r="D108" s="141"/>
      <c r="E108" s="141"/>
      <c r="F108" s="141"/>
      <c r="G108" s="141"/>
      <c r="H108" s="142"/>
      <c r="J108" s="140"/>
      <c r="K108" s="141"/>
      <c r="L108" s="141"/>
      <c r="M108" s="141"/>
      <c r="N108" s="141"/>
      <c r="O108" s="141"/>
      <c r="P108" s="141"/>
      <c r="Q108" s="142"/>
      <c r="S108" s="140"/>
      <c r="T108" s="141"/>
      <c r="U108" s="141"/>
      <c r="V108" s="141"/>
      <c r="W108" s="141"/>
      <c r="X108" s="141"/>
      <c r="Y108" s="142"/>
    </row>
    <row r="109" spans="2:25" ht="21" customHeight="1">
      <c r="B109" s="140"/>
      <c r="C109" s="141"/>
      <c r="D109" s="141"/>
      <c r="E109" s="141"/>
      <c r="F109" s="141"/>
      <c r="G109" s="141"/>
      <c r="H109" s="142"/>
      <c r="J109" s="140"/>
      <c r="K109" s="141"/>
      <c r="L109" s="141"/>
      <c r="M109" s="141"/>
      <c r="N109" s="141"/>
      <c r="O109" s="141"/>
      <c r="P109" s="141"/>
      <c r="Q109" s="142"/>
      <c r="S109" s="140"/>
      <c r="T109" s="141"/>
      <c r="U109" s="141"/>
      <c r="V109" s="141"/>
      <c r="W109" s="141"/>
      <c r="X109" s="141"/>
      <c r="Y109" s="142"/>
    </row>
    <row r="110" spans="2:25" ht="21" customHeight="1">
      <c r="B110" s="140"/>
      <c r="C110" s="141"/>
      <c r="D110" s="141"/>
      <c r="E110" s="141"/>
      <c r="F110" s="141"/>
      <c r="G110" s="141"/>
      <c r="H110" s="142"/>
      <c r="J110" s="140"/>
      <c r="K110" s="141"/>
      <c r="L110" s="141"/>
      <c r="M110" s="141"/>
      <c r="N110" s="141"/>
      <c r="O110" s="141"/>
      <c r="P110" s="141"/>
      <c r="Q110" s="142"/>
      <c r="S110" s="140"/>
      <c r="T110" s="141"/>
      <c r="U110" s="141"/>
      <c r="V110" s="141"/>
      <c r="W110" s="141"/>
      <c r="X110" s="141"/>
      <c r="Y110" s="142"/>
    </row>
    <row r="111" spans="2:25" ht="21" customHeight="1">
      <c r="B111" s="140"/>
      <c r="C111" s="141"/>
      <c r="D111" s="141"/>
      <c r="E111" s="141"/>
      <c r="F111" s="141"/>
      <c r="G111" s="141"/>
      <c r="H111" s="142"/>
      <c r="J111" s="140"/>
      <c r="K111" s="141"/>
      <c r="L111" s="141"/>
      <c r="M111" s="141"/>
      <c r="N111" s="141"/>
      <c r="O111" s="141"/>
      <c r="P111" s="141"/>
      <c r="Q111" s="142"/>
      <c r="S111" s="140"/>
      <c r="T111" s="141"/>
      <c r="U111" s="141"/>
      <c r="V111" s="141"/>
      <c r="W111" s="141"/>
      <c r="X111" s="141"/>
      <c r="Y111" s="142"/>
    </row>
    <row r="112" spans="2:25" ht="21" customHeight="1">
      <c r="B112" s="140"/>
      <c r="C112" s="141"/>
      <c r="D112" s="141"/>
      <c r="E112" s="141"/>
      <c r="F112" s="141"/>
      <c r="G112" s="141"/>
      <c r="H112" s="142"/>
      <c r="J112" s="140"/>
      <c r="K112" s="141"/>
      <c r="L112" s="141"/>
      <c r="M112" s="141"/>
      <c r="N112" s="141"/>
      <c r="O112" s="141"/>
      <c r="P112" s="141"/>
      <c r="Q112" s="142"/>
      <c r="S112" s="140"/>
      <c r="T112" s="141"/>
      <c r="U112" s="141"/>
      <c r="V112" s="141"/>
      <c r="W112" s="141"/>
      <c r="X112" s="141"/>
      <c r="Y112" s="142"/>
    </row>
    <row r="113" spans="2:25" ht="21" customHeight="1">
      <c r="B113" s="140"/>
      <c r="C113" s="141"/>
      <c r="D113" s="141"/>
      <c r="E113" s="141"/>
      <c r="F113" s="141"/>
      <c r="G113" s="141"/>
      <c r="H113" s="142"/>
      <c r="J113" s="140"/>
      <c r="K113" s="141"/>
      <c r="L113" s="141"/>
      <c r="M113" s="141"/>
      <c r="N113" s="141"/>
      <c r="O113" s="141"/>
      <c r="P113" s="141"/>
      <c r="Q113" s="142"/>
      <c r="S113" s="140"/>
      <c r="T113" s="141"/>
      <c r="U113" s="141"/>
      <c r="V113" s="141"/>
      <c r="W113" s="141"/>
      <c r="X113" s="141"/>
      <c r="Y113" s="142"/>
    </row>
    <row r="114" spans="2:25" ht="21" customHeight="1">
      <c r="B114" s="140"/>
      <c r="C114" s="141"/>
      <c r="D114" s="141"/>
      <c r="E114" s="141"/>
      <c r="F114" s="141"/>
      <c r="G114" s="141"/>
      <c r="H114" s="142"/>
      <c r="J114" s="140"/>
      <c r="K114" s="141"/>
      <c r="L114" s="141"/>
      <c r="M114" s="141"/>
      <c r="N114" s="141"/>
      <c r="O114" s="141"/>
      <c r="P114" s="141"/>
      <c r="Q114" s="142"/>
      <c r="S114" s="140"/>
      <c r="T114" s="141"/>
      <c r="U114" s="141"/>
      <c r="V114" s="141"/>
      <c r="W114" s="141"/>
      <c r="X114" s="141"/>
      <c r="Y114" s="142"/>
    </row>
    <row r="115" spans="2:25" ht="21" customHeight="1">
      <c r="B115" s="143"/>
      <c r="C115" s="144"/>
      <c r="D115" s="144"/>
      <c r="E115" s="144"/>
      <c r="F115" s="144"/>
      <c r="G115" s="144"/>
      <c r="H115" s="145"/>
      <c r="J115" s="143"/>
      <c r="K115" s="144"/>
      <c r="L115" s="144"/>
      <c r="M115" s="144"/>
      <c r="N115" s="144"/>
      <c r="O115" s="144"/>
      <c r="P115" s="144"/>
      <c r="Q115" s="145"/>
      <c r="S115" s="143"/>
      <c r="T115" s="144"/>
      <c r="U115" s="144"/>
      <c r="V115" s="144"/>
      <c r="W115" s="144"/>
      <c r="X115" s="144"/>
      <c r="Y115" s="145"/>
    </row>
    <row r="116" spans="2:25" ht="48" customHeight="1">
      <c r="B116" s="165"/>
      <c r="C116" s="166"/>
      <c r="D116" s="166"/>
      <c r="E116" s="166"/>
      <c r="F116" s="166"/>
      <c r="G116" s="166"/>
      <c r="H116" s="167"/>
      <c r="J116" s="171"/>
      <c r="K116" s="172"/>
      <c r="L116" s="172"/>
      <c r="M116" s="172"/>
      <c r="N116" s="172"/>
      <c r="O116" s="172"/>
      <c r="P116" s="172"/>
      <c r="Q116" s="173"/>
      <c r="S116" s="165"/>
      <c r="T116" s="166"/>
      <c r="U116" s="166"/>
      <c r="V116" s="166"/>
      <c r="W116" s="166"/>
      <c r="X116" s="166"/>
      <c r="Y116" s="167"/>
    </row>
    <row r="117" spans="2:25" ht="48" customHeight="1">
      <c r="B117" s="168"/>
      <c r="C117" s="169"/>
      <c r="D117" s="169"/>
      <c r="E117" s="169"/>
      <c r="F117" s="169"/>
      <c r="G117" s="169"/>
      <c r="H117" s="170"/>
      <c r="J117" s="174"/>
      <c r="K117" s="175"/>
      <c r="L117" s="175"/>
      <c r="M117" s="175"/>
      <c r="N117" s="175"/>
      <c r="O117" s="175"/>
      <c r="P117" s="175"/>
      <c r="Q117" s="176"/>
      <c r="S117" s="168"/>
      <c r="T117" s="169"/>
      <c r="U117" s="169"/>
      <c r="V117" s="169"/>
      <c r="W117" s="169"/>
      <c r="X117" s="169"/>
      <c r="Y117" s="170"/>
    </row>
    <row r="119" ht="21" customHeight="1"/>
    <row r="120" spans="5:23" ht="21" customHeight="1">
      <c r="E120" s="18" t="s">
        <v>48</v>
      </c>
      <c r="F120" s="162"/>
      <c r="G120" s="162"/>
      <c r="H120" s="162"/>
      <c r="I120" s="162"/>
      <c r="J120" s="162"/>
      <c r="Q120" s="18" t="s">
        <v>49</v>
      </c>
      <c r="R120" s="162"/>
      <c r="S120" s="162"/>
      <c r="T120" s="162"/>
      <c r="U120" s="162"/>
      <c r="V120" s="162"/>
      <c r="W120" s="162"/>
    </row>
    <row r="121" spans="5:24" ht="21" customHeight="1">
      <c r="E121" s="18" t="s">
        <v>50</v>
      </c>
      <c r="F121" s="163"/>
      <c r="G121" s="163"/>
      <c r="H121" s="163"/>
      <c r="I121" s="163"/>
      <c r="J121" s="163"/>
      <c r="K121" s="5" t="s">
        <v>51</v>
      </c>
      <c r="Q121" s="18" t="s">
        <v>50</v>
      </c>
      <c r="R121" s="162"/>
      <c r="S121" s="162"/>
      <c r="T121" s="162"/>
      <c r="U121" s="162"/>
      <c r="V121" s="162"/>
      <c r="W121" s="162"/>
      <c r="X121" s="5" t="s">
        <v>51</v>
      </c>
    </row>
    <row r="122" spans="5:24" ht="24" customHeight="1">
      <c r="E122" s="18" t="s">
        <v>52</v>
      </c>
      <c r="F122" s="163"/>
      <c r="G122" s="163"/>
      <c r="H122" s="163"/>
      <c r="I122" s="163"/>
      <c r="J122" s="163"/>
      <c r="Q122" s="164"/>
      <c r="R122" s="164"/>
      <c r="S122" s="164"/>
      <c r="T122" s="164"/>
      <c r="U122" s="164"/>
      <c r="V122" s="164"/>
      <c r="W122" s="164"/>
      <c r="X122" s="164"/>
    </row>
    <row r="123" spans="5:23" ht="24" customHeight="1">
      <c r="E123" s="18" t="s">
        <v>53</v>
      </c>
      <c r="F123" s="159"/>
      <c r="G123" s="159"/>
      <c r="H123" s="159"/>
      <c r="I123" s="159"/>
      <c r="J123" s="159"/>
      <c r="Q123" s="18" t="s">
        <v>53</v>
      </c>
      <c r="R123" s="160"/>
      <c r="S123" s="160"/>
      <c r="T123" s="160"/>
      <c r="U123" s="160"/>
      <c r="V123" s="160"/>
      <c r="W123" s="160"/>
    </row>
    <row r="124" spans="5:10" ht="24" customHeight="1">
      <c r="E124" s="18" t="s">
        <v>54</v>
      </c>
      <c r="F124" s="161"/>
      <c r="G124" s="161"/>
      <c r="H124" s="161"/>
      <c r="I124" s="161"/>
      <c r="J124" s="161"/>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55:L55"/>
    <mergeCell ref="M55:X55"/>
    <mergeCell ref="B56:L56"/>
    <mergeCell ref="M56:X56"/>
    <mergeCell ref="Y66:Z66"/>
    <mergeCell ref="B67:G67"/>
    <mergeCell ref="H67:P67"/>
    <mergeCell ref="Q67:X67"/>
    <mergeCell ref="Y67:Z67"/>
    <mergeCell ref="B66:G66"/>
    <mergeCell ref="Y62:Z62"/>
    <mergeCell ref="Y57:Z57"/>
    <mergeCell ref="Y58:Z58"/>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V35:W35"/>
    <mergeCell ref="B36:G36"/>
    <mergeCell ref="H36:J36"/>
    <mergeCell ref="K36:M36"/>
    <mergeCell ref="N36:P36"/>
    <mergeCell ref="Q36:S36"/>
    <mergeCell ref="T36:U36"/>
    <mergeCell ref="V36:W36"/>
    <mergeCell ref="A37:S37"/>
    <mergeCell ref="T37:U37"/>
    <mergeCell ref="V37:W37"/>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H30:J30"/>
    <mergeCell ref="K30:M30"/>
    <mergeCell ref="N30:P30"/>
    <mergeCell ref="H27:J27"/>
    <mergeCell ref="K27:M27"/>
    <mergeCell ref="N27:P27"/>
    <mergeCell ref="Q27:S27"/>
    <mergeCell ref="T27:U27"/>
    <mergeCell ref="T29:U29"/>
    <mergeCell ref="T30:U30"/>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Z124"/>
  <sheetViews>
    <sheetView view="pageBreakPreview" zoomScaleSheetLayoutView="100" workbookViewId="0" topLeftCell="A28">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5" t="s">
        <v>31</v>
      </c>
      <c r="B1" s="35"/>
      <c r="C1" s="35"/>
      <c r="D1" s="35"/>
      <c r="E1" s="35"/>
      <c r="F1" s="35"/>
      <c r="G1" s="35"/>
      <c r="H1" s="35"/>
      <c r="I1" s="35"/>
      <c r="J1" s="35"/>
      <c r="K1" s="35"/>
      <c r="L1" s="35"/>
      <c r="M1" s="35"/>
      <c r="N1" s="35"/>
      <c r="O1" s="35"/>
      <c r="P1" s="35"/>
      <c r="Q1" s="35"/>
      <c r="R1" s="35"/>
      <c r="S1" s="35"/>
      <c r="T1" s="35"/>
      <c r="U1" s="35"/>
      <c r="V1" s="35"/>
      <c r="W1" s="35"/>
      <c r="X1" s="35"/>
      <c r="Y1" s="35"/>
      <c r="Z1" s="35"/>
    </row>
    <row r="2" spans="1:26" ht="21" customHeight="1">
      <c r="A2" s="6"/>
      <c r="B2" s="6"/>
      <c r="C2" s="6"/>
      <c r="D2" s="6"/>
      <c r="E2" s="6"/>
      <c r="F2" s="6"/>
      <c r="G2" s="6"/>
      <c r="H2" s="6"/>
      <c r="I2" s="6"/>
      <c r="J2" s="36" t="s">
        <v>107</v>
      </c>
      <c r="K2" s="36"/>
      <c r="L2" s="36"/>
      <c r="M2" s="36"/>
      <c r="N2" s="36"/>
      <c r="O2" s="36"/>
      <c r="P2" s="36"/>
      <c r="Q2" s="36"/>
      <c r="R2" s="6"/>
      <c r="S2" s="6"/>
      <c r="T2" s="6"/>
      <c r="U2" s="6"/>
      <c r="V2" s="6"/>
      <c r="W2" s="6"/>
      <c r="X2" s="6"/>
      <c r="Y2" s="6"/>
      <c r="Z2" s="6"/>
    </row>
    <row r="3" spans="1:26" ht="21" customHeight="1">
      <c r="A3" s="35" t="s">
        <v>11</v>
      </c>
      <c r="B3" s="35"/>
      <c r="C3" s="35"/>
      <c r="D3" s="35"/>
      <c r="E3" s="35"/>
      <c r="F3" s="35"/>
      <c r="G3" s="35"/>
      <c r="H3" s="35"/>
      <c r="I3" s="35"/>
      <c r="J3" s="35"/>
      <c r="K3" s="35"/>
      <c r="L3" s="35"/>
      <c r="M3" s="35"/>
      <c r="N3" s="35"/>
      <c r="O3" s="35"/>
      <c r="P3" s="35"/>
      <c r="Q3" s="35"/>
      <c r="R3" s="35"/>
      <c r="S3" s="35"/>
      <c r="T3" s="35"/>
      <c r="U3" s="35"/>
      <c r="V3" s="35"/>
      <c r="W3" s="35"/>
      <c r="X3" s="35"/>
      <c r="Y3" s="35"/>
      <c r="Z3" s="35"/>
    </row>
    <row r="4" spans="1:26" ht="21" customHeight="1">
      <c r="A4" s="35" t="s">
        <v>91</v>
      </c>
      <c r="B4" s="35"/>
      <c r="C4" s="35"/>
      <c r="D4" s="35"/>
      <c r="E4" s="35"/>
      <c r="F4" s="35"/>
      <c r="G4" s="35"/>
      <c r="H4" s="35"/>
      <c r="I4" s="35"/>
      <c r="J4" s="35"/>
      <c r="K4" s="35"/>
      <c r="L4" s="35"/>
      <c r="M4" s="35"/>
      <c r="N4" s="35"/>
      <c r="O4" s="35"/>
      <c r="P4" s="35"/>
      <c r="Q4" s="35"/>
      <c r="R4" s="35"/>
      <c r="S4" s="35"/>
      <c r="T4" s="35"/>
      <c r="U4" s="35"/>
      <c r="V4" s="35"/>
      <c r="W4" s="35"/>
      <c r="X4" s="35"/>
      <c r="Y4" s="35"/>
      <c r="Z4" s="35"/>
    </row>
    <row r="5" ht="10.15" customHeight="1"/>
    <row r="6" ht="21" customHeight="1">
      <c r="A6" s="8" t="s">
        <v>1</v>
      </c>
    </row>
    <row r="7" spans="1:16" ht="21" customHeight="1">
      <c r="A7" s="9" t="s">
        <v>90</v>
      </c>
      <c r="L7" s="10"/>
      <c r="M7" s="37"/>
      <c r="N7" s="38"/>
      <c r="O7" s="38"/>
      <c r="P7" s="39"/>
    </row>
    <row r="8" spans="1:10" ht="21" customHeight="1">
      <c r="A8" s="9" t="s">
        <v>34</v>
      </c>
      <c r="G8" s="10"/>
      <c r="H8" s="37"/>
      <c r="I8" s="38"/>
      <c r="J8" s="39"/>
    </row>
    <row r="9" ht="9" customHeight="1"/>
    <row r="10" spans="1:26" s="8" customFormat="1" ht="30" customHeight="1">
      <c r="A10" s="40" t="s">
        <v>6</v>
      </c>
      <c r="B10" s="40" t="s">
        <v>29</v>
      </c>
      <c r="C10" s="40"/>
      <c r="D10" s="40"/>
      <c r="E10" s="40"/>
      <c r="F10" s="40"/>
      <c r="G10" s="40"/>
      <c r="H10" s="40"/>
      <c r="I10" s="40"/>
      <c r="J10" s="40"/>
      <c r="K10" s="40" t="s">
        <v>30</v>
      </c>
      <c r="L10" s="40"/>
      <c r="M10" s="40"/>
      <c r="N10" s="40"/>
      <c r="O10" s="40"/>
      <c r="P10" s="40"/>
      <c r="Q10" s="40"/>
      <c r="R10" s="40"/>
      <c r="S10" s="40" t="s">
        <v>5</v>
      </c>
      <c r="T10" s="40"/>
      <c r="U10" s="40"/>
      <c r="V10" s="40"/>
      <c r="W10" s="40"/>
      <c r="X10" s="40"/>
      <c r="Y10" s="40"/>
      <c r="Z10" s="40"/>
    </row>
    <row r="11" spans="1:26" s="8" customFormat="1" ht="30" customHeight="1">
      <c r="A11" s="40"/>
      <c r="B11" s="40"/>
      <c r="C11" s="40"/>
      <c r="D11" s="40"/>
      <c r="E11" s="40"/>
      <c r="F11" s="40"/>
      <c r="G11" s="40"/>
      <c r="H11" s="40"/>
      <c r="I11" s="40"/>
      <c r="J11" s="40"/>
      <c r="K11" s="40" t="s">
        <v>2</v>
      </c>
      <c r="L11" s="40"/>
      <c r="M11" s="40"/>
      <c r="N11" s="40" t="s">
        <v>3</v>
      </c>
      <c r="O11" s="40"/>
      <c r="P11" s="40"/>
      <c r="Q11" s="40" t="s">
        <v>4</v>
      </c>
      <c r="R11" s="40"/>
      <c r="S11" s="40" t="s">
        <v>2</v>
      </c>
      <c r="T11" s="40"/>
      <c r="U11" s="40"/>
      <c r="V11" s="40" t="s">
        <v>3</v>
      </c>
      <c r="W11" s="40"/>
      <c r="X11" s="40"/>
      <c r="Y11" s="40" t="s">
        <v>4</v>
      </c>
      <c r="Z11" s="40"/>
    </row>
    <row r="12" spans="1:26" ht="24" customHeight="1">
      <c r="A12" s="41" t="s">
        <v>104</v>
      </c>
      <c r="B12" s="42"/>
      <c r="C12" s="42"/>
      <c r="D12" s="42"/>
      <c r="E12" s="42"/>
      <c r="F12" s="42"/>
      <c r="G12" s="42"/>
      <c r="H12" s="42"/>
      <c r="I12" s="42"/>
      <c r="J12" s="42"/>
      <c r="K12" s="42"/>
      <c r="L12" s="42"/>
      <c r="M12" s="42"/>
      <c r="N12" s="42"/>
      <c r="O12" s="42"/>
      <c r="P12" s="42"/>
      <c r="Q12" s="42"/>
      <c r="R12" s="42"/>
      <c r="S12" s="42"/>
      <c r="T12" s="42"/>
      <c r="U12" s="42"/>
      <c r="V12" s="42"/>
      <c r="W12" s="42"/>
      <c r="X12" s="42"/>
      <c r="Y12" s="42"/>
      <c r="Z12" s="43"/>
    </row>
    <row r="13" spans="1:26" ht="24" customHeight="1">
      <c r="A13" s="24">
        <v>1</v>
      </c>
      <c r="B13" s="44" t="s">
        <v>92</v>
      </c>
      <c r="C13" s="44"/>
      <c r="D13" s="44"/>
      <c r="E13" s="44"/>
      <c r="F13" s="44"/>
      <c r="G13" s="44"/>
      <c r="H13" s="44"/>
      <c r="I13" s="44"/>
      <c r="J13" s="44"/>
      <c r="K13" s="45">
        <v>80</v>
      </c>
      <c r="L13" s="45"/>
      <c r="M13" s="45"/>
      <c r="N13" s="46">
        <f>Q30</f>
        <v>0</v>
      </c>
      <c r="O13" s="46"/>
      <c r="P13" s="46"/>
      <c r="Q13" s="47">
        <f>V25/T25*100</f>
        <v>0</v>
      </c>
      <c r="R13" s="48"/>
      <c r="S13" s="199">
        <v>2400000</v>
      </c>
      <c r="T13" s="200"/>
      <c r="U13" s="201"/>
      <c r="V13" s="202"/>
      <c r="W13" s="203"/>
      <c r="X13" s="204"/>
      <c r="Y13" s="211">
        <f>V13/S13*100</f>
        <v>0</v>
      </c>
      <c r="Z13" s="212"/>
    </row>
    <row r="14" spans="1:26" s="11" customFormat="1" ht="48" customHeight="1">
      <c r="A14" s="20">
        <v>2</v>
      </c>
      <c r="B14" s="33" t="s">
        <v>93</v>
      </c>
      <c r="C14" s="33"/>
      <c r="D14" s="33"/>
      <c r="E14" s="33"/>
      <c r="F14" s="33"/>
      <c r="G14" s="33"/>
      <c r="H14" s="33"/>
      <c r="I14" s="33"/>
      <c r="J14" s="33"/>
      <c r="K14" s="98">
        <v>10</v>
      </c>
      <c r="L14" s="98"/>
      <c r="M14" s="98"/>
      <c r="N14" s="99">
        <f>Q32</f>
        <v>0</v>
      </c>
      <c r="O14" s="99"/>
      <c r="P14" s="99"/>
      <c r="Q14" s="68">
        <f>V32/T32*100</f>
        <v>0</v>
      </c>
      <c r="R14" s="69"/>
      <c r="S14" s="196">
        <v>1080000</v>
      </c>
      <c r="T14" s="197"/>
      <c r="U14" s="198"/>
      <c r="V14" s="205"/>
      <c r="W14" s="206"/>
      <c r="X14" s="207"/>
      <c r="Y14" s="211">
        <f>V14/S14*100</f>
        <v>0</v>
      </c>
      <c r="Z14" s="212"/>
    </row>
    <row r="15" spans="1:26" ht="24" customHeight="1">
      <c r="A15" s="19">
        <v>3</v>
      </c>
      <c r="B15" s="100" t="s">
        <v>94</v>
      </c>
      <c r="C15" s="100"/>
      <c r="D15" s="100"/>
      <c r="E15" s="100"/>
      <c r="F15" s="100"/>
      <c r="G15" s="100"/>
      <c r="H15" s="100"/>
      <c r="I15" s="100"/>
      <c r="J15" s="100"/>
      <c r="K15" s="101">
        <v>550</v>
      </c>
      <c r="L15" s="101"/>
      <c r="M15" s="101"/>
      <c r="N15" s="49">
        <f>Q33</f>
        <v>0</v>
      </c>
      <c r="O15" s="49"/>
      <c r="P15" s="49"/>
      <c r="Q15" s="68">
        <f>V33/T33*100</f>
        <v>0</v>
      </c>
      <c r="R15" s="69"/>
      <c r="S15" s="237">
        <v>2926000</v>
      </c>
      <c r="T15" s="238"/>
      <c r="U15" s="239"/>
      <c r="V15" s="208"/>
      <c r="W15" s="209"/>
      <c r="X15" s="210"/>
      <c r="Y15" s="211">
        <f>V15/S15*100</f>
        <v>0</v>
      </c>
      <c r="Z15" s="212"/>
    </row>
    <row r="16" spans="1:26" ht="24" customHeight="1">
      <c r="A16" s="19">
        <v>4</v>
      </c>
      <c r="B16" s="100" t="s">
        <v>95</v>
      </c>
      <c r="C16" s="100"/>
      <c r="D16" s="100"/>
      <c r="E16" s="100"/>
      <c r="F16" s="100"/>
      <c r="G16" s="100"/>
      <c r="H16" s="100"/>
      <c r="I16" s="100"/>
      <c r="J16" s="100"/>
      <c r="K16" s="101">
        <v>6</v>
      </c>
      <c r="L16" s="101"/>
      <c r="M16" s="101"/>
      <c r="N16" s="49">
        <f>Q34</f>
        <v>0</v>
      </c>
      <c r="O16" s="49"/>
      <c r="P16" s="49"/>
      <c r="Q16" s="68">
        <f aca="true" t="shared" si="0" ref="Q16:Q18">V34/T34*100</f>
        <v>0</v>
      </c>
      <c r="R16" s="69"/>
      <c r="S16" s="248">
        <v>306000</v>
      </c>
      <c r="T16" s="249"/>
      <c r="U16" s="250"/>
      <c r="V16" s="219"/>
      <c r="W16" s="220"/>
      <c r="X16" s="221"/>
      <c r="Y16" s="222">
        <f>V16/S16*100</f>
        <v>0</v>
      </c>
      <c r="Z16" s="223"/>
    </row>
    <row r="17" spans="1:26" ht="24" customHeight="1">
      <c r="A17" s="19">
        <v>5</v>
      </c>
      <c r="B17" s="50" t="s">
        <v>96</v>
      </c>
      <c r="C17" s="51"/>
      <c r="D17" s="51"/>
      <c r="E17" s="51"/>
      <c r="F17" s="51"/>
      <c r="G17" s="51"/>
      <c r="H17" s="51"/>
      <c r="I17" s="51"/>
      <c r="J17" s="52"/>
      <c r="K17" s="53">
        <v>1</v>
      </c>
      <c r="L17" s="54"/>
      <c r="M17" s="55"/>
      <c r="N17" s="56">
        <f>Q35</f>
        <v>0</v>
      </c>
      <c r="O17" s="57"/>
      <c r="P17" s="58"/>
      <c r="Q17" s="68">
        <f>V35/T35*100</f>
        <v>0</v>
      </c>
      <c r="R17" s="69"/>
      <c r="S17" s="251"/>
      <c r="T17" s="252"/>
      <c r="U17" s="253"/>
      <c r="V17" s="213"/>
      <c r="W17" s="214"/>
      <c r="X17" s="215"/>
      <c r="Y17" s="224">
        <f>V17/S16*100</f>
        <v>0</v>
      </c>
      <c r="Z17" s="225"/>
    </row>
    <row r="18" spans="1:26" s="11" customFormat="1" ht="24" customHeight="1">
      <c r="A18" s="20">
        <v>6</v>
      </c>
      <c r="B18" s="33" t="s">
        <v>97</v>
      </c>
      <c r="C18" s="33"/>
      <c r="D18" s="33"/>
      <c r="E18" s="33"/>
      <c r="F18" s="33"/>
      <c r="G18" s="33"/>
      <c r="H18" s="33"/>
      <c r="I18" s="33"/>
      <c r="J18" s="33"/>
      <c r="K18" s="34">
        <v>6</v>
      </c>
      <c r="L18" s="34"/>
      <c r="M18" s="34"/>
      <c r="N18" s="49">
        <f>Q36</f>
        <v>0</v>
      </c>
      <c r="O18" s="49"/>
      <c r="P18" s="49"/>
      <c r="Q18" s="68">
        <f t="shared" si="0"/>
        <v>0</v>
      </c>
      <c r="R18" s="69"/>
      <c r="S18" s="254"/>
      <c r="T18" s="255"/>
      <c r="U18" s="256"/>
      <c r="V18" s="216"/>
      <c r="W18" s="217"/>
      <c r="X18" s="218"/>
      <c r="Y18" s="226"/>
      <c r="Z18" s="227"/>
    </row>
    <row r="19" spans="1:26" s="8" customFormat="1" ht="24" customHeight="1">
      <c r="A19" s="70" t="s">
        <v>35</v>
      </c>
      <c r="B19" s="71"/>
      <c r="C19" s="71"/>
      <c r="D19" s="71"/>
      <c r="E19" s="71"/>
      <c r="F19" s="71"/>
      <c r="G19" s="71"/>
      <c r="H19" s="71"/>
      <c r="I19" s="71"/>
      <c r="J19" s="71"/>
      <c r="K19" s="71"/>
      <c r="L19" s="71"/>
      <c r="M19" s="71"/>
      <c r="N19" s="71"/>
      <c r="O19" s="71"/>
      <c r="P19" s="72"/>
      <c r="Q19" s="73">
        <f>V37</f>
        <v>0</v>
      </c>
      <c r="R19" s="73"/>
      <c r="S19" s="74">
        <f>SUM(S13:U18)</f>
        <v>6712000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40" t="s">
        <v>32</v>
      </c>
      <c r="C23" s="40"/>
      <c r="D23" s="40"/>
      <c r="E23" s="40"/>
      <c r="F23" s="40"/>
      <c r="G23" s="40"/>
      <c r="H23" s="40" t="s">
        <v>36</v>
      </c>
      <c r="I23" s="40"/>
      <c r="J23" s="40"/>
      <c r="K23" s="40" t="s">
        <v>33</v>
      </c>
      <c r="L23" s="40"/>
      <c r="M23" s="40"/>
      <c r="N23" s="40" t="s">
        <v>37</v>
      </c>
      <c r="O23" s="40"/>
      <c r="P23" s="40"/>
      <c r="Q23" s="40" t="s">
        <v>38</v>
      </c>
      <c r="R23" s="40"/>
      <c r="S23" s="40"/>
      <c r="T23" s="40" t="s">
        <v>39</v>
      </c>
      <c r="U23" s="40"/>
      <c r="V23" s="102" t="s">
        <v>8</v>
      </c>
      <c r="W23" s="102"/>
      <c r="X23" s="40" t="s">
        <v>9</v>
      </c>
      <c r="Y23" s="40"/>
      <c r="Z23" s="40"/>
    </row>
    <row r="24" spans="1:26" ht="24" customHeight="1">
      <c r="A24" s="178" t="s">
        <v>104</v>
      </c>
      <c r="B24" s="179"/>
      <c r="C24" s="179"/>
      <c r="D24" s="179"/>
      <c r="E24" s="179"/>
      <c r="F24" s="179"/>
      <c r="G24" s="179"/>
      <c r="H24" s="179"/>
      <c r="I24" s="179"/>
      <c r="J24" s="179"/>
      <c r="K24" s="179"/>
      <c r="L24" s="179"/>
      <c r="M24" s="179"/>
      <c r="N24" s="179"/>
      <c r="O24" s="179"/>
      <c r="P24" s="179"/>
      <c r="Q24" s="179"/>
      <c r="R24" s="179"/>
      <c r="S24" s="179"/>
      <c r="T24" s="180"/>
      <c r="U24" s="180"/>
      <c r="V24" s="179"/>
      <c r="W24" s="179"/>
      <c r="X24" s="179"/>
      <c r="Y24" s="179"/>
      <c r="Z24" s="181"/>
    </row>
    <row r="25" spans="1:26" s="27" customFormat="1" ht="48" customHeight="1">
      <c r="A25" s="25">
        <v>1</v>
      </c>
      <c r="B25" s="182" t="s">
        <v>92</v>
      </c>
      <c r="C25" s="183"/>
      <c r="D25" s="183"/>
      <c r="E25" s="183"/>
      <c r="F25" s="183"/>
      <c r="G25" s="184"/>
      <c r="H25" s="185">
        <f>$K$13</f>
        <v>80</v>
      </c>
      <c r="I25" s="185"/>
      <c r="J25" s="185"/>
      <c r="K25" s="240"/>
      <c r="L25" s="240"/>
      <c r="M25" s="241"/>
      <c r="N25" s="240"/>
      <c r="O25" s="240"/>
      <c r="P25" s="241"/>
      <c r="Q25" s="187"/>
      <c r="R25" s="187"/>
      <c r="S25" s="188"/>
      <c r="T25" s="189">
        <v>25</v>
      </c>
      <c r="U25" s="189"/>
      <c r="V25" s="190">
        <f>SUM(V26:W31)</f>
        <v>0</v>
      </c>
      <c r="W25" s="68"/>
      <c r="X25" s="59"/>
      <c r="Y25" s="60"/>
      <c r="Z25" s="61"/>
    </row>
    <row r="26" spans="1:26" ht="24" customHeight="1">
      <c r="A26" s="19">
        <v>1.1</v>
      </c>
      <c r="B26" s="100" t="s">
        <v>98</v>
      </c>
      <c r="C26" s="100"/>
      <c r="D26" s="100"/>
      <c r="E26" s="100"/>
      <c r="F26" s="100"/>
      <c r="G26" s="100"/>
      <c r="H26" s="106">
        <f aca="true" t="shared" si="1" ref="H26:H31">$K$13</f>
        <v>80</v>
      </c>
      <c r="I26" s="106"/>
      <c r="J26" s="106"/>
      <c r="K26" s="242"/>
      <c r="L26" s="242"/>
      <c r="M26" s="242"/>
      <c r="N26" s="242"/>
      <c r="O26" s="242"/>
      <c r="P26" s="242"/>
      <c r="Q26" s="107"/>
      <c r="R26" s="107"/>
      <c r="S26" s="107"/>
      <c r="T26" s="108">
        <v>3</v>
      </c>
      <c r="U26" s="108"/>
      <c r="V26" s="96">
        <f>(T26*((K26*0)+(N26*50)+(Q26*100)))/(H26*100)</f>
        <v>0</v>
      </c>
      <c r="W26" s="97"/>
      <c r="X26" s="62"/>
      <c r="Y26" s="63"/>
      <c r="Z26" s="64"/>
    </row>
    <row r="27" spans="1:26" s="11" customFormat="1" ht="48" customHeight="1">
      <c r="A27" s="20">
        <v>1.2</v>
      </c>
      <c r="B27" s="33" t="s">
        <v>99</v>
      </c>
      <c r="C27" s="33"/>
      <c r="D27" s="33"/>
      <c r="E27" s="33"/>
      <c r="F27" s="33"/>
      <c r="G27" s="33"/>
      <c r="H27" s="106">
        <f t="shared" si="1"/>
        <v>80</v>
      </c>
      <c r="I27" s="106"/>
      <c r="J27" s="106"/>
      <c r="K27" s="246"/>
      <c r="L27" s="246"/>
      <c r="M27" s="246"/>
      <c r="N27" s="246"/>
      <c r="O27" s="246"/>
      <c r="P27" s="246"/>
      <c r="Q27" s="191"/>
      <c r="R27" s="191"/>
      <c r="S27" s="192"/>
      <c r="T27" s="186">
        <v>5</v>
      </c>
      <c r="U27" s="186"/>
      <c r="V27" s="94">
        <f>(T27*((K27*0)+(N27*50)+(Q27*100)))/(H27*100)</f>
        <v>0</v>
      </c>
      <c r="W27" s="95"/>
      <c r="X27" s="62"/>
      <c r="Y27" s="63"/>
      <c r="Z27" s="64"/>
    </row>
    <row r="28" spans="1:26" s="11" customFormat="1" ht="48" customHeight="1">
      <c r="A28" s="20">
        <v>1.3</v>
      </c>
      <c r="B28" s="193" t="s">
        <v>100</v>
      </c>
      <c r="C28" s="194"/>
      <c r="D28" s="194"/>
      <c r="E28" s="194"/>
      <c r="F28" s="194"/>
      <c r="G28" s="195"/>
      <c r="H28" s="106">
        <f t="shared" si="1"/>
        <v>80</v>
      </c>
      <c r="I28" s="106"/>
      <c r="J28" s="106"/>
      <c r="K28" s="243"/>
      <c r="L28" s="244"/>
      <c r="M28" s="245"/>
      <c r="N28" s="243"/>
      <c r="O28" s="244"/>
      <c r="P28" s="245"/>
      <c r="Q28" s="85"/>
      <c r="R28" s="86"/>
      <c r="S28" s="86"/>
      <c r="T28" s="186">
        <v>2</v>
      </c>
      <c r="U28" s="186"/>
      <c r="V28" s="94">
        <f>(T28*((K28*0)+(N28*50)+(Q28*100)))/(H28*100)</f>
        <v>0</v>
      </c>
      <c r="W28" s="95"/>
      <c r="X28" s="62"/>
      <c r="Y28" s="63"/>
      <c r="Z28" s="64"/>
    </row>
    <row r="29" spans="1:26" s="11" customFormat="1" ht="72" customHeight="1">
      <c r="A29" s="20">
        <v>1.4</v>
      </c>
      <c r="B29" s="33" t="s">
        <v>101</v>
      </c>
      <c r="C29" s="33"/>
      <c r="D29" s="33"/>
      <c r="E29" s="33"/>
      <c r="F29" s="33"/>
      <c r="G29" s="33"/>
      <c r="H29" s="106">
        <f t="shared" si="1"/>
        <v>80</v>
      </c>
      <c r="I29" s="106"/>
      <c r="J29" s="106"/>
      <c r="K29" s="247"/>
      <c r="L29" s="247"/>
      <c r="M29" s="247"/>
      <c r="N29" s="247"/>
      <c r="O29" s="247"/>
      <c r="P29" s="247"/>
      <c r="Q29" s="116"/>
      <c r="R29" s="116"/>
      <c r="S29" s="85"/>
      <c r="T29" s="186">
        <v>5</v>
      </c>
      <c r="U29" s="186"/>
      <c r="V29" s="94">
        <f aca="true" t="shared" si="2" ref="V29:V36">(T29*((K29*0)+(N29*50)+(Q29*100)))/(H29*100)</f>
        <v>0</v>
      </c>
      <c r="W29" s="95"/>
      <c r="X29" s="62"/>
      <c r="Y29" s="63"/>
      <c r="Z29" s="64"/>
    </row>
    <row r="30" spans="1:26" s="11" customFormat="1" ht="48" customHeight="1">
      <c r="A30" s="20">
        <v>1.5</v>
      </c>
      <c r="B30" s="193" t="s">
        <v>102</v>
      </c>
      <c r="C30" s="194"/>
      <c r="D30" s="194"/>
      <c r="E30" s="194"/>
      <c r="F30" s="194"/>
      <c r="G30" s="195"/>
      <c r="H30" s="106">
        <f t="shared" si="1"/>
        <v>80</v>
      </c>
      <c r="I30" s="106"/>
      <c r="J30" s="106"/>
      <c r="K30" s="243"/>
      <c r="L30" s="244"/>
      <c r="M30" s="245"/>
      <c r="N30" s="243"/>
      <c r="O30" s="244"/>
      <c r="P30" s="245"/>
      <c r="Q30" s="85"/>
      <c r="R30" s="86"/>
      <c r="S30" s="88"/>
      <c r="T30" s="112">
        <v>5</v>
      </c>
      <c r="U30" s="113"/>
      <c r="V30" s="94">
        <f t="shared" si="2"/>
        <v>0</v>
      </c>
      <c r="W30" s="95"/>
      <c r="X30" s="62"/>
      <c r="Y30" s="63"/>
      <c r="Z30" s="64"/>
    </row>
    <row r="31" spans="1:26" ht="48" customHeight="1">
      <c r="A31" s="19">
        <v>1.6</v>
      </c>
      <c r="B31" s="193" t="s">
        <v>103</v>
      </c>
      <c r="C31" s="194"/>
      <c r="D31" s="194"/>
      <c r="E31" s="194"/>
      <c r="F31" s="194"/>
      <c r="G31" s="195"/>
      <c r="H31" s="106">
        <f t="shared" si="1"/>
        <v>80</v>
      </c>
      <c r="I31" s="106"/>
      <c r="J31" s="106"/>
      <c r="K31" s="257"/>
      <c r="L31" s="258"/>
      <c r="M31" s="259"/>
      <c r="N31" s="257"/>
      <c r="O31" s="258"/>
      <c r="P31" s="259"/>
      <c r="Q31" s="91"/>
      <c r="R31" s="92"/>
      <c r="S31" s="109"/>
      <c r="T31" s="110">
        <v>5</v>
      </c>
      <c r="U31" s="111"/>
      <c r="V31" s="96">
        <f t="shared" si="2"/>
        <v>0</v>
      </c>
      <c r="W31" s="97"/>
      <c r="X31" s="62"/>
      <c r="Y31" s="63"/>
      <c r="Z31" s="64"/>
    </row>
    <row r="32" spans="1:26" s="23" customFormat="1" ht="48" customHeight="1">
      <c r="A32" s="22">
        <v>2</v>
      </c>
      <c r="B32" s="79" t="s">
        <v>93</v>
      </c>
      <c r="C32" s="80"/>
      <c r="D32" s="80"/>
      <c r="E32" s="80"/>
      <c r="F32" s="80"/>
      <c r="G32" s="81"/>
      <c r="H32" s="82">
        <f>$K$14</f>
        <v>10</v>
      </c>
      <c r="I32" s="83"/>
      <c r="J32" s="84"/>
      <c r="K32" s="243"/>
      <c r="L32" s="244"/>
      <c r="M32" s="245"/>
      <c r="N32" s="243"/>
      <c r="O32" s="244"/>
      <c r="P32" s="245"/>
      <c r="Q32" s="85"/>
      <c r="R32" s="86"/>
      <c r="S32" s="88"/>
      <c r="T32" s="89">
        <v>25</v>
      </c>
      <c r="U32" s="90"/>
      <c r="V32" s="94">
        <f t="shared" si="2"/>
        <v>0</v>
      </c>
      <c r="W32" s="95"/>
      <c r="X32" s="62"/>
      <c r="Y32" s="63"/>
      <c r="Z32" s="64"/>
    </row>
    <row r="33" spans="1:26" ht="24" customHeight="1">
      <c r="A33" s="16">
        <v>3</v>
      </c>
      <c r="B33" s="79" t="s">
        <v>94</v>
      </c>
      <c r="C33" s="80"/>
      <c r="D33" s="80"/>
      <c r="E33" s="80"/>
      <c r="F33" s="80"/>
      <c r="G33" s="81"/>
      <c r="H33" s="103">
        <f>$K$15</f>
        <v>550</v>
      </c>
      <c r="I33" s="104"/>
      <c r="J33" s="105"/>
      <c r="K33" s="257"/>
      <c r="L33" s="258"/>
      <c r="M33" s="259"/>
      <c r="N33" s="257"/>
      <c r="O33" s="258"/>
      <c r="P33" s="259"/>
      <c r="Q33" s="91"/>
      <c r="R33" s="92"/>
      <c r="S33" s="109"/>
      <c r="T33" s="118">
        <v>20</v>
      </c>
      <c r="U33" s="119"/>
      <c r="V33" s="96">
        <f t="shared" si="2"/>
        <v>0</v>
      </c>
      <c r="W33" s="97"/>
      <c r="X33" s="62"/>
      <c r="Y33" s="63"/>
      <c r="Z33" s="64"/>
    </row>
    <row r="34" spans="1:26" s="23" customFormat="1" ht="48" customHeight="1">
      <c r="A34" s="22">
        <v>4</v>
      </c>
      <c r="B34" s="79" t="s">
        <v>95</v>
      </c>
      <c r="C34" s="80"/>
      <c r="D34" s="80"/>
      <c r="E34" s="80"/>
      <c r="F34" s="80"/>
      <c r="G34" s="81"/>
      <c r="H34" s="82">
        <f>$K$16</f>
        <v>6</v>
      </c>
      <c r="I34" s="83"/>
      <c r="J34" s="84"/>
      <c r="K34" s="243"/>
      <c r="L34" s="244"/>
      <c r="M34" s="245"/>
      <c r="N34" s="243"/>
      <c r="O34" s="244"/>
      <c r="P34" s="245"/>
      <c r="Q34" s="85"/>
      <c r="R34" s="86"/>
      <c r="S34" s="88"/>
      <c r="T34" s="89">
        <v>10</v>
      </c>
      <c r="U34" s="90"/>
      <c r="V34" s="94">
        <f t="shared" si="2"/>
        <v>0</v>
      </c>
      <c r="W34" s="95"/>
      <c r="X34" s="62"/>
      <c r="Y34" s="63"/>
      <c r="Z34" s="64"/>
    </row>
    <row r="35" spans="1:26" s="23" customFormat="1" ht="48" customHeight="1">
      <c r="A35" s="22">
        <v>5</v>
      </c>
      <c r="B35" s="79" t="s">
        <v>96</v>
      </c>
      <c r="C35" s="80"/>
      <c r="D35" s="80"/>
      <c r="E35" s="80"/>
      <c r="F35" s="80"/>
      <c r="G35" s="81"/>
      <c r="H35" s="82">
        <f>$K$17</f>
        <v>1</v>
      </c>
      <c r="I35" s="83"/>
      <c r="J35" s="84"/>
      <c r="K35" s="243"/>
      <c r="L35" s="244"/>
      <c r="M35" s="245"/>
      <c r="N35" s="243"/>
      <c r="O35" s="244"/>
      <c r="P35" s="245"/>
      <c r="Q35" s="85"/>
      <c r="R35" s="86"/>
      <c r="S35" s="88"/>
      <c r="T35" s="89">
        <v>10</v>
      </c>
      <c r="U35" s="90"/>
      <c r="V35" s="94">
        <f t="shared" si="2"/>
        <v>0</v>
      </c>
      <c r="W35" s="95"/>
      <c r="X35" s="62"/>
      <c r="Y35" s="63"/>
      <c r="Z35" s="64"/>
    </row>
    <row r="36" spans="1:26" s="23" customFormat="1" ht="48" customHeight="1">
      <c r="A36" s="22">
        <v>6</v>
      </c>
      <c r="B36" s="114" t="s">
        <v>97</v>
      </c>
      <c r="C36" s="114"/>
      <c r="D36" s="114"/>
      <c r="E36" s="114"/>
      <c r="F36" s="114"/>
      <c r="G36" s="114"/>
      <c r="H36" s="115">
        <f>$K$18</f>
        <v>6</v>
      </c>
      <c r="I36" s="115"/>
      <c r="J36" s="115"/>
      <c r="K36" s="247"/>
      <c r="L36" s="247"/>
      <c r="M36" s="247"/>
      <c r="N36" s="247"/>
      <c r="O36" s="247"/>
      <c r="P36" s="247"/>
      <c r="Q36" s="116"/>
      <c r="R36" s="116"/>
      <c r="S36" s="85"/>
      <c r="T36" s="117">
        <v>10</v>
      </c>
      <c r="U36" s="117"/>
      <c r="V36" s="94">
        <f t="shared" si="2"/>
        <v>0</v>
      </c>
      <c r="W36" s="95"/>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SUM(V25,V32:W36)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86</v>
      </c>
    </row>
    <row r="40" spans="1:26" ht="60" customHeight="1">
      <c r="A40" s="21" t="s">
        <v>6</v>
      </c>
      <c r="B40" s="40" t="s">
        <v>40</v>
      </c>
      <c r="C40" s="40"/>
      <c r="D40" s="40"/>
      <c r="E40" s="40"/>
      <c r="F40" s="40"/>
      <c r="G40" s="40"/>
      <c r="H40" s="40"/>
      <c r="I40" s="40"/>
      <c r="J40" s="40"/>
      <c r="K40" s="40"/>
      <c r="L40" s="40"/>
      <c r="M40" s="120" t="s">
        <v>41</v>
      </c>
      <c r="N40" s="121"/>
      <c r="O40" s="121"/>
      <c r="P40" s="121"/>
      <c r="Q40" s="121"/>
      <c r="R40" s="121"/>
      <c r="S40" s="121"/>
      <c r="T40" s="121"/>
      <c r="U40" s="121"/>
      <c r="V40" s="121"/>
      <c r="W40" s="121"/>
      <c r="X40" s="122"/>
      <c r="Y40" s="102" t="s">
        <v>42</v>
      </c>
      <c r="Z40" s="102"/>
    </row>
    <row r="41" spans="1:26" ht="24" customHeight="1">
      <c r="A41" s="123" t="s">
        <v>43</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26"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26"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26"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26"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26" t="str">
        <f>IF(B46&lt;&gt;"","2.1.5","")</f>
        <v/>
      </c>
      <c r="B46" s="127"/>
      <c r="C46" s="128"/>
      <c r="D46" s="128"/>
      <c r="E46" s="128"/>
      <c r="F46" s="128"/>
      <c r="G46" s="128"/>
      <c r="H46" s="128"/>
      <c r="I46" s="128"/>
      <c r="J46" s="128"/>
      <c r="K46" s="128"/>
      <c r="L46" s="129"/>
      <c r="M46" s="28"/>
      <c r="N46" s="29"/>
      <c r="O46" s="29"/>
      <c r="P46" s="29"/>
      <c r="Q46" s="29"/>
      <c r="R46" s="29"/>
      <c r="S46" s="29"/>
      <c r="T46" s="29"/>
      <c r="U46" s="29"/>
      <c r="V46" s="29"/>
      <c r="W46" s="29"/>
      <c r="X46" s="30"/>
      <c r="Y46" s="135"/>
      <c r="Z46" s="136"/>
    </row>
    <row r="47" spans="1:26" ht="24" customHeight="1">
      <c r="A47" s="123" t="s">
        <v>44</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26"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26"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26"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26"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26"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45</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26"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26"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26"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26"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26"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87</v>
      </c>
    </row>
    <row r="61" ht="9.95" customHeight="1"/>
    <row r="62" spans="1:26" ht="72" customHeight="1">
      <c r="A62" s="21" t="s">
        <v>6</v>
      </c>
      <c r="B62" s="40" t="s">
        <v>46</v>
      </c>
      <c r="C62" s="40"/>
      <c r="D62" s="40"/>
      <c r="E62" s="40"/>
      <c r="F62" s="40"/>
      <c r="G62" s="40"/>
      <c r="H62" s="40" t="s">
        <v>41</v>
      </c>
      <c r="I62" s="40"/>
      <c r="J62" s="40"/>
      <c r="K62" s="40"/>
      <c r="L62" s="40"/>
      <c r="M62" s="40"/>
      <c r="N62" s="40"/>
      <c r="O62" s="40"/>
      <c r="P62" s="40"/>
      <c r="Q62" s="120" t="s">
        <v>47</v>
      </c>
      <c r="R62" s="121"/>
      <c r="S62" s="121"/>
      <c r="T62" s="121"/>
      <c r="U62" s="121"/>
      <c r="V62" s="121"/>
      <c r="W62" s="121"/>
      <c r="X62" s="122"/>
      <c r="Y62" s="102" t="s">
        <v>42</v>
      </c>
      <c r="Z62" s="102"/>
    </row>
    <row r="63" spans="1:26" ht="72" customHeight="1">
      <c r="A63" s="26"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26"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26"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26"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26" t="str">
        <f>IF(B67&lt;&gt;"","3.5","")</f>
        <v/>
      </c>
      <c r="B67" s="127"/>
      <c r="C67" s="128"/>
      <c r="D67" s="128"/>
      <c r="E67" s="128"/>
      <c r="F67" s="128"/>
      <c r="G67" s="129"/>
      <c r="H67" s="127"/>
      <c r="I67" s="128"/>
      <c r="J67" s="128"/>
      <c r="K67" s="128"/>
      <c r="L67" s="128"/>
      <c r="M67" s="128"/>
      <c r="N67" s="128"/>
      <c r="O67" s="128"/>
      <c r="P67" s="129"/>
      <c r="Q67" s="127"/>
      <c r="R67" s="128"/>
      <c r="S67" s="128"/>
      <c r="T67" s="128"/>
      <c r="U67" s="128"/>
      <c r="V67" s="128"/>
      <c r="W67" s="128"/>
      <c r="X67" s="129"/>
      <c r="Y67" s="135"/>
      <c r="Z67" s="136"/>
    </row>
    <row r="68" spans="1:26" s="17" customFormat="1" ht="72" customHeight="1">
      <c r="A68" s="26"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88</v>
      </c>
    </row>
    <row r="71" ht="9.95" customHeight="1">
      <c r="A71" s="5"/>
    </row>
    <row r="72" spans="2:25" ht="48" customHeight="1">
      <c r="B72" s="153"/>
      <c r="C72" s="154"/>
      <c r="D72" s="154"/>
      <c r="E72" s="154"/>
      <c r="F72" s="154"/>
      <c r="G72" s="154"/>
      <c r="H72" s="154"/>
      <c r="I72" s="154"/>
      <c r="J72" s="154"/>
      <c r="K72" s="154"/>
      <c r="L72" s="154"/>
      <c r="M72" s="154"/>
      <c r="N72" s="154"/>
      <c r="O72" s="154"/>
      <c r="P72" s="154"/>
      <c r="Q72" s="154"/>
      <c r="R72" s="154"/>
      <c r="S72" s="154"/>
      <c r="T72" s="154"/>
      <c r="U72" s="154"/>
      <c r="V72" s="154"/>
      <c r="W72" s="154"/>
      <c r="X72" s="154"/>
      <c r="Y72" s="155"/>
    </row>
    <row r="73" spans="2:25" ht="48" customHeight="1">
      <c r="B73" s="156"/>
      <c r="C73" s="157"/>
      <c r="D73" s="157"/>
      <c r="E73" s="157"/>
      <c r="F73" s="157"/>
      <c r="G73" s="157"/>
      <c r="H73" s="157"/>
      <c r="I73" s="157"/>
      <c r="J73" s="157"/>
      <c r="K73" s="157"/>
      <c r="L73" s="157"/>
      <c r="M73" s="157"/>
      <c r="N73" s="157"/>
      <c r="O73" s="157"/>
      <c r="P73" s="157"/>
      <c r="Q73" s="157"/>
      <c r="R73" s="157"/>
      <c r="S73" s="157"/>
      <c r="T73" s="157"/>
      <c r="U73" s="157"/>
      <c r="V73" s="157"/>
      <c r="W73" s="157"/>
      <c r="X73" s="157"/>
      <c r="Y73" s="158"/>
    </row>
    <row r="74" spans="2:25" ht="48" customHeight="1">
      <c r="B74" s="156"/>
      <c r="C74" s="157"/>
      <c r="D74" s="157"/>
      <c r="E74" s="157"/>
      <c r="F74" s="157"/>
      <c r="G74" s="157"/>
      <c r="H74" s="157"/>
      <c r="I74" s="157"/>
      <c r="J74" s="157"/>
      <c r="K74" s="157"/>
      <c r="L74" s="157"/>
      <c r="M74" s="157"/>
      <c r="N74" s="157"/>
      <c r="O74" s="157"/>
      <c r="P74" s="157"/>
      <c r="Q74" s="157"/>
      <c r="R74" s="157"/>
      <c r="S74" s="157"/>
      <c r="T74" s="157"/>
      <c r="U74" s="157"/>
      <c r="V74" s="157"/>
      <c r="W74" s="157"/>
      <c r="X74" s="157"/>
      <c r="Y74" s="158"/>
    </row>
    <row r="75" spans="2:25" ht="48" customHeight="1">
      <c r="B75" s="156"/>
      <c r="C75" s="157"/>
      <c r="D75" s="157"/>
      <c r="E75" s="157"/>
      <c r="F75" s="157"/>
      <c r="G75" s="157"/>
      <c r="H75" s="157"/>
      <c r="I75" s="157"/>
      <c r="J75" s="157"/>
      <c r="K75" s="157"/>
      <c r="L75" s="157"/>
      <c r="M75" s="157"/>
      <c r="N75" s="157"/>
      <c r="O75" s="157"/>
      <c r="P75" s="157"/>
      <c r="Q75" s="157"/>
      <c r="R75" s="157"/>
      <c r="S75" s="157"/>
      <c r="T75" s="157"/>
      <c r="U75" s="157"/>
      <c r="V75" s="157"/>
      <c r="W75" s="157"/>
      <c r="X75" s="157"/>
      <c r="Y75" s="158"/>
    </row>
    <row r="76" spans="2:25" ht="48" customHeight="1">
      <c r="B76" s="156"/>
      <c r="C76" s="157"/>
      <c r="D76" s="157"/>
      <c r="E76" s="157"/>
      <c r="F76" s="157"/>
      <c r="G76" s="157"/>
      <c r="H76" s="157"/>
      <c r="I76" s="157"/>
      <c r="J76" s="157"/>
      <c r="K76" s="157"/>
      <c r="L76" s="157"/>
      <c r="M76" s="157"/>
      <c r="N76" s="157"/>
      <c r="O76" s="157"/>
      <c r="P76" s="157"/>
      <c r="Q76" s="157"/>
      <c r="R76" s="157"/>
      <c r="S76" s="157"/>
      <c r="T76" s="157"/>
      <c r="U76" s="157"/>
      <c r="V76" s="157"/>
      <c r="W76" s="157"/>
      <c r="X76" s="157"/>
      <c r="Y76" s="158"/>
    </row>
    <row r="77" ht="21" customHeight="1">
      <c r="A77" s="5"/>
    </row>
    <row r="78" ht="15">
      <c r="A78" s="5" t="s">
        <v>89</v>
      </c>
    </row>
    <row r="79" ht="24" customHeight="1"/>
    <row r="80" spans="2:25" ht="10.15" customHeight="1">
      <c r="B80" s="177"/>
      <c r="C80" s="177"/>
      <c r="D80" s="177"/>
      <c r="E80" s="177"/>
      <c r="F80" s="177"/>
      <c r="G80" s="177"/>
      <c r="H80" s="177"/>
      <c r="J80" s="177"/>
      <c r="K80" s="177"/>
      <c r="L80" s="177"/>
      <c r="M80" s="177"/>
      <c r="N80" s="177"/>
      <c r="O80" s="177"/>
      <c r="P80" s="177"/>
      <c r="Q80" s="177"/>
      <c r="S80" s="137"/>
      <c r="T80" s="138"/>
      <c r="U80" s="138"/>
      <c r="V80" s="138"/>
      <c r="W80" s="138"/>
      <c r="X80" s="138"/>
      <c r="Y80" s="139"/>
    </row>
    <row r="81" spans="2:25" ht="10.15" customHeight="1">
      <c r="B81" s="177"/>
      <c r="C81" s="177"/>
      <c r="D81" s="177"/>
      <c r="E81" s="177"/>
      <c r="F81" s="177"/>
      <c r="G81" s="177"/>
      <c r="H81" s="177"/>
      <c r="J81" s="177"/>
      <c r="K81" s="177"/>
      <c r="L81" s="177"/>
      <c r="M81" s="177"/>
      <c r="N81" s="177"/>
      <c r="O81" s="177"/>
      <c r="P81" s="177"/>
      <c r="Q81" s="177"/>
      <c r="S81" s="140"/>
      <c r="T81" s="141"/>
      <c r="U81" s="141"/>
      <c r="V81" s="141"/>
      <c r="W81" s="141"/>
      <c r="X81" s="141"/>
      <c r="Y81" s="142"/>
    </row>
    <row r="82" spans="2:25" ht="21" customHeight="1">
      <c r="B82" s="177"/>
      <c r="C82" s="177"/>
      <c r="D82" s="177"/>
      <c r="E82" s="177"/>
      <c r="F82" s="177"/>
      <c r="G82" s="177"/>
      <c r="H82" s="177"/>
      <c r="J82" s="177"/>
      <c r="K82" s="177"/>
      <c r="L82" s="177"/>
      <c r="M82" s="177"/>
      <c r="N82" s="177"/>
      <c r="O82" s="177"/>
      <c r="P82" s="177"/>
      <c r="Q82" s="177"/>
      <c r="S82" s="140"/>
      <c r="T82" s="141"/>
      <c r="U82" s="141"/>
      <c r="V82" s="141"/>
      <c r="W82" s="141"/>
      <c r="X82" s="141"/>
      <c r="Y82" s="142"/>
    </row>
    <row r="83" spans="2:25" ht="35.25" customHeight="1">
      <c r="B83" s="177"/>
      <c r="C83" s="177"/>
      <c r="D83" s="177"/>
      <c r="E83" s="177"/>
      <c r="F83" s="177"/>
      <c r="G83" s="177"/>
      <c r="H83" s="177"/>
      <c r="J83" s="177"/>
      <c r="K83" s="177"/>
      <c r="L83" s="177"/>
      <c r="M83" s="177"/>
      <c r="N83" s="177"/>
      <c r="O83" s="177"/>
      <c r="P83" s="177"/>
      <c r="Q83" s="177"/>
      <c r="S83" s="140"/>
      <c r="T83" s="141"/>
      <c r="U83" s="141"/>
      <c r="V83" s="141"/>
      <c r="W83" s="141"/>
      <c r="X83" s="141"/>
      <c r="Y83" s="142"/>
    </row>
    <row r="84" spans="2:25" ht="21" customHeight="1">
      <c r="B84" s="177"/>
      <c r="C84" s="177"/>
      <c r="D84" s="177"/>
      <c r="E84" s="177"/>
      <c r="F84" s="177"/>
      <c r="G84" s="177"/>
      <c r="H84" s="177"/>
      <c r="J84" s="177"/>
      <c r="K84" s="177"/>
      <c r="L84" s="177"/>
      <c r="M84" s="177"/>
      <c r="N84" s="177"/>
      <c r="O84" s="177"/>
      <c r="P84" s="177"/>
      <c r="Q84" s="177"/>
      <c r="S84" s="140"/>
      <c r="T84" s="141"/>
      <c r="U84" s="141"/>
      <c r="V84" s="141"/>
      <c r="W84" s="141"/>
      <c r="X84" s="141"/>
      <c r="Y84" s="142"/>
    </row>
    <row r="85" spans="2:25" ht="21" customHeight="1">
      <c r="B85" s="177"/>
      <c r="C85" s="177"/>
      <c r="D85" s="177"/>
      <c r="E85" s="177"/>
      <c r="F85" s="177"/>
      <c r="G85" s="177"/>
      <c r="H85" s="177"/>
      <c r="J85" s="177"/>
      <c r="K85" s="177"/>
      <c r="L85" s="177"/>
      <c r="M85" s="177"/>
      <c r="N85" s="177"/>
      <c r="O85" s="177"/>
      <c r="P85" s="177"/>
      <c r="Q85" s="177"/>
      <c r="S85" s="140"/>
      <c r="T85" s="141"/>
      <c r="U85" s="141"/>
      <c r="V85" s="141"/>
      <c r="W85" s="141"/>
      <c r="X85" s="141"/>
      <c r="Y85" s="142"/>
    </row>
    <row r="86" spans="2:25" ht="21" customHeight="1">
      <c r="B86" s="177"/>
      <c r="C86" s="177"/>
      <c r="D86" s="177"/>
      <c r="E86" s="177"/>
      <c r="F86" s="177"/>
      <c r="G86" s="177"/>
      <c r="H86" s="177"/>
      <c r="J86" s="177"/>
      <c r="K86" s="177"/>
      <c r="L86" s="177"/>
      <c r="M86" s="177"/>
      <c r="N86" s="177"/>
      <c r="O86" s="177"/>
      <c r="P86" s="177"/>
      <c r="Q86" s="177"/>
      <c r="S86" s="140"/>
      <c r="T86" s="141"/>
      <c r="U86" s="141"/>
      <c r="V86" s="141"/>
      <c r="W86" s="141"/>
      <c r="X86" s="141"/>
      <c r="Y86" s="142"/>
    </row>
    <row r="87" spans="2:25" ht="21" customHeight="1">
      <c r="B87" s="177"/>
      <c r="C87" s="177"/>
      <c r="D87" s="177"/>
      <c r="E87" s="177"/>
      <c r="F87" s="177"/>
      <c r="G87" s="177"/>
      <c r="H87" s="177"/>
      <c r="J87" s="177"/>
      <c r="K87" s="177"/>
      <c r="L87" s="177"/>
      <c r="M87" s="177"/>
      <c r="N87" s="177"/>
      <c r="O87" s="177"/>
      <c r="P87" s="177"/>
      <c r="Q87" s="177"/>
      <c r="S87" s="140"/>
      <c r="T87" s="141"/>
      <c r="U87" s="141"/>
      <c r="V87" s="141"/>
      <c r="W87" s="141"/>
      <c r="X87" s="141"/>
      <c r="Y87" s="142"/>
    </row>
    <row r="88" spans="2:25" ht="21" customHeight="1">
      <c r="B88" s="177"/>
      <c r="C88" s="177"/>
      <c r="D88" s="177"/>
      <c r="E88" s="177"/>
      <c r="F88" s="177"/>
      <c r="G88" s="177"/>
      <c r="H88" s="177"/>
      <c r="J88" s="177"/>
      <c r="K88" s="177"/>
      <c r="L88" s="177"/>
      <c r="M88" s="177"/>
      <c r="N88" s="177"/>
      <c r="O88" s="177"/>
      <c r="P88" s="177"/>
      <c r="Q88" s="177"/>
      <c r="S88" s="140"/>
      <c r="T88" s="141"/>
      <c r="U88" s="141"/>
      <c r="V88" s="141"/>
      <c r="W88" s="141"/>
      <c r="X88" s="141"/>
      <c r="Y88" s="142"/>
    </row>
    <row r="89" spans="2:25" ht="21" customHeight="1">
      <c r="B89" s="177"/>
      <c r="C89" s="177"/>
      <c r="D89" s="177"/>
      <c r="E89" s="177"/>
      <c r="F89" s="177"/>
      <c r="G89" s="177"/>
      <c r="H89" s="177"/>
      <c r="J89" s="177"/>
      <c r="K89" s="177"/>
      <c r="L89" s="177"/>
      <c r="M89" s="177"/>
      <c r="N89" s="177"/>
      <c r="O89" s="177"/>
      <c r="P89" s="177"/>
      <c r="Q89" s="177"/>
      <c r="S89" s="143"/>
      <c r="T89" s="144"/>
      <c r="U89" s="144"/>
      <c r="V89" s="144"/>
      <c r="W89" s="144"/>
      <c r="X89" s="144"/>
      <c r="Y89" s="145"/>
    </row>
    <row r="90" spans="2:25" ht="48" customHeight="1">
      <c r="B90" s="146"/>
      <c r="C90" s="146"/>
      <c r="D90" s="146"/>
      <c r="E90" s="146"/>
      <c r="F90" s="146"/>
      <c r="G90" s="146"/>
      <c r="H90" s="146"/>
      <c r="J90" s="147"/>
      <c r="K90" s="148"/>
      <c r="L90" s="148"/>
      <c r="M90" s="148"/>
      <c r="N90" s="148"/>
      <c r="O90" s="148"/>
      <c r="P90" s="148"/>
      <c r="Q90" s="149"/>
      <c r="S90" s="147"/>
      <c r="T90" s="148"/>
      <c r="U90" s="148"/>
      <c r="V90" s="148"/>
      <c r="W90" s="148"/>
      <c r="X90" s="148"/>
      <c r="Y90" s="149"/>
    </row>
    <row r="91" spans="2:25" ht="48" customHeight="1">
      <c r="B91" s="146"/>
      <c r="C91" s="146"/>
      <c r="D91" s="146"/>
      <c r="E91" s="146"/>
      <c r="F91" s="146"/>
      <c r="G91" s="146"/>
      <c r="H91" s="146"/>
      <c r="J91" s="150"/>
      <c r="K91" s="151"/>
      <c r="L91" s="151"/>
      <c r="M91" s="151"/>
      <c r="N91" s="151"/>
      <c r="O91" s="151"/>
      <c r="P91" s="151"/>
      <c r="Q91" s="152"/>
      <c r="S91" s="150"/>
      <c r="T91" s="151"/>
      <c r="U91" s="151"/>
      <c r="V91" s="151"/>
      <c r="W91" s="151"/>
      <c r="X91" s="151"/>
      <c r="Y91" s="152"/>
    </row>
    <row r="92" ht="21" customHeight="1"/>
    <row r="93" spans="2:25" ht="21" customHeight="1">
      <c r="B93" s="177"/>
      <c r="C93" s="177"/>
      <c r="D93" s="177"/>
      <c r="E93" s="177"/>
      <c r="F93" s="177"/>
      <c r="G93" s="177"/>
      <c r="H93" s="177"/>
      <c r="J93" s="177"/>
      <c r="K93" s="177"/>
      <c r="L93" s="177"/>
      <c r="M93" s="177"/>
      <c r="N93" s="177"/>
      <c r="O93" s="177"/>
      <c r="P93" s="177"/>
      <c r="Q93" s="177"/>
      <c r="S93" s="137"/>
      <c r="T93" s="138"/>
      <c r="U93" s="138"/>
      <c r="V93" s="138"/>
      <c r="W93" s="138"/>
      <c r="X93" s="138"/>
      <c r="Y93" s="139"/>
    </row>
    <row r="94" spans="2:25" ht="21" customHeight="1">
      <c r="B94" s="177"/>
      <c r="C94" s="177"/>
      <c r="D94" s="177"/>
      <c r="E94" s="177"/>
      <c r="F94" s="177"/>
      <c r="G94" s="177"/>
      <c r="H94" s="177"/>
      <c r="J94" s="177"/>
      <c r="K94" s="177"/>
      <c r="L94" s="177"/>
      <c r="M94" s="177"/>
      <c r="N94" s="177"/>
      <c r="O94" s="177"/>
      <c r="P94" s="177"/>
      <c r="Q94" s="177"/>
      <c r="S94" s="140"/>
      <c r="T94" s="141"/>
      <c r="U94" s="141"/>
      <c r="V94" s="141"/>
      <c r="W94" s="141"/>
      <c r="X94" s="141"/>
      <c r="Y94" s="142"/>
    </row>
    <row r="95" spans="2:25" ht="21" customHeight="1">
      <c r="B95" s="177"/>
      <c r="C95" s="177"/>
      <c r="D95" s="177"/>
      <c r="E95" s="177"/>
      <c r="F95" s="177"/>
      <c r="G95" s="177"/>
      <c r="H95" s="177"/>
      <c r="J95" s="177"/>
      <c r="K95" s="177"/>
      <c r="L95" s="177"/>
      <c r="M95" s="177"/>
      <c r="N95" s="177"/>
      <c r="O95" s="177"/>
      <c r="P95" s="177"/>
      <c r="Q95" s="177"/>
      <c r="S95" s="140"/>
      <c r="T95" s="141"/>
      <c r="U95" s="141"/>
      <c r="V95" s="141"/>
      <c r="W95" s="141"/>
      <c r="X95" s="141"/>
      <c r="Y95" s="142"/>
    </row>
    <row r="96" spans="2:25" ht="21" customHeight="1">
      <c r="B96" s="177"/>
      <c r="C96" s="177"/>
      <c r="D96" s="177"/>
      <c r="E96" s="177"/>
      <c r="F96" s="177"/>
      <c r="G96" s="177"/>
      <c r="H96" s="177"/>
      <c r="J96" s="177"/>
      <c r="K96" s="177"/>
      <c r="L96" s="177"/>
      <c r="M96" s="177"/>
      <c r="N96" s="177"/>
      <c r="O96" s="177"/>
      <c r="P96" s="177"/>
      <c r="Q96" s="177"/>
      <c r="S96" s="140"/>
      <c r="T96" s="141"/>
      <c r="U96" s="141"/>
      <c r="V96" s="141"/>
      <c r="W96" s="141"/>
      <c r="X96" s="141"/>
      <c r="Y96" s="142"/>
    </row>
    <row r="97" spans="2:25" ht="21" customHeight="1">
      <c r="B97" s="177"/>
      <c r="C97" s="177"/>
      <c r="D97" s="177"/>
      <c r="E97" s="177"/>
      <c r="F97" s="177"/>
      <c r="G97" s="177"/>
      <c r="H97" s="177"/>
      <c r="J97" s="177"/>
      <c r="K97" s="177"/>
      <c r="L97" s="177"/>
      <c r="M97" s="177"/>
      <c r="N97" s="177"/>
      <c r="O97" s="177"/>
      <c r="P97" s="177"/>
      <c r="Q97" s="177"/>
      <c r="S97" s="140"/>
      <c r="T97" s="141"/>
      <c r="U97" s="141"/>
      <c r="V97" s="141"/>
      <c r="W97" s="141"/>
      <c r="X97" s="141"/>
      <c r="Y97" s="142"/>
    </row>
    <row r="98" spans="2:25" ht="21" customHeight="1">
      <c r="B98" s="177"/>
      <c r="C98" s="177"/>
      <c r="D98" s="177"/>
      <c r="E98" s="177"/>
      <c r="F98" s="177"/>
      <c r="G98" s="177"/>
      <c r="H98" s="177"/>
      <c r="J98" s="177"/>
      <c r="K98" s="177"/>
      <c r="L98" s="177"/>
      <c r="M98" s="177"/>
      <c r="N98" s="177"/>
      <c r="O98" s="177"/>
      <c r="P98" s="177"/>
      <c r="Q98" s="177"/>
      <c r="S98" s="140"/>
      <c r="T98" s="141"/>
      <c r="U98" s="141"/>
      <c r="V98" s="141"/>
      <c r="W98" s="141"/>
      <c r="X98" s="141"/>
      <c r="Y98" s="142"/>
    </row>
    <row r="99" spans="2:25" ht="21" customHeight="1">
      <c r="B99" s="177"/>
      <c r="C99" s="177"/>
      <c r="D99" s="177"/>
      <c r="E99" s="177"/>
      <c r="F99" s="177"/>
      <c r="G99" s="177"/>
      <c r="H99" s="177"/>
      <c r="J99" s="177"/>
      <c r="K99" s="177"/>
      <c r="L99" s="177"/>
      <c r="M99" s="177"/>
      <c r="N99" s="177"/>
      <c r="O99" s="177"/>
      <c r="P99" s="177"/>
      <c r="Q99" s="177"/>
      <c r="S99" s="140"/>
      <c r="T99" s="141"/>
      <c r="U99" s="141"/>
      <c r="V99" s="141"/>
      <c r="W99" s="141"/>
      <c r="X99" s="141"/>
      <c r="Y99" s="142"/>
    </row>
    <row r="100" spans="2:25" ht="21" customHeight="1">
      <c r="B100" s="177"/>
      <c r="C100" s="177"/>
      <c r="D100" s="177"/>
      <c r="E100" s="177"/>
      <c r="F100" s="177"/>
      <c r="G100" s="177"/>
      <c r="H100" s="177"/>
      <c r="J100" s="177"/>
      <c r="K100" s="177"/>
      <c r="L100" s="177"/>
      <c r="M100" s="177"/>
      <c r="N100" s="177"/>
      <c r="O100" s="177"/>
      <c r="P100" s="177"/>
      <c r="Q100" s="177"/>
      <c r="S100" s="140"/>
      <c r="T100" s="141"/>
      <c r="U100" s="141"/>
      <c r="V100" s="141"/>
      <c r="W100" s="141"/>
      <c r="X100" s="141"/>
      <c r="Y100" s="142"/>
    </row>
    <row r="101" spans="2:25" ht="21" customHeight="1">
      <c r="B101" s="177"/>
      <c r="C101" s="177"/>
      <c r="D101" s="177"/>
      <c r="E101" s="177"/>
      <c r="F101" s="177"/>
      <c r="G101" s="177"/>
      <c r="H101" s="177"/>
      <c r="J101" s="177"/>
      <c r="K101" s="177"/>
      <c r="L101" s="177"/>
      <c r="M101" s="177"/>
      <c r="N101" s="177"/>
      <c r="O101" s="177"/>
      <c r="P101" s="177"/>
      <c r="Q101" s="177"/>
      <c r="S101" s="140"/>
      <c r="T101" s="141"/>
      <c r="U101" s="141"/>
      <c r="V101" s="141"/>
      <c r="W101" s="141"/>
      <c r="X101" s="141"/>
      <c r="Y101" s="142"/>
    </row>
    <row r="102" spans="2:25" ht="21" customHeight="1">
      <c r="B102" s="177"/>
      <c r="C102" s="177"/>
      <c r="D102" s="177"/>
      <c r="E102" s="177"/>
      <c r="F102" s="177"/>
      <c r="G102" s="177"/>
      <c r="H102" s="177"/>
      <c r="J102" s="177"/>
      <c r="K102" s="177"/>
      <c r="L102" s="177"/>
      <c r="M102" s="177"/>
      <c r="N102" s="177"/>
      <c r="O102" s="177"/>
      <c r="P102" s="177"/>
      <c r="Q102" s="177"/>
      <c r="S102" s="143"/>
      <c r="T102" s="144"/>
      <c r="U102" s="144"/>
      <c r="V102" s="144"/>
      <c r="W102" s="144"/>
      <c r="X102" s="144"/>
      <c r="Y102" s="145"/>
    </row>
    <row r="103" spans="2:25" ht="48" customHeight="1">
      <c r="B103" s="130"/>
      <c r="C103" s="130"/>
      <c r="D103" s="130"/>
      <c r="E103" s="130"/>
      <c r="F103" s="130"/>
      <c r="G103" s="130"/>
      <c r="H103" s="130"/>
      <c r="J103" s="147"/>
      <c r="K103" s="148"/>
      <c r="L103" s="148"/>
      <c r="M103" s="148"/>
      <c r="N103" s="148"/>
      <c r="O103" s="148"/>
      <c r="P103" s="148"/>
      <c r="Q103" s="149"/>
      <c r="S103" s="165"/>
      <c r="T103" s="166"/>
      <c r="U103" s="166"/>
      <c r="V103" s="166"/>
      <c r="W103" s="166"/>
      <c r="X103" s="166"/>
      <c r="Y103" s="167"/>
    </row>
    <row r="104" spans="2:25" ht="48" customHeight="1">
      <c r="B104" s="130"/>
      <c r="C104" s="130"/>
      <c r="D104" s="130"/>
      <c r="E104" s="130"/>
      <c r="F104" s="130"/>
      <c r="G104" s="130"/>
      <c r="H104" s="130"/>
      <c r="J104" s="150"/>
      <c r="K104" s="151"/>
      <c r="L104" s="151"/>
      <c r="M104" s="151"/>
      <c r="N104" s="151"/>
      <c r="O104" s="151"/>
      <c r="P104" s="151"/>
      <c r="Q104" s="152"/>
      <c r="S104" s="168"/>
      <c r="T104" s="169"/>
      <c r="U104" s="169"/>
      <c r="V104" s="169"/>
      <c r="W104" s="169"/>
      <c r="X104" s="169"/>
      <c r="Y104" s="170"/>
    </row>
    <row r="105" ht="21" customHeight="1"/>
    <row r="106" spans="2:25" ht="21" customHeight="1">
      <c r="B106" s="137"/>
      <c r="C106" s="138"/>
      <c r="D106" s="138"/>
      <c r="E106" s="138"/>
      <c r="F106" s="138"/>
      <c r="G106" s="138"/>
      <c r="H106" s="139"/>
      <c r="J106" s="137"/>
      <c r="K106" s="138"/>
      <c r="L106" s="138"/>
      <c r="M106" s="138"/>
      <c r="N106" s="138"/>
      <c r="O106" s="138"/>
      <c r="P106" s="138"/>
      <c r="Q106" s="139"/>
      <c r="S106" s="137"/>
      <c r="T106" s="138"/>
      <c r="U106" s="138"/>
      <c r="V106" s="138"/>
      <c r="W106" s="138"/>
      <c r="X106" s="138"/>
      <c r="Y106" s="139"/>
    </row>
    <row r="107" spans="2:25" ht="21" customHeight="1">
      <c r="B107" s="140"/>
      <c r="C107" s="141"/>
      <c r="D107" s="141"/>
      <c r="E107" s="141"/>
      <c r="F107" s="141"/>
      <c r="G107" s="141"/>
      <c r="H107" s="142"/>
      <c r="J107" s="140"/>
      <c r="K107" s="141"/>
      <c r="L107" s="141"/>
      <c r="M107" s="141"/>
      <c r="N107" s="141"/>
      <c r="O107" s="141"/>
      <c r="P107" s="141"/>
      <c r="Q107" s="142"/>
      <c r="S107" s="140"/>
      <c r="T107" s="141"/>
      <c r="U107" s="141"/>
      <c r="V107" s="141"/>
      <c r="W107" s="141"/>
      <c r="X107" s="141"/>
      <c r="Y107" s="142"/>
    </row>
    <row r="108" spans="2:25" ht="21" customHeight="1">
      <c r="B108" s="140"/>
      <c r="C108" s="141"/>
      <c r="D108" s="141"/>
      <c r="E108" s="141"/>
      <c r="F108" s="141"/>
      <c r="G108" s="141"/>
      <c r="H108" s="142"/>
      <c r="J108" s="140"/>
      <c r="K108" s="141"/>
      <c r="L108" s="141"/>
      <c r="M108" s="141"/>
      <c r="N108" s="141"/>
      <c r="O108" s="141"/>
      <c r="P108" s="141"/>
      <c r="Q108" s="142"/>
      <c r="S108" s="140"/>
      <c r="T108" s="141"/>
      <c r="U108" s="141"/>
      <c r="V108" s="141"/>
      <c r="W108" s="141"/>
      <c r="X108" s="141"/>
      <c r="Y108" s="142"/>
    </row>
    <row r="109" spans="2:25" ht="21" customHeight="1">
      <c r="B109" s="140"/>
      <c r="C109" s="141"/>
      <c r="D109" s="141"/>
      <c r="E109" s="141"/>
      <c r="F109" s="141"/>
      <c r="G109" s="141"/>
      <c r="H109" s="142"/>
      <c r="J109" s="140"/>
      <c r="K109" s="141"/>
      <c r="L109" s="141"/>
      <c r="M109" s="141"/>
      <c r="N109" s="141"/>
      <c r="O109" s="141"/>
      <c r="P109" s="141"/>
      <c r="Q109" s="142"/>
      <c r="S109" s="140"/>
      <c r="T109" s="141"/>
      <c r="U109" s="141"/>
      <c r="V109" s="141"/>
      <c r="W109" s="141"/>
      <c r="X109" s="141"/>
      <c r="Y109" s="142"/>
    </row>
    <row r="110" spans="2:25" ht="21" customHeight="1">
      <c r="B110" s="140"/>
      <c r="C110" s="141"/>
      <c r="D110" s="141"/>
      <c r="E110" s="141"/>
      <c r="F110" s="141"/>
      <c r="G110" s="141"/>
      <c r="H110" s="142"/>
      <c r="J110" s="140"/>
      <c r="K110" s="141"/>
      <c r="L110" s="141"/>
      <c r="M110" s="141"/>
      <c r="N110" s="141"/>
      <c r="O110" s="141"/>
      <c r="P110" s="141"/>
      <c r="Q110" s="142"/>
      <c r="S110" s="140"/>
      <c r="T110" s="141"/>
      <c r="U110" s="141"/>
      <c r="V110" s="141"/>
      <c r="W110" s="141"/>
      <c r="X110" s="141"/>
      <c r="Y110" s="142"/>
    </row>
    <row r="111" spans="2:25" ht="21" customHeight="1">
      <c r="B111" s="140"/>
      <c r="C111" s="141"/>
      <c r="D111" s="141"/>
      <c r="E111" s="141"/>
      <c r="F111" s="141"/>
      <c r="G111" s="141"/>
      <c r="H111" s="142"/>
      <c r="J111" s="140"/>
      <c r="K111" s="141"/>
      <c r="L111" s="141"/>
      <c r="M111" s="141"/>
      <c r="N111" s="141"/>
      <c r="O111" s="141"/>
      <c r="P111" s="141"/>
      <c r="Q111" s="142"/>
      <c r="S111" s="140"/>
      <c r="T111" s="141"/>
      <c r="U111" s="141"/>
      <c r="V111" s="141"/>
      <c r="W111" s="141"/>
      <c r="X111" s="141"/>
      <c r="Y111" s="142"/>
    </row>
    <row r="112" spans="2:25" ht="21" customHeight="1">
      <c r="B112" s="140"/>
      <c r="C112" s="141"/>
      <c r="D112" s="141"/>
      <c r="E112" s="141"/>
      <c r="F112" s="141"/>
      <c r="G112" s="141"/>
      <c r="H112" s="142"/>
      <c r="J112" s="140"/>
      <c r="K112" s="141"/>
      <c r="L112" s="141"/>
      <c r="M112" s="141"/>
      <c r="N112" s="141"/>
      <c r="O112" s="141"/>
      <c r="P112" s="141"/>
      <c r="Q112" s="142"/>
      <c r="S112" s="140"/>
      <c r="T112" s="141"/>
      <c r="U112" s="141"/>
      <c r="V112" s="141"/>
      <c r="W112" s="141"/>
      <c r="X112" s="141"/>
      <c r="Y112" s="142"/>
    </row>
    <row r="113" spans="2:25" ht="21" customHeight="1">
      <c r="B113" s="140"/>
      <c r="C113" s="141"/>
      <c r="D113" s="141"/>
      <c r="E113" s="141"/>
      <c r="F113" s="141"/>
      <c r="G113" s="141"/>
      <c r="H113" s="142"/>
      <c r="J113" s="140"/>
      <c r="K113" s="141"/>
      <c r="L113" s="141"/>
      <c r="M113" s="141"/>
      <c r="N113" s="141"/>
      <c r="O113" s="141"/>
      <c r="P113" s="141"/>
      <c r="Q113" s="142"/>
      <c r="S113" s="140"/>
      <c r="T113" s="141"/>
      <c r="U113" s="141"/>
      <c r="V113" s="141"/>
      <c r="W113" s="141"/>
      <c r="X113" s="141"/>
      <c r="Y113" s="142"/>
    </row>
    <row r="114" spans="2:25" ht="21" customHeight="1">
      <c r="B114" s="140"/>
      <c r="C114" s="141"/>
      <c r="D114" s="141"/>
      <c r="E114" s="141"/>
      <c r="F114" s="141"/>
      <c r="G114" s="141"/>
      <c r="H114" s="142"/>
      <c r="J114" s="140"/>
      <c r="K114" s="141"/>
      <c r="L114" s="141"/>
      <c r="M114" s="141"/>
      <c r="N114" s="141"/>
      <c r="O114" s="141"/>
      <c r="P114" s="141"/>
      <c r="Q114" s="142"/>
      <c r="S114" s="140"/>
      <c r="T114" s="141"/>
      <c r="U114" s="141"/>
      <c r="V114" s="141"/>
      <c r="W114" s="141"/>
      <c r="X114" s="141"/>
      <c r="Y114" s="142"/>
    </row>
    <row r="115" spans="2:25" ht="21" customHeight="1">
      <c r="B115" s="143"/>
      <c r="C115" s="144"/>
      <c r="D115" s="144"/>
      <c r="E115" s="144"/>
      <c r="F115" s="144"/>
      <c r="G115" s="144"/>
      <c r="H115" s="145"/>
      <c r="J115" s="143"/>
      <c r="K115" s="144"/>
      <c r="L115" s="144"/>
      <c r="M115" s="144"/>
      <c r="N115" s="144"/>
      <c r="O115" s="144"/>
      <c r="P115" s="144"/>
      <c r="Q115" s="145"/>
      <c r="S115" s="143"/>
      <c r="T115" s="144"/>
      <c r="U115" s="144"/>
      <c r="V115" s="144"/>
      <c r="W115" s="144"/>
      <c r="X115" s="144"/>
      <c r="Y115" s="145"/>
    </row>
    <row r="116" spans="2:25" ht="48" customHeight="1">
      <c r="B116" s="165"/>
      <c r="C116" s="166"/>
      <c r="D116" s="166"/>
      <c r="E116" s="166"/>
      <c r="F116" s="166"/>
      <c r="G116" s="166"/>
      <c r="H116" s="167"/>
      <c r="J116" s="171"/>
      <c r="K116" s="172"/>
      <c r="L116" s="172"/>
      <c r="M116" s="172"/>
      <c r="N116" s="172"/>
      <c r="O116" s="172"/>
      <c r="P116" s="172"/>
      <c r="Q116" s="173"/>
      <c r="S116" s="165"/>
      <c r="T116" s="166"/>
      <c r="U116" s="166"/>
      <c r="V116" s="166"/>
      <c r="W116" s="166"/>
      <c r="X116" s="166"/>
      <c r="Y116" s="167"/>
    </row>
    <row r="117" spans="2:25" ht="48" customHeight="1">
      <c r="B117" s="168"/>
      <c r="C117" s="169"/>
      <c r="D117" s="169"/>
      <c r="E117" s="169"/>
      <c r="F117" s="169"/>
      <c r="G117" s="169"/>
      <c r="H117" s="170"/>
      <c r="J117" s="174"/>
      <c r="K117" s="175"/>
      <c r="L117" s="175"/>
      <c r="M117" s="175"/>
      <c r="N117" s="175"/>
      <c r="O117" s="175"/>
      <c r="P117" s="175"/>
      <c r="Q117" s="176"/>
      <c r="S117" s="168"/>
      <c r="T117" s="169"/>
      <c r="U117" s="169"/>
      <c r="V117" s="169"/>
      <c r="W117" s="169"/>
      <c r="X117" s="169"/>
      <c r="Y117" s="170"/>
    </row>
    <row r="119" ht="21" customHeight="1"/>
    <row r="120" spans="5:23" ht="21" customHeight="1">
      <c r="E120" s="18" t="s">
        <v>48</v>
      </c>
      <c r="F120" s="162"/>
      <c r="G120" s="162"/>
      <c r="H120" s="162"/>
      <c r="I120" s="162"/>
      <c r="J120" s="162"/>
      <c r="Q120" s="18" t="s">
        <v>49</v>
      </c>
      <c r="R120" s="162"/>
      <c r="S120" s="162"/>
      <c r="T120" s="162"/>
      <c r="U120" s="162"/>
      <c r="V120" s="162"/>
      <c r="W120" s="162"/>
    </row>
    <row r="121" spans="5:24" ht="21" customHeight="1">
      <c r="E121" s="18" t="s">
        <v>50</v>
      </c>
      <c r="F121" s="163"/>
      <c r="G121" s="163"/>
      <c r="H121" s="163"/>
      <c r="I121" s="163"/>
      <c r="J121" s="163"/>
      <c r="K121" s="5" t="s">
        <v>51</v>
      </c>
      <c r="Q121" s="18" t="s">
        <v>50</v>
      </c>
      <c r="R121" s="162"/>
      <c r="S121" s="162"/>
      <c r="T121" s="162"/>
      <c r="U121" s="162"/>
      <c r="V121" s="162"/>
      <c r="W121" s="162"/>
      <c r="X121" s="5" t="s">
        <v>51</v>
      </c>
    </row>
    <row r="122" spans="5:24" ht="24" customHeight="1">
      <c r="E122" s="18" t="s">
        <v>52</v>
      </c>
      <c r="F122" s="163"/>
      <c r="G122" s="163"/>
      <c r="H122" s="163"/>
      <c r="I122" s="163"/>
      <c r="J122" s="163"/>
      <c r="Q122" s="164"/>
      <c r="R122" s="164"/>
      <c r="S122" s="164"/>
      <c r="T122" s="164"/>
      <c r="U122" s="164"/>
      <c r="V122" s="164"/>
      <c r="W122" s="164"/>
      <c r="X122" s="164"/>
    </row>
    <row r="123" spans="5:23" ht="24" customHeight="1">
      <c r="E123" s="18" t="s">
        <v>53</v>
      </c>
      <c r="F123" s="159"/>
      <c r="G123" s="159"/>
      <c r="H123" s="159"/>
      <c r="I123" s="159"/>
      <c r="J123" s="159"/>
      <c r="Q123" s="18" t="s">
        <v>53</v>
      </c>
      <c r="R123" s="160"/>
      <c r="S123" s="160"/>
      <c r="T123" s="160"/>
      <c r="U123" s="160"/>
      <c r="V123" s="160"/>
      <c r="W123" s="160"/>
    </row>
    <row r="124" spans="5:10" ht="24" customHeight="1">
      <c r="E124" s="18" t="s">
        <v>54</v>
      </c>
      <c r="F124" s="161"/>
      <c r="G124" s="161"/>
      <c r="H124" s="161"/>
      <c r="I124" s="161"/>
      <c r="J124" s="161"/>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F123:J123"/>
    <mergeCell ref="R123:W123"/>
    <mergeCell ref="F124:J124"/>
    <mergeCell ref="B68:G68"/>
    <mergeCell ref="H68:P68"/>
    <mergeCell ref="Q68:X68"/>
    <mergeCell ref="Y68:Z68"/>
    <mergeCell ref="B72:Y76"/>
    <mergeCell ref="F120:J120"/>
    <mergeCell ref="R120:W120"/>
    <mergeCell ref="F121:J121"/>
    <mergeCell ref="R121:W121"/>
    <mergeCell ref="B106:H115"/>
    <mergeCell ref="J106:Q115"/>
    <mergeCell ref="S106:Y115"/>
    <mergeCell ref="B116:H117"/>
    <mergeCell ref="J116:Q117"/>
    <mergeCell ref="S116:Y117"/>
    <mergeCell ref="B80:H89"/>
    <mergeCell ref="J80:Q89"/>
    <mergeCell ref="S80:Y89"/>
    <mergeCell ref="B90:H91"/>
    <mergeCell ref="B66:G66"/>
    <mergeCell ref="H66:P66"/>
    <mergeCell ref="Q66:X66"/>
    <mergeCell ref="Y66:Z66"/>
    <mergeCell ref="B67:G67"/>
    <mergeCell ref="H67:P67"/>
    <mergeCell ref="Q67:X67"/>
    <mergeCell ref="Y67:Z67"/>
    <mergeCell ref="F122:J122"/>
    <mergeCell ref="Q122:X122"/>
    <mergeCell ref="J90:Q91"/>
    <mergeCell ref="S90:Y91"/>
    <mergeCell ref="B93:H102"/>
    <mergeCell ref="J93:Q102"/>
    <mergeCell ref="S93:Y102"/>
    <mergeCell ref="B103:H104"/>
    <mergeCell ref="J103:Q104"/>
    <mergeCell ref="S103:Y104"/>
    <mergeCell ref="B34:G34"/>
    <mergeCell ref="H34:J34"/>
    <mergeCell ref="K34:M34"/>
    <mergeCell ref="N34:P34"/>
    <mergeCell ref="Q34:S34"/>
    <mergeCell ref="T34:U34"/>
    <mergeCell ref="V34:W34"/>
    <mergeCell ref="Q31:S31"/>
    <mergeCell ref="T31:U31"/>
    <mergeCell ref="V31:W31"/>
    <mergeCell ref="B32:G32"/>
    <mergeCell ref="H32:J32"/>
    <mergeCell ref="K32:M32"/>
    <mergeCell ref="N32:P32"/>
    <mergeCell ref="Q32:S32"/>
    <mergeCell ref="T32:U32"/>
    <mergeCell ref="V32:W32"/>
    <mergeCell ref="B31:G31"/>
    <mergeCell ref="H31:J31"/>
    <mergeCell ref="K31:M31"/>
    <mergeCell ref="N31:P31"/>
    <mergeCell ref="B23:G23"/>
    <mergeCell ref="H23:J23"/>
    <mergeCell ref="K23:M23"/>
    <mergeCell ref="N23:P23"/>
    <mergeCell ref="Q23:S23"/>
    <mergeCell ref="T23:U23"/>
    <mergeCell ref="V23:W23"/>
    <mergeCell ref="X23:Z23"/>
    <mergeCell ref="A24:Z24"/>
    <mergeCell ref="Y64:Z64"/>
    <mergeCell ref="V14:X14"/>
    <mergeCell ref="Y14:Z14"/>
    <mergeCell ref="S15:U15"/>
    <mergeCell ref="V15:X15"/>
    <mergeCell ref="Y15:Z15"/>
    <mergeCell ref="S16:U18"/>
    <mergeCell ref="V16:X16"/>
    <mergeCell ref="Y16:Z16"/>
    <mergeCell ref="V17:X18"/>
    <mergeCell ref="Y17:Z18"/>
    <mergeCell ref="X37:Z37"/>
    <mergeCell ref="A38:Z38"/>
    <mergeCell ref="B40:L40"/>
    <mergeCell ref="M40:X40"/>
    <mergeCell ref="Y40:Z40"/>
    <mergeCell ref="X25:Z36"/>
    <mergeCell ref="B33:G33"/>
    <mergeCell ref="H33:J33"/>
    <mergeCell ref="K33:M33"/>
    <mergeCell ref="N33:P33"/>
    <mergeCell ref="Q33:S33"/>
    <mergeCell ref="T33:U33"/>
    <mergeCell ref="V33:W33"/>
    <mergeCell ref="B65:G65"/>
    <mergeCell ref="H65:P65"/>
    <mergeCell ref="Q65:X65"/>
    <mergeCell ref="Y65:Z65"/>
    <mergeCell ref="Y58:Z58"/>
    <mergeCell ref="Y56:Z56"/>
    <mergeCell ref="Y57:Z57"/>
    <mergeCell ref="B56:L56"/>
    <mergeCell ref="M56:X56"/>
    <mergeCell ref="B57:L57"/>
    <mergeCell ref="M57:X57"/>
    <mergeCell ref="B58:L58"/>
    <mergeCell ref="M58:X58"/>
    <mergeCell ref="B62:G62"/>
    <mergeCell ref="H62:P62"/>
    <mergeCell ref="Q62:X62"/>
    <mergeCell ref="Y62:Z62"/>
    <mergeCell ref="B63:G63"/>
    <mergeCell ref="H63:P63"/>
    <mergeCell ref="Q63:X63"/>
    <mergeCell ref="Y63:Z63"/>
    <mergeCell ref="B64:G64"/>
    <mergeCell ref="H64:P64"/>
    <mergeCell ref="Q64:X64"/>
    <mergeCell ref="B51:L51"/>
    <mergeCell ref="M51:X51"/>
    <mergeCell ref="Y51:Z51"/>
    <mergeCell ref="Y55:Z55"/>
    <mergeCell ref="B49:L49"/>
    <mergeCell ref="M49:X49"/>
    <mergeCell ref="Y49:Z49"/>
    <mergeCell ref="B50:L50"/>
    <mergeCell ref="M50:X50"/>
    <mergeCell ref="Y50:Z50"/>
    <mergeCell ref="B52:L52"/>
    <mergeCell ref="M52:X52"/>
    <mergeCell ref="Y52:Z52"/>
    <mergeCell ref="A53:Z53"/>
    <mergeCell ref="B54:L54"/>
    <mergeCell ref="M54:X54"/>
    <mergeCell ref="Y54:Z54"/>
    <mergeCell ref="B55:L55"/>
    <mergeCell ref="M55:X55"/>
    <mergeCell ref="B48:L48"/>
    <mergeCell ref="M48:X48"/>
    <mergeCell ref="Y48:Z48"/>
    <mergeCell ref="B44:L44"/>
    <mergeCell ref="M44:X44"/>
    <mergeCell ref="Y44:Z44"/>
    <mergeCell ref="B45:L45"/>
    <mergeCell ref="M45:X45"/>
    <mergeCell ref="Y45:Z45"/>
    <mergeCell ref="B46:L46"/>
    <mergeCell ref="Y46:Z46"/>
    <mergeCell ref="A47:Z47"/>
    <mergeCell ref="B42:L42"/>
    <mergeCell ref="M42:X42"/>
    <mergeCell ref="Y42:Z42"/>
    <mergeCell ref="B43:L43"/>
    <mergeCell ref="M43:X43"/>
    <mergeCell ref="Y43:Z43"/>
    <mergeCell ref="A41:Z41"/>
    <mergeCell ref="B35:G35"/>
    <mergeCell ref="H35:J35"/>
    <mergeCell ref="K35:M35"/>
    <mergeCell ref="N35:P35"/>
    <mergeCell ref="Q35:S35"/>
    <mergeCell ref="T35:U35"/>
    <mergeCell ref="V35:W35"/>
    <mergeCell ref="B36:G36"/>
    <mergeCell ref="H36:J36"/>
    <mergeCell ref="K36:M36"/>
    <mergeCell ref="N36:P36"/>
    <mergeCell ref="Q36:S36"/>
    <mergeCell ref="T36:U36"/>
    <mergeCell ref="V36:W36"/>
    <mergeCell ref="A37:S37"/>
    <mergeCell ref="T37:U37"/>
    <mergeCell ref="V37:W37"/>
    <mergeCell ref="T29:U29"/>
    <mergeCell ref="V29:W29"/>
    <mergeCell ref="T30:U30"/>
    <mergeCell ref="V30:W30"/>
    <mergeCell ref="B29:G29"/>
    <mergeCell ref="H29:J29"/>
    <mergeCell ref="K29:M29"/>
    <mergeCell ref="N29:P29"/>
    <mergeCell ref="Q29:S29"/>
    <mergeCell ref="B30:G30"/>
    <mergeCell ref="H30:J30"/>
    <mergeCell ref="K30:M30"/>
    <mergeCell ref="N30:P30"/>
    <mergeCell ref="Q30:S30"/>
    <mergeCell ref="H28:J28"/>
    <mergeCell ref="K28:M28"/>
    <mergeCell ref="N28:P28"/>
    <mergeCell ref="Q28:S28"/>
    <mergeCell ref="T28:U28"/>
    <mergeCell ref="V28:W28"/>
    <mergeCell ref="B27:G27"/>
    <mergeCell ref="H27:J27"/>
    <mergeCell ref="K27:M27"/>
    <mergeCell ref="N27:P27"/>
    <mergeCell ref="Q27:S27"/>
    <mergeCell ref="T27:U27"/>
    <mergeCell ref="V27:W27"/>
    <mergeCell ref="B28:G28"/>
    <mergeCell ref="B25:G25"/>
    <mergeCell ref="H25:J25"/>
    <mergeCell ref="K25:M25"/>
    <mergeCell ref="N25:P25"/>
    <mergeCell ref="Q25:S25"/>
    <mergeCell ref="T25:U25"/>
    <mergeCell ref="V25:W25"/>
    <mergeCell ref="B26:G26"/>
    <mergeCell ref="H26:J26"/>
    <mergeCell ref="K26:M26"/>
    <mergeCell ref="N26:P26"/>
    <mergeCell ref="Q26:S26"/>
    <mergeCell ref="T26:U26"/>
    <mergeCell ref="V26:W26"/>
    <mergeCell ref="A12:Z12"/>
    <mergeCell ref="B13:J13"/>
    <mergeCell ref="A20:Z20"/>
    <mergeCell ref="Q18:R18"/>
    <mergeCell ref="B16:J16"/>
    <mergeCell ref="K16:M16"/>
    <mergeCell ref="N16:P16"/>
    <mergeCell ref="Q16:R16"/>
    <mergeCell ref="B17:J17"/>
    <mergeCell ref="K17:M17"/>
    <mergeCell ref="N17:P17"/>
    <mergeCell ref="Q17:R17"/>
    <mergeCell ref="B18:J18"/>
    <mergeCell ref="K18:M18"/>
    <mergeCell ref="N18:P18"/>
    <mergeCell ref="A19:P19"/>
    <mergeCell ref="Q19:R19"/>
    <mergeCell ref="S19:U19"/>
    <mergeCell ref="V19:X19"/>
    <mergeCell ref="Y19:Z19"/>
    <mergeCell ref="S13:U13"/>
    <mergeCell ref="V13:X13"/>
    <mergeCell ref="Y13:Z13"/>
    <mergeCell ref="S14:U14"/>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K13:M13"/>
    <mergeCell ref="N13:P13"/>
    <mergeCell ref="Q13:R13"/>
    <mergeCell ref="N14:P14"/>
    <mergeCell ref="Q14:R14"/>
    <mergeCell ref="B15:J15"/>
    <mergeCell ref="K15:M15"/>
    <mergeCell ref="N15:P15"/>
    <mergeCell ref="Q15:R15"/>
    <mergeCell ref="B14:J14"/>
    <mergeCell ref="K14:M14"/>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Z124"/>
  <sheetViews>
    <sheetView view="pageBreakPreview" zoomScaleSheetLayoutView="100" workbookViewId="0" topLeftCell="A31">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5" t="s">
        <v>31</v>
      </c>
      <c r="B1" s="35"/>
      <c r="C1" s="35"/>
      <c r="D1" s="35"/>
      <c r="E1" s="35"/>
      <c r="F1" s="35"/>
      <c r="G1" s="35"/>
      <c r="H1" s="35"/>
      <c r="I1" s="35"/>
      <c r="J1" s="35"/>
      <c r="K1" s="35"/>
      <c r="L1" s="35"/>
      <c r="M1" s="35"/>
      <c r="N1" s="35"/>
      <c r="O1" s="35"/>
      <c r="P1" s="35"/>
      <c r="Q1" s="35"/>
      <c r="R1" s="35"/>
      <c r="S1" s="35"/>
      <c r="T1" s="35"/>
      <c r="U1" s="35"/>
      <c r="V1" s="35"/>
      <c r="W1" s="35"/>
      <c r="X1" s="35"/>
      <c r="Y1" s="35"/>
      <c r="Z1" s="35"/>
    </row>
    <row r="2" spans="1:26" ht="21" customHeight="1">
      <c r="A2" s="6"/>
      <c r="B2" s="6"/>
      <c r="C2" s="6"/>
      <c r="D2" s="6"/>
      <c r="E2" s="6"/>
      <c r="F2" s="6"/>
      <c r="G2" s="6"/>
      <c r="H2" s="6"/>
      <c r="I2" s="6"/>
      <c r="J2" s="36" t="s">
        <v>107</v>
      </c>
      <c r="K2" s="36"/>
      <c r="L2" s="36"/>
      <c r="M2" s="36"/>
      <c r="N2" s="36"/>
      <c r="O2" s="36"/>
      <c r="P2" s="36"/>
      <c r="Q2" s="36"/>
      <c r="R2" s="6"/>
      <c r="S2" s="6"/>
      <c r="T2" s="6"/>
      <c r="U2" s="6"/>
      <c r="V2" s="6"/>
      <c r="W2" s="6"/>
      <c r="X2" s="6"/>
      <c r="Y2" s="6"/>
      <c r="Z2" s="6"/>
    </row>
    <row r="3" spans="1:26" ht="21" customHeight="1">
      <c r="A3" s="35" t="s">
        <v>12</v>
      </c>
      <c r="B3" s="35"/>
      <c r="C3" s="35"/>
      <c r="D3" s="35"/>
      <c r="E3" s="35"/>
      <c r="F3" s="35"/>
      <c r="G3" s="35"/>
      <c r="H3" s="35"/>
      <c r="I3" s="35"/>
      <c r="J3" s="35"/>
      <c r="K3" s="35"/>
      <c r="L3" s="35"/>
      <c r="M3" s="35"/>
      <c r="N3" s="35"/>
      <c r="O3" s="35"/>
      <c r="P3" s="35"/>
      <c r="Q3" s="35"/>
      <c r="R3" s="35"/>
      <c r="S3" s="35"/>
      <c r="T3" s="35"/>
      <c r="U3" s="35"/>
      <c r="V3" s="35"/>
      <c r="W3" s="35"/>
      <c r="X3" s="35"/>
      <c r="Y3" s="35"/>
      <c r="Z3" s="35"/>
    </row>
    <row r="4" spans="1:26" ht="21" customHeight="1">
      <c r="A4" s="35" t="s">
        <v>91</v>
      </c>
      <c r="B4" s="35"/>
      <c r="C4" s="35"/>
      <c r="D4" s="35"/>
      <c r="E4" s="35"/>
      <c r="F4" s="35"/>
      <c r="G4" s="35"/>
      <c r="H4" s="35"/>
      <c r="I4" s="35"/>
      <c r="J4" s="35"/>
      <c r="K4" s="35"/>
      <c r="L4" s="35"/>
      <c r="M4" s="35"/>
      <c r="N4" s="35"/>
      <c r="O4" s="35"/>
      <c r="P4" s="35"/>
      <c r="Q4" s="35"/>
      <c r="R4" s="35"/>
      <c r="S4" s="35"/>
      <c r="T4" s="35"/>
      <c r="U4" s="35"/>
      <c r="V4" s="35"/>
      <c r="W4" s="35"/>
      <c r="X4" s="35"/>
      <c r="Y4" s="35"/>
      <c r="Z4" s="35"/>
    </row>
    <row r="5" ht="10.15" customHeight="1"/>
    <row r="6" ht="21" customHeight="1">
      <c r="A6" s="8" t="s">
        <v>1</v>
      </c>
    </row>
    <row r="7" spans="1:16" ht="21" customHeight="1">
      <c r="A7" s="9" t="s">
        <v>90</v>
      </c>
      <c r="L7" s="10"/>
      <c r="M7" s="37"/>
      <c r="N7" s="38"/>
      <c r="O7" s="38"/>
      <c r="P7" s="39"/>
    </row>
    <row r="8" spans="1:10" ht="21" customHeight="1">
      <c r="A8" s="9" t="s">
        <v>34</v>
      </c>
      <c r="G8" s="10"/>
      <c r="H8" s="37"/>
      <c r="I8" s="38"/>
      <c r="J8" s="39"/>
    </row>
    <row r="9" ht="9" customHeight="1"/>
    <row r="10" spans="1:26" s="8" customFormat="1" ht="30" customHeight="1">
      <c r="A10" s="40" t="s">
        <v>6</v>
      </c>
      <c r="B10" s="40" t="s">
        <v>29</v>
      </c>
      <c r="C10" s="40"/>
      <c r="D10" s="40"/>
      <c r="E10" s="40"/>
      <c r="F10" s="40"/>
      <c r="G10" s="40"/>
      <c r="H10" s="40"/>
      <c r="I10" s="40"/>
      <c r="J10" s="40"/>
      <c r="K10" s="40" t="s">
        <v>30</v>
      </c>
      <c r="L10" s="40"/>
      <c r="M10" s="40"/>
      <c r="N10" s="40"/>
      <c r="O10" s="40"/>
      <c r="P10" s="40"/>
      <c r="Q10" s="40"/>
      <c r="R10" s="40"/>
      <c r="S10" s="40" t="s">
        <v>5</v>
      </c>
      <c r="T10" s="40"/>
      <c r="U10" s="40"/>
      <c r="V10" s="40"/>
      <c r="W10" s="40"/>
      <c r="X10" s="40"/>
      <c r="Y10" s="40"/>
      <c r="Z10" s="40"/>
    </row>
    <row r="11" spans="1:26" s="8" customFormat="1" ht="30" customHeight="1">
      <c r="A11" s="40"/>
      <c r="B11" s="40"/>
      <c r="C11" s="40"/>
      <c r="D11" s="40"/>
      <c r="E11" s="40"/>
      <c r="F11" s="40"/>
      <c r="G11" s="40"/>
      <c r="H11" s="40"/>
      <c r="I11" s="40"/>
      <c r="J11" s="40"/>
      <c r="K11" s="40" t="s">
        <v>2</v>
      </c>
      <c r="L11" s="40"/>
      <c r="M11" s="40"/>
      <c r="N11" s="40" t="s">
        <v>3</v>
      </c>
      <c r="O11" s="40"/>
      <c r="P11" s="40"/>
      <c r="Q11" s="40" t="s">
        <v>4</v>
      </c>
      <c r="R11" s="40"/>
      <c r="S11" s="40" t="s">
        <v>2</v>
      </c>
      <c r="T11" s="40"/>
      <c r="U11" s="40"/>
      <c r="V11" s="40" t="s">
        <v>3</v>
      </c>
      <c r="W11" s="40"/>
      <c r="X11" s="40"/>
      <c r="Y11" s="40" t="s">
        <v>4</v>
      </c>
      <c r="Z11" s="40"/>
    </row>
    <row r="12" spans="1:26" ht="24" customHeight="1">
      <c r="A12" s="41" t="s">
        <v>104</v>
      </c>
      <c r="B12" s="42"/>
      <c r="C12" s="42"/>
      <c r="D12" s="42"/>
      <c r="E12" s="42"/>
      <c r="F12" s="42"/>
      <c r="G12" s="42"/>
      <c r="H12" s="42"/>
      <c r="I12" s="42"/>
      <c r="J12" s="42"/>
      <c r="K12" s="42"/>
      <c r="L12" s="42"/>
      <c r="M12" s="42"/>
      <c r="N12" s="42"/>
      <c r="O12" s="42"/>
      <c r="P12" s="42"/>
      <c r="Q12" s="42"/>
      <c r="R12" s="42"/>
      <c r="S12" s="42"/>
      <c r="T12" s="42"/>
      <c r="U12" s="42"/>
      <c r="V12" s="42"/>
      <c r="W12" s="42"/>
      <c r="X12" s="42"/>
      <c r="Y12" s="42"/>
      <c r="Z12" s="43"/>
    </row>
    <row r="13" spans="1:26" ht="24" customHeight="1">
      <c r="A13" s="24">
        <v>1</v>
      </c>
      <c r="B13" s="44" t="s">
        <v>92</v>
      </c>
      <c r="C13" s="44"/>
      <c r="D13" s="44"/>
      <c r="E13" s="44"/>
      <c r="F13" s="44"/>
      <c r="G13" s="44"/>
      <c r="H13" s="44"/>
      <c r="I13" s="44"/>
      <c r="J13" s="44"/>
      <c r="K13" s="45">
        <v>120</v>
      </c>
      <c r="L13" s="45"/>
      <c r="M13" s="45"/>
      <c r="N13" s="46">
        <f>Q30</f>
        <v>0</v>
      </c>
      <c r="O13" s="46"/>
      <c r="P13" s="46"/>
      <c r="Q13" s="47">
        <f>V25/T25*100</f>
        <v>0</v>
      </c>
      <c r="R13" s="48"/>
      <c r="S13" s="199">
        <v>3600000</v>
      </c>
      <c r="T13" s="200"/>
      <c r="U13" s="201"/>
      <c r="V13" s="202"/>
      <c r="W13" s="203"/>
      <c r="X13" s="204"/>
      <c r="Y13" s="211">
        <f>V13/S13*100</f>
        <v>0</v>
      </c>
      <c r="Z13" s="212"/>
    </row>
    <row r="14" spans="1:26" s="11" customFormat="1" ht="48" customHeight="1">
      <c r="A14" s="20">
        <v>2</v>
      </c>
      <c r="B14" s="33" t="s">
        <v>93</v>
      </c>
      <c r="C14" s="33"/>
      <c r="D14" s="33"/>
      <c r="E14" s="33"/>
      <c r="F14" s="33"/>
      <c r="G14" s="33"/>
      <c r="H14" s="33"/>
      <c r="I14" s="33"/>
      <c r="J14" s="33"/>
      <c r="K14" s="98">
        <v>20</v>
      </c>
      <c r="L14" s="98"/>
      <c r="M14" s="98"/>
      <c r="N14" s="99">
        <f>Q32</f>
        <v>0</v>
      </c>
      <c r="O14" s="99"/>
      <c r="P14" s="99"/>
      <c r="Q14" s="68">
        <f>V32/T32*100</f>
        <v>0</v>
      </c>
      <c r="R14" s="69"/>
      <c r="S14" s="196">
        <v>2160000</v>
      </c>
      <c r="T14" s="197"/>
      <c r="U14" s="198"/>
      <c r="V14" s="205"/>
      <c r="W14" s="206"/>
      <c r="X14" s="207"/>
      <c r="Y14" s="211">
        <f>V14/S14*100</f>
        <v>0</v>
      </c>
      <c r="Z14" s="212"/>
    </row>
    <row r="15" spans="1:26" ht="24" customHeight="1">
      <c r="A15" s="19">
        <v>3</v>
      </c>
      <c r="B15" s="100" t="s">
        <v>94</v>
      </c>
      <c r="C15" s="100"/>
      <c r="D15" s="100"/>
      <c r="E15" s="100"/>
      <c r="F15" s="100"/>
      <c r="G15" s="100"/>
      <c r="H15" s="100"/>
      <c r="I15" s="100"/>
      <c r="J15" s="100"/>
      <c r="K15" s="101">
        <v>1050</v>
      </c>
      <c r="L15" s="101"/>
      <c r="M15" s="101"/>
      <c r="N15" s="49">
        <f>Q33</f>
        <v>0</v>
      </c>
      <c r="O15" s="49"/>
      <c r="P15" s="49"/>
      <c r="Q15" s="68">
        <f>V33/T33*100</f>
        <v>0</v>
      </c>
      <c r="R15" s="69"/>
      <c r="S15" s="237">
        <v>5586000</v>
      </c>
      <c r="T15" s="238"/>
      <c r="U15" s="239"/>
      <c r="V15" s="208"/>
      <c r="W15" s="209"/>
      <c r="X15" s="210"/>
      <c r="Y15" s="211">
        <f>V15/S15*100</f>
        <v>0</v>
      </c>
      <c r="Z15" s="212"/>
    </row>
    <row r="16" spans="1:26" ht="24" customHeight="1">
      <c r="A16" s="19">
        <v>4</v>
      </c>
      <c r="B16" s="100" t="s">
        <v>95</v>
      </c>
      <c r="C16" s="100"/>
      <c r="D16" s="100"/>
      <c r="E16" s="100"/>
      <c r="F16" s="100"/>
      <c r="G16" s="100"/>
      <c r="H16" s="100"/>
      <c r="I16" s="100"/>
      <c r="J16" s="100"/>
      <c r="K16" s="101">
        <v>6</v>
      </c>
      <c r="L16" s="101"/>
      <c r="M16" s="101"/>
      <c r="N16" s="49">
        <f>Q34</f>
        <v>0</v>
      </c>
      <c r="O16" s="49"/>
      <c r="P16" s="49"/>
      <c r="Q16" s="68">
        <f aca="true" t="shared" si="0" ref="Q16:Q18">V34/T34*100</f>
        <v>0</v>
      </c>
      <c r="R16" s="69"/>
      <c r="S16" s="248">
        <v>456000</v>
      </c>
      <c r="T16" s="249"/>
      <c r="U16" s="250"/>
      <c r="V16" s="219"/>
      <c r="W16" s="220"/>
      <c r="X16" s="221"/>
      <c r="Y16" s="222">
        <f>V16/S16*100</f>
        <v>0</v>
      </c>
      <c r="Z16" s="223"/>
    </row>
    <row r="17" spans="1:26" ht="24" customHeight="1">
      <c r="A17" s="19">
        <v>5</v>
      </c>
      <c r="B17" s="50" t="s">
        <v>96</v>
      </c>
      <c r="C17" s="51"/>
      <c r="D17" s="51"/>
      <c r="E17" s="51"/>
      <c r="F17" s="51"/>
      <c r="G17" s="51"/>
      <c r="H17" s="51"/>
      <c r="I17" s="51"/>
      <c r="J17" s="52"/>
      <c r="K17" s="53">
        <v>1</v>
      </c>
      <c r="L17" s="54"/>
      <c r="M17" s="55"/>
      <c r="N17" s="56">
        <f>Q35</f>
        <v>0</v>
      </c>
      <c r="O17" s="57"/>
      <c r="P17" s="58"/>
      <c r="Q17" s="68">
        <f>V35/T35*100</f>
        <v>0</v>
      </c>
      <c r="R17" s="69"/>
      <c r="S17" s="251"/>
      <c r="T17" s="252"/>
      <c r="U17" s="253"/>
      <c r="V17" s="213"/>
      <c r="W17" s="214"/>
      <c r="X17" s="215"/>
      <c r="Y17" s="224">
        <f>V17/S16*100</f>
        <v>0</v>
      </c>
      <c r="Z17" s="225"/>
    </row>
    <row r="18" spans="1:26" s="11" customFormat="1" ht="24" customHeight="1">
      <c r="A18" s="20">
        <v>6</v>
      </c>
      <c r="B18" s="33" t="s">
        <v>97</v>
      </c>
      <c r="C18" s="33"/>
      <c r="D18" s="33"/>
      <c r="E18" s="33"/>
      <c r="F18" s="33"/>
      <c r="G18" s="33"/>
      <c r="H18" s="33"/>
      <c r="I18" s="33"/>
      <c r="J18" s="33"/>
      <c r="K18" s="34">
        <v>6</v>
      </c>
      <c r="L18" s="34"/>
      <c r="M18" s="34"/>
      <c r="N18" s="49">
        <f>Q36</f>
        <v>0</v>
      </c>
      <c r="O18" s="49"/>
      <c r="P18" s="49"/>
      <c r="Q18" s="68">
        <f t="shared" si="0"/>
        <v>0</v>
      </c>
      <c r="R18" s="69"/>
      <c r="S18" s="254"/>
      <c r="T18" s="255"/>
      <c r="U18" s="256"/>
      <c r="V18" s="216"/>
      <c r="W18" s="217"/>
      <c r="X18" s="218"/>
      <c r="Y18" s="226"/>
      <c r="Z18" s="227"/>
    </row>
    <row r="19" spans="1:26" s="8" customFormat="1" ht="24" customHeight="1">
      <c r="A19" s="70" t="s">
        <v>35</v>
      </c>
      <c r="B19" s="71"/>
      <c r="C19" s="71"/>
      <c r="D19" s="71"/>
      <c r="E19" s="71"/>
      <c r="F19" s="71"/>
      <c r="G19" s="71"/>
      <c r="H19" s="71"/>
      <c r="I19" s="71"/>
      <c r="J19" s="71"/>
      <c r="K19" s="71"/>
      <c r="L19" s="71"/>
      <c r="M19" s="71"/>
      <c r="N19" s="71"/>
      <c r="O19" s="71"/>
      <c r="P19" s="72"/>
      <c r="Q19" s="73">
        <f>V37</f>
        <v>0</v>
      </c>
      <c r="R19" s="73"/>
      <c r="S19" s="74">
        <f>SUM(S13:U18)</f>
        <v>11802000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40" t="s">
        <v>32</v>
      </c>
      <c r="C23" s="40"/>
      <c r="D23" s="40"/>
      <c r="E23" s="40"/>
      <c r="F23" s="40"/>
      <c r="G23" s="40"/>
      <c r="H23" s="40" t="s">
        <v>36</v>
      </c>
      <c r="I23" s="40"/>
      <c r="J23" s="40"/>
      <c r="K23" s="40" t="s">
        <v>33</v>
      </c>
      <c r="L23" s="40"/>
      <c r="M23" s="40"/>
      <c r="N23" s="40" t="s">
        <v>37</v>
      </c>
      <c r="O23" s="40"/>
      <c r="P23" s="40"/>
      <c r="Q23" s="40" t="s">
        <v>38</v>
      </c>
      <c r="R23" s="40"/>
      <c r="S23" s="40"/>
      <c r="T23" s="40" t="s">
        <v>39</v>
      </c>
      <c r="U23" s="40"/>
      <c r="V23" s="102" t="s">
        <v>8</v>
      </c>
      <c r="W23" s="102"/>
      <c r="X23" s="40" t="s">
        <v>9</v>
      </c>
      <c r="Y23" s="40"/>
      <c r="Z23" s="40"/>
    </row>
    <row r="24" spans="1:26" ht="24" customHeight="1">
      <c r="A24" s="178" t="s">
        <v>104</v>
      </c>
      <c r="B24" s="179"/>
      <c r="C24" s="179"/>
      <c r="D24" s="179"/>
      <c r="E24" s="179"/>
      <c r="F24" s="179"/>
      <c r="G24" s="179"/>
      <c r="H24" s="179"/>
      <c r="I24" s="179"/>
      <c r="J24" s="179"/>
      <c r="K24" s="179"/>
      <c r="L24" s="179"/>
      <c r="M24" s="179"/>
      <c r="N24" s="179"/>
      <c r="O24" s="179"/>
      <c r="P24" s="179"/>
      <c r="Q24" s="179"/>
      <c r="R24" s="179"/>
      <c r="S24" s="179"/>
      <c r="T24" s="180"/>
      <c r="U24" s="180"/>
      <c r="V24" s="179"/>
      <c r="W24" s="179"/>
      <c r="X24" s="179"/>
      <c r="Y24" s="179"/>
      <c r="Z24" s="181"/>
    </row>
    <row r="25" spans="1:26" s="27" customFormat="1" ht="48" customHeight="1">
      <c r="A25" s="25">
        <v>1</v>
      </c>
      <c r="B25" s="182" t="s">
        <v>92</v>
      </c>
      <c r="C25" s="183"/>
      <c r="D25" s="183"/>
      <c r="E25" s="183"/>
      <c r="F25" s="183"/>
      <c r="G25" s="184"/>
      <c r="H25" s="185">
        <f>$K$13</f>
        <v>120</v>
      </c>
      <c r="I25" s="185"/>
      <c r="J25" s="185"/>
      <c r="K25" s="240"/>
      <c r="L25" s="240"/>
      <c r="M25" s="241"/>
      <c r="N25" s="240"/>
      <c r="O25" s="240"/>
      <c r="P25" s="241"/>
      <c r="Q25" s="187"/>
      <c r="R25" s="187"/>
      <c r="S25" s="188"/>
      <c r="T25" s="189">
        <v>25</v>
      </c>
      <c r="U25" s="189"/>
      <c r="V25" s="190">
        <f>SUM(V26:W31)</f>
        <v>0</v>
      </c>
      <c r="W25" s="68"/>
      <c r="X25" s="59"/>
      <c r="Y25" s="60"/>
      <c r="Z25" s="61"/>
    </row>
    <row r="26" spans="1:26" ht="24" customHeight="1">
      <c r="A26" s="19">
        <v>1.1</v>
      </c>
      <c r="B26" s="100" t="s">
        <v>98</v>
      </c>
      <c r="C26" s="100"/>
      <c r="D26" s="100"/>
      <c r="E26" s="100"/>
      <c r="F26" s="100"/>
      <c r="G26" s="100"/>
      <c r="H26" s="106">
        <f aca="true" t="shared" si="1" ref="H26:H31">$K$13</f>
        <v>120</v>
      </c>
      <c r="I26" s="106"/>
      <c r="J26" s="106"/>
      <c r="K26" s="242"/>
      <c r="L26" s="242"/>
      <c r="M26" s="242"/>
      <c r="N26" s="242"/>
      <c r="O26" s="242"/>
      <c r="P26" s="242"/>
      <c r="Q26" s="107"/>
      <c r="R26" s="107"/>
      <c r="S26" s="107"/>
      <c r="T26" s="108">
        <v>3</v>
      </c>
      <c r="U26" s="108"/>
      <c r="V26" s="96">
        <f>(T26*((K26*0)+(N26*50)+(Q26*100)))/(H26*100)</f>
        <v>0</v>
      </c>
      <c r="W26" s="97"/>
      <c r="X26" s="62"/>
      <c r="Y26" s="63"/>
      <c r="Z26" s="64"/>
    </row>
    <row r="27" spans="1:26" s="11" customFormat="1" ht="48" customHeight="1">
      <c r="A27" s="20">
        <v>1.2</v>
      </c>
      <c r="B27" s="33" t="s">
        <v>99</v>
      </c>
      <c r="C27" s="33"/>
      <c r="D27" s="33"/>
      <c r="E27" s="33"/>
      <c r="F27" s="33"/>
      <c r="G27" s="33"/>
      <c r="H27" s="106">
        <f t="shared" si="1"/>
        <v>120</v>
      </c>
      <c r="I27" s="106"/>
      <c r="J27" s="106"/>
      <c r="K27" s="246"/>
      <c r="L27" s="246"/>
      <c r="M27" s="246"/>
      <c r="N27" s="246"/>
      <c r="O27" s="246"/>
      <c r="P27" s="246"/>
      <c r="Q27" s="191"/>
      <c r="R27" s="191"/>
      <c r="S27" s="192"/>
      <c r="T27" s="186">
        <v>5</v>
      </c>
      <c r="U27" s="186"/>
      <c r="V27" s="94">
        <f>(T27*((K27*0)+(N27*50)+(Q27*100)))/(H27*100)</f>
        <v>0</v>
      </c>
      <c r="W27" s="95"/>
      <c r="X27" s="62"/>
      <c r="Y27" s="63"/>
      <c r="Z27" s="64"/>
    </row>
    <row r="28" spans="1:26" s="11" customFormat="1" ht="48" customHeight="1">
      <c r="A28" s="20">
        <v>1.3</v>
      </c>
      <c r="B28" s="193" t="s">
        <v>100</v>
      </c>
      <c r="C28" s="194"/>
      <c r="D28" s="194"/>
      <c r="E28" s="194"/>
      <c r="F28" s="194"/>
      <c r="G28" s="195"/>
      <c r="H28" s="106">
        <f t="shared" si="1"/>
        <v>120</v>
      </c>
      <c r="I28" s="106"/>
      <c r="J28" s="106"/>
      <c r="K28" s="243"/>
      <c r="L28" s="244"/>
      <c r="M28" s="245"/>
      <c r="N28" s="243"/>
      <c r="O28" s="244"/>
      <c r="P28" s="245"/>
      <c r="Q28" s="85"/>
      <c r="R28" s="86"/>
      <c r="S28" s="86"/>
      <c r="T28" s="186">
        <v>2</v>
      </c>
      <c r="U28" s="186"/>
      <c r="V28" s="94">
        <f>(T28*((K28*0)+(N28*50)+(Q28*100)))/(H28*100)</f>
        <v>0</v>
      </c>
      <c r="W28" s="95"/>
      <c r="X28" s="62"/>
      <c r="Y28" s="63"/>
      <c r="Z28" s="64"/>
    </row>
    <row r="29" spans="1:26" s="11" customFormat="1" ht="72" customHeight="1">
      <c r="A29" s="20">
        <v>1.4</v>
      </c>
      <c r="B29" s="33" t="s">
        <v>101</v>
      </c>
      <c r="C29" s="33"/>
      <c r="D29" s="33"/>
      <c r="E29" s="33"/>
      <c r="F29" s="33"/>
      <c r="G29" s="33"/>
      <c r="H29" s="106">
        <f t="shared" si="1"/>
        <v>120</v>
      </c>
      <c r="I29" s="106"/>
      <c r="J29" s="106"/>
      <c r="K29" s="247"/>
      <c r="L29" s="247"/>
      <c r="M29" s="247"/>
      <c r="N29" s="247"/>
      <c r="O29" s="247"/>
      <c r="P29" s="247"/>
      <c r="Q29" s="116"/>
      <c r="R29" s="116"/>
      <c r="S29" s="85"/>
      <c r="T29" s="186">
        <v>5</v>
      </c>
      <c r="U29" s="186"/>
      <c r="V29" s="94">
        <f aca="true" t="shared" si="2" ref="V29:V36">(T29*((K29*0)+(N29*50)+(Q29*100)))/(H29*100)</f>
        <v>0</v>
      </c>
      <c r="W29" s="95"/>
      <c r="X29" s="62"/>
      <c r="Y29" s="63"/>
      <c r="Z29" s="64"/>
    </row>
    <row r="30" spans="1:26" s="11" customFormat="1" ht="48" customHeight="1">
      <c r="A30" s="20">
        <v>1.5</v>
      </c>
      <c r="B30" s="193" t="s">
        <v>102</v>
      </c>
      <c r="C30" s="194"/>
      <c r="D30" s="194"/>
      <c r="E30" s="194"/>
      <c r="F30" s="194"/>
      <c r="G30" s="195"/>
      <c r="H30" s="106">
        <f t="shared" si="1"/>
        <v>120</v>
      </c>
      <c r="I30" s="106"/>
      <c r="J30" s="106"/>
      <c r="K30" s="243"/>
      <c r="L30" s="244"/>
      <c r="M30" s="245"/>
      <c r="N30" s="243"/>
      <c r="O30" s="244"/>
      <c r="P30" s="245"/>
      <c r="Q30" s="85"/>
      <c r="R30" s="86"/>
      <c r="S30" s="88"/>
      <c r="T30" s="112">
        <v>5</v>
      </c>
      <c r="U30" s="113"/>
      <c r="V30" s="94">
        <f t="shared" si="2"/>
        <v>0</v>
      </c>
      <c r="W30" s="95"/>
      <c r="X30" s="62"/>
      <c r="Y30" s="63"/>
      <c r="Z30" s="64"/>
    </row>
    <row r="31" spans="1:26" ht="48" customHeight="1">
      <c r="A31" s="19">
        <v>1.6</v>
      </c>
      <c r="B31" s="193" t="s">
        <v>103</v>
      </c>
      <c r="C31" s="194"/>
      <c r="D31" s="194"/>
      <c r="E31" s="194"/>
      <c r="F31" s="194"/>
      <c r="G31" s="195"/>
      <c r="H31" s="106">
        <f t="shared" si="1"/>
        <v>120</v>
      </c>
      <c r="I31" s="106"/>
      <c r="J31" s="106"/>
      <c r="K31" s="257"/>
      <c r="L31" s="258"/>
      <c r="M31" s="259"/>
      <c r="N31" s="257"/>
      <c r="O31" s="258"/>
      <c r="P31" s="259"/>
      <c r="Q31" s="91"/>
      <c r="R31" s="92"/>
      <c r="S31" s="109"/>
      <c r="T31" s="110">
        <v>5</v>
      </c>
      <c r="U31" s="111"/>
      <c r="V31" s="96">
        <f t="shared" si="2"/>
        <v>0</v>
      </c>
      <c r="W31" s="97"/>
      <c r="X31" s="62"/>
      <c r="Y31" s="63"/>
      <c r="Z31" s="64"/>
    </row>
    <row r="32" spans="1:26" s="23" customFormat="1" ht="48" customHeight="1">
      <c r="A32" s="22">
        <v>2</v>
      </c>
      <c r="B32" s="79" t="s">
        <v>93</v>
      </c>
      <c r="C32" s="80"/>
      <c r="D32" s="80"/>
      <c r="E32" s="80"/>
      <c r="F32" s="80"/>
      <c r="G32" s="81"/>
      <c r="H32" s="82">
        <f>$K$14</f>
        <v>20</v>
      </c>
      <c r="I32" s="83"/>
      <c r="J32" s="84"/>
      <c r="K32" s="243"/>
      <c r="L32" s="244"/>
      <c r="M32" s="245"/>
      <c r="N32" s="243"/>
      <c r="O32" s="244"/>
      <c r="P32" s="245"/>
      <c r="Q32" s="85"/>
      <c r="R32" s="86"/>
      <c r="S32" s="88"/>
      <c r="T32" s="89">
        <v>25</v>
      </c>
      <c r="U32" s="90"/>
      <c r="V32" s="94">
        <f t="shared" si="2"/>
        <v>0</v>
      </c>
      <c r="W32" s="95"/>
      <c r="X32" s="62"/>
      <c r="Y32" s="63"/>
      <c r="Z32" s="64"/>
    </row>
    <row r="33" spans="1:26" ht="24" customHeight="1">
      <c r="A33" s="16">
        <v>3</v>
      </c>
      <c r="B33" s="79" t="s">
        <v>94</v>
      </c>
      <c r="C33" s="80"/>
      <c r="D33" s="80"/>
      <c r="E33" s="80"/>
      <c r="F33" s="80"/>
      <c r="G33" s="81"/>
      <c r="H33" s="103">
        <f>$K$15</f>
        <v>1050</v>
      </c>
      <c r="I33" s="104"/>
      <c r="J33" s="105"/>
      <c r="K33" s="257"/>
      <c r="L33" s="258"/>
      <c r="M33" s="259"/>
      <c r="N33" s="257"/>
      <c r="O33" s="258"/>
      <c r="P33" s="259"/>
      <c r="Q33" s="91"/>
      <c r="R33" s="92"/>
      <c r="S33" s="109"/>
      <c r="T33" s="118">
        <v>20</v>
      </c>
      <c r="U33" s="119"/>
      <c r="V33" s="96">
        <f t="shared" si="2"/>
        <v>0</v>
      </c>
      <c r="W33" s="97"/>
      <c r="X33" s="62"/>
      <c r="Y33" s="63"/>
      <c r="Z33" s="64"/>
    </row>
    <row r="34" spans="1:26" s="23" customFormat="1" ht="48" customHeight="1">
      <c r="A34" s="22">
        <v>4</v>
      </c>
      <c r="B34" s="79" t="s">
        <v>95</v>
      </c>
      <c r="C34" s="80"/>
      <c r="D34" s="80"/>
      <c r="E34" s="80"/>
      <c r="F34" s="80"/>
      <c r="G34" s="81"/>
      <c r="H34" s="82">
        <f>$K$16</f>
        <v>6</v>
      </c>
      <c r="I34" s="83"/>
      <c r="J34" s="84"/>
      <c r="K34" s="243"/>
      <c r="L34" s="244"/>
      <c r="M34" s="245"/>
      <c r="N34" s="243"/>
      <c r="O34" s="244"/>
      <c r="P34" s="245"/>
      <c r="Q34" s="85"/>
      <c r="R34" s="86"/>
      <c r="S34" s="88"/>
      <c r="T34" s="89">
        <v>10</v>
      </c>
      <c r="U34" s="90"/>
      <c r="V34" s="94">
        <f t="shared" si="2"/>
        <v>0</v>
      </c>
      <c r="W34" s="95"/>
      <c r="X34" s="62"/>
      <c r="Y34" s="63"/>
      <c r="Z34" s="64"/>
    </row>
    <row r="35" spans="1:26" s="23" customFormat="1" ht="48" customHeight="1">
      <c r="A35" s="22">
        <v>5</v>
      </c>
      <c r="B35" s="79" t="s">
        <v>96</v>
      </c>
      <c r="C35" s="80"/>
      <c r="D35" s="80"/>
      <c r="E35" s="80"/>
      <c r="F35" s="80"/>
      <c r="G35" s="81"/>
      <c r="H35" s="82">
        <f>$K$17</f>
        <v>1</v>
      </c>
      <c r="I35" s="83"/>
      <c r="J35" s="84"/>
      <c r="K35" s="243"/>
      <c r="L35" s="244"/>
      <c r="M35" s="245"/>
      <c r="N35" s="243"/>
      <c r="O35" s="244"/>
      <c r="P35" s="245"/>
      <c r="Q35" s="85"/>
      <c r="R35" s="86"/>
      <c r="S35" s="88"/>
      <c r="T35" s="89">
        <v>10</v>
      </c>
      <c r="U35" s="90"/>
      <c r="V35" s="94">
        <f t="shared" si="2"/>
        <v>0</v>
      </c>
      <c r="W35" s="95"/>
      <c r="X35" s="62"/>
      <c r="Y35" s="63"/>
      <c r="Z35" s="64"/>
    </row>
    <row r="36" spans="1:26" s="23" customFormat="1" ht="48" customHeight="1">
      <c r="A36" s="22">
        <v>6</v>
      </c>
      <c r="B36" s="114" t="s">
        <v>97</v>
      </c>
      <c r="C36" s="114"/>
      <c r="D36" s="114"/>
      <c r="E36" s="114"/>
      <c r="F36" s="114"/>
      <c r="G36" s="114"/>
      <c r="H36" s="115">
        <f>$K$18</f>
        <v>6</v>
      </c>
      <c r="I36" s="115"/>
      <c r="J36" s="115"/>
      <c r="K36" s="247"/>
      <c r="L36" s="247"/>
      <c r="M36" s="247"/>
      <c r="N36" s="247"/>
      <c r="O36" s="247"/>
      <c r="P36" s="247"/>
      <c r="Q36" s="116"/>
      <c r="R36" s="116"/>
      <c r="S36" s="85"/>
      <c r="T36" s="117">
        <v>10</v>
      </c>
      <c r="U36" s="117"/>
      <c r="V36" s="94">
        <f t="shared" si="2"/>
        <v>0</v>
      </c>
      <c r="W36" s="95"/>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SUM(V25,V32:W36)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86</v>
      </c>
    </row>
    <row r="40" spans="1:26" ht="60" customHeight="1">
      <c r="A40" s="21" t="s">
        <v>6</v>
      </c>
      <c r="B40" s="40" t="s">
        <v>40</v>
      </c>
      <c r="C40" s="40"/>
      <c r="D40" s="40"/>
      <c r="E40" s="40"/>
      <c r="F40" s="40"/>
      <c r="G40" s="40"/>
      <c r="H40" s="40"/>
      <c r="I40" s="40"/>
      <c r="J40" s="40"/>
      <c r="K40" s="40"/>
      <c r="L40" s="40"/>
      <c r="M40" s="120" t="s">
        <v>41</v>
      </c>
      <c r="N40" s="121"/>
      <c r="O40" s="121"/>
      <c r="P40" s="121"/>
      <c r="Q40" s="121"/>
      <c r="R40" s="121"/>
      <c r="S40" s="121"/>
      <c r="T40" s="121"/>
      <c r="U40" s="121"/>
      <c r="V40" s="121"/>
      <c r="W40" s="121"/>
      <c r="X40" s="122"/>
      <c r="Y40" s="102" t="s">
        <v>42</v>
      </c>
      <c r="Z40" s="102"/>
    </row>
    <row r="41" spans="1:26" ht="24" customHeight="1">
      <c r="A41" s="123" t="s">
        <v>43</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26"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26"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26"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26"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26" t="str">
        <f>IF(B46&lt;&gt;"","2.1.5","")</f>
        <v/>
      </c>
      <c r="B46" s="127"/>
      <c r="C46" s="128"/>
      <c r="D46" s="128"/>
      <c r="E46" s="128"/>
      <c r="F46" s="128"/>
      <c r="G46" s="128"/>
      <c r="H46" s="128"/>
      <c r="I46" s="128"/>
      <c r="J46" s="128"/>
      <c r="K46" s="128"/>
      <c r="L46" s="129"/>
      <c r="M46" s="28"/>
      <c r="N46" s="29"/>
      <c r="O46" s="29"/>
      <c r="P46" s="29"/>
      <c r="Q46" s="29"/>
      <c r="R46" s="29"/>
      <c r="S46" s="29"/>
      <c r="T46" s="29"/>
      <c r="U46" s="29"/>
      <c r="V46" s="29"/>
      <c r="W46" s="29"/>
      <c r="X46" s="30"/>
      <c r="Y46" s="135"/>
      <c r="Z46" s="136"/>
    </row>
    <row r="47" spans="1:26" ht="24" customHeight="1">
      <c r="A47" s="123" t="s">
        <v>44</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26"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26"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26"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26"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26"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45</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26"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26"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26"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26"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26"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87</v>
      </c>
    </row>
    <row r="61" ht="9.95" customHeight="1"/>
    <row r="62" spans="1:26" ht="72" customHeight="1">
      <c r="A62" s="21" t="s">
        <v>6</v>
      </c>
      <c r="B62" s="40" t="s">
        <v>46</v>
      </c>
      <c r="C62" s="40"/>
      <c r="D62" s="40"/>
      <c r="E62" s="40"/>
      <c r="F62" s="40"/>
      <c r="G62" s="40"/>
      <c r="H62" s="40" t="s">
        <v>41</v>
      </c>
      <c r="I62" s="40"/>
      <c r="J62" s="40"/>
      <c r="K62" s="40"/>
      <c r="L62" s="40"/>
      <c r="M62" s="40"/>
      <c r="N62" s="40"/>
      <c r="O62" s="40"/>
      <c r="P62" s="40"/>
      <c r="Q62" s="120" t="s">
        <v>47</v>
      </c>
      <c r="R62" s="121"/>
      <c r="S62" s="121"/>
      <c r="T62" s="121"/>
      <c r="U62" s="121"/>
      <c r="V62" s="121"/>
      <c r="W62" s="121"/>
      <c r="X62" s="122"/>
      <c r="Y62" s="102" t="s">
        <v>42</v>
      </c>
      <c r="Z62" s="102"/>
    </row>
    <row r="63" spans="1:26" ht="72" customHeight="1">
      <c r="A63" s="26"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26"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26"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26"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26" t="str">
        <f>IF(B67&lt;&gt;"","3.5","")</f>
        <v/>
      </c>
      <c r="B67" s="127"/>
      <c r="C67" s="128"/>
      <c r="D67" s="128"/>
      <c r="E67" s="128"/>
      <c r="F67" s="128"/>
      <c r="G67" s="129"/>
      <c r="H67" s="127"/>
      <c r="I67" s="128"/>
      <c r="J67" s="128"/>
      <c r="K67" s="128"/>
      <c r="L67" s="128"/>
      <c r="M67" s="128"/>
      <c r="N67" s="128"/>
      <c r="O67" s="128"/>
      <c r="P67" s="129"/>
      <c r="Q67" s="127"/>
      <c r="R67" s="128"/>
      <c r="S67" s="128"/>
      <c r="T67" s="128"/>
      <c r="U67" s="128"/>
      <c r="V67" s="128"/>
      <c r="W67" s="128"/>
      <c r="X67" s="129"/>
      <c r="Y67" s="135"/>
      <c r="Z67" s="136"/>
    </row>
    <row r="68" spans="1:26" s="17" customFormat="1" ht="72" customHeight="1">
      <c r="A68" s="26"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88</v>
      </c>
    </row>
    <row r="71" ht="9.95" customHeight="1">
      <c r="A71" s="5"/>
    </row>
    <row r="72" spans="2:25" ht="48" customHeight="1">
      <c r="B72" s="153"/>
      <c r="C72" s="154"/>
      <c r="D72" s="154"/>
      <c r="E72" s="154"/>
      <c r="F72" s="154"/>
      <c r="G72" s="154"/>
      <c r="H72" s="154"/>
      <c r="I72" s="154"/>
      <c r="J72" s="154"/>
      <c r="K72" s="154"/>
      <c r="L72" s="154"/>
      <c r="M72" s="154"/>
      <c r="N72" s="154"/>
      <c r="O72" s="154"/>
      <c r="P72" s="154"/>
      <c r="Q72" s="154"/>
      <c r="R72" s="154"/>
      <c r="S72" s="154"/>
      <c r="T72" s="154"/>
      <c r="U72" s="154"/>
      <c r="V72" s="154"/>
      <c r="W72" s="154"/>
      <c r="X72" s="154"/>
      <c r="Y72" s="155"/>
    </row>
    <row r="73" spans="2:25" ht="48" customHeight="1">
      <c r="B73" s="156"/>
      <c r="C73" s="157"/>
      <c r="D73" s="157"/>
      <c r="E73" s="157"/>
      <c r="F73" s="157"/>
      <c r="G73" s="157"/>
      <c r="H73" s="157"/>
      <c r="I73" s="157"/>
      <c r="J73" s="157"/>
      <c r="K73" s="157"/>
      <c r="L73" s="157"/>
      <c r="M73" s="157"/>
      <c r="N73" s="157"/>
      <c r="O73" s="157"/>
      <c r="P73" s="157"/>
      <c r="Q73" s="157"/>
      <c r="R73" s="157"/>
      <c r="S73" s="157"/>
      <c r="T73" s="157"/>
      <c r="U73" s="157"/>
      <c r="V73" s="157"/>
      <c r="W73" s="157"/>
      <c r="X73" s="157"/>
      <c r="Y73" s="158"/>
    </row>
    <row r="74" spans="2:25" ht="48" customHeight="1">
      <c r="B74" s="156"/>
      <c r="C74" s="157"/>
      <c r="D74" s="157"/>
      <c r="E74" s="157"/>
      <c r="F74" s="157"/>
      <c r="G74" s="157"/>
      <c r="H74" s="157"/>
      <c r="I74" s="157"/>
      <c r="J74" s="157"/>
      <c r="K74" s="157"/>
      <c r="L74" s="157"/>
      <c r="M74" s="157"/>
      <c r="N74" s="157"/>
      <c r="O74" s="157"/>
      <c r="P74" s="157"/>
      <c r="Q74" s="157"/>
      <c r="R74" s="157"/>
      <c r="S74" s="157"/>
      <c r="T74" s="157"/>
      <c r="U74" s="157"/>
      <c r="V74" s="157"/>
      <c r="W74" s="157"/>
      <c r="X74" s="157"/>
      <c r="Y74" s="158"/>
    </row>
    <row r="75" spans="2:25" ht="48" customHeight="1">
      <c r="B75" s="156"/>
      <c r="C75" s="157"/>
      <c r="D75" s="157"/>
      <c r="E75" s="157"/>
      <c r="F75" s="157"/>
      <c r="G75" s="157"/>
      <c r="H75" s="157"/>
      <c r="I75" s="157"/>
      <c r="J75" s="157"/>
      <c r="K75" s="157"/>
      <c r="L75" s="157"/>
      <c r="M75" s="157"/>
      <c r="N75" s="157"/>
      <c r="O75" s="157"/>
      <c r="P75" s="157"/>
      <c r="Q75" s="157"/>
      <c r="R75" s="157"/>
      <c r="S75" s="157"/>
      <c r="T75" s="157"/>
      <c r="U75" s="157"/>
      <c r="V75" s="157"/>
      <c r="W75" s="157"/>
      <c r="X75" s="157"/>
      <c r="Y75" s="158"/>
    </row>
    <row r="76" spans="2:25" ht="48" customHeight="1">
      <c r="B76" s="156"/>
      <c r="C76" s="157"/>
      <c r="D76" s="157"/>
      <c r="E76" s="157"/>
      <c r="F76" s="157"/>
      <c r="G76" s="157"/>
      <c r="H76" s="157"/>
      <c r="I76" s="157"/>
      <c r="J76" s="157"/>
      <c r="K76" s="157"/>
      <c r="L76" s="157"/>
      <c r="M76" s="157"/>
      <c r="N76" s="157"/>
      <c r="O76" s="157"/>
      <c r="P76" s="157"/>
      <c r="Q76" s="157"/>
      <c r="R76" s="157"/>
      <c r="S76" s="157"/>
      <c r="T76" s="157"/>
      <c r="U76" s="157"/>
      <c r="V76" s="157"/>
      <c r="W76" s="157"/>
      <c r="X76" s="157"/>
      <c r="Y76" s="158"/>
    </row>
    <row r="77" ht="21" customHeight="1">
      <c r="A77" s="5"/>
    </row>
    <row r="78" ht="15">
      <c r="A78" s="5" t="s">
        <v>89</v>
      </c>
    </row>
    <row r="79" ht="24" customHeight="1"/>
    <row r="80" spans="2:25" ht="10.15" customHeight="1">
      <c r="B80" s="177"/>
      <c r="C80" s="177"/>
      <c r="D80" s="177"/>
      <c r="E80" s="177"/>
      <c r="F80" s="177"/>
      <c r="G80" s="177"/>
      <c r="H80" s="177"/>
      <c r="J80" s="177"/>
      <c r="K80" s="177"/>
      <c r="L80" s="177"/>
      <c r="M80" s="177"/>
      <c r="N80" s="177"/>
      <c r="O80" s="177"/>
      <c r="P80" s="177"/>
      <c r="Q80" s="177"/>
      <c r="S80" s="137"/>
      <c r="T80" s="138"/>
      <c r="U80" s="138"/>
      <c r="V80" s="138"/>
      <c r="W80" s="138"/>
      <c r="X80" s="138"/>
      <c r="Y80" s="139"/>
    </row>
    <row r="81" spans="2:25" ht="10.15" customHeight="1">
      <c r="B81" s="177"/>
      <c r="C81" s="177"/>
      <c r="D81" s="177"/>
      <c r="E81" s="177"/>
      <c r="F81" s="177"/>
      <c r="G81" s="177"/>
      <c r="H81" s="177"/>
      <c r="J81" s="177"/>
      <c r="K81" s="177"/>
      <c r="L81" s="177"/>
      <c r="M81" s="177"/>
      <c r="N81" s="177"/>
      <c r="O81" s="177"/>
      <c r="P81" s="177"/>
      <c r="Q81" s="177"/>
      <c r="S81" s="140"/>
      <c r="T81" s="141"/>
      <c r="U81" s="141"/>
      <c r="V81" s="141"/>
      <c r="W81" s="141"/>
      <c r="X81" s="141"/>
      <c r="Y81" s="142"/>
    </row>
    <row r="82" spans="2:25" ht="21" customHeight="1">
      <c r="B82" s="177"/>
      <c r="C82" s="177"/>
      <c r="D82" s="177"/>
      <c r="E82" s="177"/>
      <c r="F82" s="177"/>
      <c r="G82" s="177"/>
      <c r="H82" s="177"/>
      <c r="J82" s="177"/>
      <c r="K82" s="177"/>
      <c r="L82" s="177"/>
      <c r="M82" s="177"/>
      <c r="N82" s="177"/>
      <c r="O82" s="177"/>
      <c r="P82" s="177"/>
      <c r="Q82" s="177"/>
      <c r="S82" s="140"/>
      <c r="T82" s="141"/>
      <c r="U82" s="141"/>
      <c r="V82" s="141"/>
      <c r="W82" s="141"/>
      <c r="X82" s="141"/>
      <c r="Y82" s="142"/>
    </row>
    <row r="83" spans="2:25" ht="35.25" customHeight="1">
      <c r="B83" s="177"/>
      <c r="C83" s="177"/>
      <c r="D83" s="177"/>
      <c r="E83" s="177"/>
      <c r="F83" s="177"/>
      <c r="G83" s="177"/>
      <c r="H83" s="177"/>
      <c r="J83" s="177"/>
      <c r="K83" s="177"/>
      <c r="L83" s="177"/>
      <c r="M83" s="177"/>
      <c r="N83" s="177"/>
      <c r="O83" s="177"/>
      <c r="P83" s="177"/>
      <c r="Q83" s="177"/>
      <c r="S83" s="140"/>
      <c r="T83" s="141"/>
      <c r="U83" s="141"/>
      <c r="V83" s="141"/>
      <c r="W83" s="141"/>
      <c r="X83" s="141"/>
      <c r="Y83" s="142"/>
    </row>
    <row r="84" spans="2:25" ht="21" customHeight="1">
      <c r="B84" s="177"/>
      <c r="C84" s="177"/>
      <c r="D84" s="177"/>
      <c r="E84" s="177"/>
      <c r="F84" s="177"/>
      <c r="G84" s="177"/>
      <c r="H84" s="177"/>
      <c r="J84" s="177"/>
      <c r="K84" s="177"/>
      <c r="L84" s="177"/>
      <c r="M84" s="177"/>
      <c r="N84" s="177"/>
      <c r="O84" s="177"/>
      <c r="P84" s="177"/>
      <c r="Q84" s="177"/>
      <c r="S84" s="140"/>
      <c r="T84" s="141"/>
      <c r="U84" s="141"/>
      <c r="V84" s="141"/>
      <c r="W84" s="141"/>
      <c r="X84" s="141"/>
      <c r="Y84" s="142"/>
    </row>
    <row r="85" spans="2:25" ht="21" customHeight="1">
      <c r="B85" s="177"/>
      <c r="C85" s="177"/>
      <c r="D85" s="177"/>
      <c r="E85" s="177"/>
      <c r="F85" s="177"/>
      <c r="G85" s="177"/>
      <c r="H85" s="177"/>
      <c r="J85" s="177"/>
      <c r="K85" s="177"/>
      <c r="L85" s="177"/>
      <c r="M85" s="177"/>
      <c r="N85" s="177"/>
      <c r="O85" s="177"/>
      <c r="P85" s="177"/>
      <c r="Q85" s="177"/>
      <c r="S85" s="140"/>
      <c r="T85" s="141"/>
      <c r="U85" s="141"/>
      <c r="V85" s="141"/>
      <c r="W85" s="141"/>
      <c r="X85" s="141"/>
      <c r="Y85" s="142"/>
    </row>
    <row r="86" spans="2:25" ht="21" customHeight="1">
      <c r="B86" s="177"/>
      <c r="C86" s="177"/>
      <c r="D86" s="177"/>
      <c r="E86" s="177"/>
      <c r="F86" s="177"/>
      <c r="G86" s="177"/>
      <c r="H86" s="177"/>
      <c r="J86" s="177"/>
      <c r="K86" s="177"/>
      <c r="L86" s="177"/>
      <c r="M86" s="177"/>
      <c r="N86" s="177"/>
      <c r="O86" s="177"/>
      <c r="P86" s="177"/>
      <c r="Q86" s="177"/>
      <c r="S86" s="140"/>
      <c r="T86" s="141"/>
      <c r="U86" s="141"/>
      <c r="V86" s="141"/>
      <c r="W86" s="141"/>
      <c r="X86" s="141"/>
      <c r="Y86" s="142"/>
    </row>
    <row r="87" spans="2:25" ht="21" customHeight="1">
      <c r="B87" s="177"/>
      <c r="C87" s="177"/>
      <c r="D87" s="177"/>
      <c r="E87" s="177"/>
      <c r="F87" s="177"/>
      <c r="G87" s="177"/>
      <c r="H87" s="177"/>
      <c r="J87" s="177"/>
      <c r="K87" s="177"/>
      <c r="L87" s="177"/>
      <c r="M87" s="177"/>
      <c r="N87" s="177"/>
      <c r="O87" s="177"/>
      <c r="P87" s="177"/>
      <c r="Q87" s="177"/>
      <c r="S87" s="140"/>
      <c r="T87" s="141"/>
      <c r="U87" s="141"/>
      <c r="V87" s="141"/>
      <c r="W87" s="141"/>
      <c r="X87" s="141"/>
      <c r="Y87" s="142"/>
    </row>
    <row r="88" spans="2:25" ht="21" customHeight="1">
      <c r="B88" s="177"/>
      <c r="C88" s="177"/>
      <c r="D88" s="177"/>
      <c r="E88" s="177"/>
      <c r="F88" s="177"/>
      <c r="G88" s="177"/>
      <c r="H88" s="177"/>
      <c r="J88" s="177"/>
      <c r="K88" s="177"/>
      <c r="L88" s="177"/>
      <c r="M88" s="177"/>
      <c r="N88" s="177"/>
      <c r="O88" s="177"/>
      <c r="P88" s="177"/>
      <c r="Q88" s="177"/>
      <c r="S88" s="140"/>
      <c r="T88" s="141"/>
      <c r="U88" s="141"/>
      <c r="V88" s="141"/>
      <c r="W88" s="141"/>
      <c r="X88" s="141"/>
      <c r="Y88" s="142"/>
    </row>
    <row r="89" spans="2:25" ht="21" customHeight="1">
      <c r="B89" s="177"/>
      <c r="C89" s="177"/>
      <c r="D89" s="177"/>
      <c r="E89" s="177"/>
      <c r="F89" s="177"/>
      <c r="G89" s="177"/>
      <c r="H89" s="177"/>
      <c r="J89" s="177"/>
      <c r="K89" s="177"/>
      <c r="L89" s="177"/>
      <c r="M89" s="177"/>
      <c r="N89" s="177"/>
      <c r="O89" s="177"/>
      <c r="P89" s="177"/>
      <c r="Q89" s="177"/>
      <c r="S89" s="143"/>
      <c r="T89" s="144"/>
      <c r="U89" s="144"/>
      <c r="V89" s="144"/>
      <c r="W89" s="144"/>
      <c r="X89" s="144"/>
      <c r="Y89" s="145"/>
    </row>
    <row r="90" spans="2:25" ht="48" customHeight="1">
      <c r="B90" s="146"/>
      <c r="C90" s="146"/>
      <c r="D90" s="146"/>
      <c r="E90" s="146"/>
      <c r="F90" s="146"/>
      <c r="G90" s="146"/>
      <c r="H90" s="146"/>
      <c r="J90" s="147"/>
      <c r="K90" s="148"/>
      <c r="L90" s="148"/>
      <c r="M90" s="148"/>
      <c r="N90" s="148"/>
      <c r="O90" s="148"/>
      <c r="P90" s="148"/>
      <c r="Q90" s="149"/>
      <c r="S90" s="147"/>
      <c r="T90" s="148"/>
      <c r="U90" s="148"/>
      <c r="V90" s="148"/>
      <c r="W90" s="148"/>
      <c r="X90" s="148"/>
      <c r="Y90" s="149"/>
    </row>
    <row r="91" spans="2:25" ht="48" customHeight="1">
      <c r="B91" s="146"/>
      <c r="C91" s="146"/>
      <c r="D91" s="146"/>
      <c r="E91" s="146"/>
      <c r="F91" s="146"/>
      <c r="G91" s="146"/>
      <c r="H91" s="146"/>
      <c r="J91" s="150"/>
      <c r="K91" s="151"/>
      <c r="L91" s="151"/>
      <c r="M91" s="151"/>
      <c r="N91" s="151"/>
      <c r="O91" s="151"/>
      <c r="P91" s="151"/>
      <c r="Q91" s="152"/>
      <c r="S91" s="150"/>
      <c r="T91" s="151"/>
      <c r="U91" s="151"/>
      <c r="V91" s="151"/>
      <c r="W91" s="151"/>
      <c r="X91" s="151"/>
      <c r="Y91" s="152"/>
    </row>
    <row r="92" ht="21" customHeight="1"/>
    <row r="93" spans="2:25" ht="21" customHeight="1">
      <c r="B93" s="177"/>
      <c r="C93" s="177"/>
      <c r="D93" s="177"/>
      <c r="E93" s="177"/>
      <c r="F93" s="177"/>
      <c r="G93" s="177"/>
      <c r="H93" s="177"/>
      <c r="J93" s="177"/>
      <c r="K93" s="177"/>
      <c r="L93" s="177"/>
      <c r="M93" s="177"/>
      <c r="N93" s="177"/>
      <c r="O93" s="177"/>
      <c r="P93" s="177"/>
      <c r="Q93" s="177"/>
      <c r="S93" s="137"/>
      <c r="T93" s="138"/>
      <c r="U93" s="138"/>
      <c r="V93" s="138"/>
      <c r="W93" s="138"/>
      <c r="X93" s="138"/>
      <c r="Y93" s="139"/>
    </row>
    <row r="94" spans="2:25" ht="21" customHeight="1">
      <c r="B94" s="177"/>
      <c r="C94" s="177"/>
      <c r="D94" s="177"/>
      <c r="E94" s="177"/>
      <c r="F94" s="177"/>
      <c r="G94" s="177"/>
      <c r="H94" s="177"/>
      <c r="J94" s="177"/>
      <c r="K94" s="177"/>
      <c r="L94" s="177"/>
      <c r="M94" s="177"/>
      <c r="N94" s="177"/>
      <c r="O94" s="177"/>
      <c r="P94" s="177"/>
      <c r="Q94" s="177"/>
      <c r="S94" s="140"/>
      <c r="T94" s="141"/>
      <c r="U94" s="141"/>
      <c r="V94" s="141"/>
      <c r="W94" s="141"/>
      <c r="X94" s="141"/>
      <c r="Y94" s="142"/>
    </row>
    <row r="95" spans="2:25" ht="21" customHeight="1">
      <c r="B95" s="177"/>
      <c r="C95" s="177"/>
      <c r="D95" s="177"/>
      <c r="E95" s="177"/>
      <c r="F95" s="177"/>
      <c r="G95" s="177"/>
      <c r="H95" s="177"/>
      <c r="J95" s="177"/>
      <c r="K95" s="177"/>
      <c r="L95" s="177"/>
      <c r="M95" s="177"/>
      <c r="N95" s="177"/>
      <c r="O95" s="177"/>
      <c r="P95" s="177"/>
      <c r="Q95" s="177"/>
      <c r="S95" s="140"/>
      <c r="T95" s="141"/>
      <c r="U95" s="141"/>
      <c r="V95" s="141"/>
      <c r="W95" s="141"/>
      <c r="X95" s="141"/>
      <c r="Y95" s="142"/>
    </row>
    <row r="96" spans="2:25" ht="21" customHeight="1">
      <c r="B96" s="177"/>
      <c r="C96" s="177"/>
      <c r="D96" s="177"/>
      <c r="E96" s="177"/>
      <c r="F96" s="177"/>
      <c r="G96" s="177"/>
      <c r="H96" s="177"/>
      <c r="J96" s="177"/>
      <c r="K96" s="177"/>
      <c r="L96" s="177"/>
      <c r="M96" s="177"/>
      <c r="N96" s="177"/>
      <c r="O96" s="177"/>
      <c r="P96" s="177"/>
      <c r="Q96" s="177"/>
      <c r="S96" s="140"/>
      <c r="T96" s="141"/>
      <c r="U96" s="141"/>
      <c r="V96" s="141"/>
      <c r="W96" s="141"/>
      <c r="X96" s="141"/>
      <c r="Y96" s="142"/>
    </row>
    <row r="97" spans="2:25" ht="21" customHeight="1">
      <c r="B97" s="177"/>
      <c r="C97" s="177"/>
      <c r="D97" s="177"/>
      <c r="E97" s="177"/>
      <c r="F97" s="177"/>
      <c r="G97" s="177"/>
      <c r="H97" s="177"/>
      <c r="J97" s="177"/>
      <c r="K97" s="177"/>
      <c r="L97" s="177"/>
      <c r="M97" s="177"/>
      <c r="N97" s="177"/>
      <c r="O97" s="177"/>
      <c r="P97" s="177"/>
      <c r="Q97" s="177"/>
      <c r="S97" s="140"/>
      <c r="T97" s="141"/>
      <c r="U97" s="141"/>
      <c r="V97" s="141"/>
      <c r="W97" s="141"/>
      <c r="X97" s="141"/>
      <c r="Y97" s="142"/>
    </row>
    <row r="98" spans="2:25" ht="21" customHeight="1">
      <c r="B98" s="177"/>
      <c r="C98" s="177"/>
      <c r="D98" s="177"/>
      <c r="E98" s="177"/>
      <c r="F98" s="177"/>
      <c r="G98" s="177"/>
      <c r="H98" s="177"/>
      <c r="J98" s="177"/>
      <c r="K98" s="177"/>
      <c r="L98" s="177"/>
      <c r="M98" s="177"/>
      <c r="N98" s="177"/>
      <c r="O98" s="177"/>
      <c r="P98" s="177"/>
      <c r="Q98" s="177"/>
      <c r="S98" s="140"/>
      <c r="T98" s="141"/>
      <c r="U98" s="141"/>
      <c r="V98" s="141"/>
      <c r="W98" s="141"/>
      <c r="X98" s="141"/>
      <c r="Y98" s="142"/>
    </row>
    <row r="99" spans="2:25" ht="21" customHeight="1">
      <c r="B99" s="177"/>
      <c r="C99" s="177"/>
      <c r="D99" s="177"/>
      <c r="E99" s="177"/>
      <c r="F99" s="177"/>
      <c r="G99" s="177"/>
      <c r="H99" s="177"/>
      <c r="J99" s="177"/>
      <c r="K99" s="177"/>
      <c r="L99" s="177"/>
      <c r="M99" s="177"/>
      <c r="N99" s="177"/>
      <c r="O99" s="177"/>
      <c r="P99" s="177"/>
      <c r="Q99" s="177"/>
      <c r="S99" s="140"/>
      <c r="T99" s="141"/>
      <c r="U99" s="141"/>
      <c r="V99" s="141"/>
      <c r="W99" s="141"/>
      <c r="X99" s="141"/>
      <c r="Y99" s="142"/>
    </row>
    <row r="100" spans="2:25" ht="21" customHeight="1">
      <c r="B100" s="177"/>
      <c r="C100" s="177"/>
      <c r="D100" s="177"/>
      <c r="E100" s="177"/>
      <c r="F100" s="177"/>
      <c r="G100" s="177"/>
      <c r="H100" s="177"/>
      <c r="J100" s="177"/>
      <c r="K100" s="177"/>
      <c r="L100" s="177"/>
      <c r="M100" s="177"/>
      <c r="N100" s="177"/>
      <c r="O100" s="177"/>
      <c r="P100" s="177"/>
      <c r="Q100" s="177"/>
      <c r="S100" s="140"/>
      <c r="T100" s="141"/>
      <c r="U100" s="141"/>
      <c r="V100" s="141"/>
      <c r="W100" s="141"/>
      <c r="X100" s="141"/>
      <c r="Y100" s="142"/>
    </row>
    <row r="101" spans="2:25" ht="21" customHeight="1">
      <c r="B101" s="177"/>
      <c r="C101" s="177"/>
      <c r="D101" s="177"/>
      <c r="E101" s="177"/>
      <c r="F101" s="177"/>
      <c r="G101" s="177"/>
      <c r="H101" s="177"/>
      <c r="J101" s="177"/>
      <c r="K101" s="177"/>
      <c r="L101" s="177"/>
      <c r="M101" s="177"/>
      <c r="N101" s="177"/>
      <c r="O101" s="177"/>
      <c r="P101" s="177"/>
      <c r="Q101" s="177"/>
      <c r="S101" s="140"/>
      <c r="T101" s="141"/>
      <c r="U101" s="141"/>
      <c r="V101" s="141"/>
      <c r="W101" s="141"/>
      <c r="X101" s="141"/>
      <c r="Y101" s="142"/>
    </row>
    <row r="102" spans="2:25" ht="21" customHeight="1">
      <c r="B102" s="177"/>
      <c r="C102" s="177"/>
      <c r="D102" s="177"/>
      <c r="E102" s="177"/>
      <c r="F102" s="177"/>
      <c r="G102" s="177"/>
      <c r="H102" s="177"/>
      <c r="J102" s="177"/>
      <c r="K102" s="177"/>
      <c r="L102" s="177"/>
      <c r="M102" s="177"/>
      <c r="N102" s="177"/>
      <c r="O102" s="177"/>
      <c r="P102" s="177"/>
      <c r="Q102" s="177"/>
      <c r="S102" s="143"/>
      <c r="T102" s="144"/>
      <c r="U102" s="144"/>
      <c r="V102" s="144"/>
      <c r="W102" s="144"/>
      <c r="X102" s="144"/>
      <c r="Y102" s="145"/>
    </row>
    <row r="103" spans="2:25" ht="48" customHeight="1">
      <c r="B103" s="130"/>
      <c r="C103" s="130"/>
      <c r="D103" s="130"/>
      <c r="E103" s="130"/>
      <c r="F103" s="130"/>
      <c r="G103" s="130"/>
      <c r="H103" s="130"/>
      <c r="J103" s="147"/>
      <c r="K103" s="148"/>
      <c r="L103" s="148"/>
      <c r="M103" s="148"/>
      <c r="N103" s="148"/>
      <c r="O103" s="148"/>
      <c r="P103" s="148"/>
      <c r="Q103" s="149"/>
      <c r="S103" s="165"/>
      <c r="T103" s="166"/>
      <c r="U103" s="166"/>
      <c r="V103" s="166"/>
      <c r="W103" s="166"/>
      <c r="X103" s="166"/>
      <c r="Y103" s="167"/>
    </row>
    <row r="104" spans="2:25" ht="48" customHeight="1">
      <c r="B104" s="130"/>
      <c r="C104" s="130"/>
      <c r="D104" s="130"/>
      <c r="E104" s="130"/>
      <c r="F104" s="130"/>
      <c r="G104" s="130"/>
      <c r="H104" s="130"/>
      <c r="J104" s="150"/>
      <c r="K104" s="151"/>
      <c r="L104" s="151"/>
      <c r="M104" s="151"/>
      <c r="N104" s="151"/>
      <c r="O104" s="151"/>
      <c r="P104" s="151"/>
      <c r="Q104" s="152"/>
      <c r="S104" s="168"/>
      <c r="T104" s="169"/>
      <c r="U104" s="169"/>
      <c r="V104" s="169"/>
      <c r="W104" s="169"/>
      <c r="X104" s="169"/>
      <c r="Y104" s="170"/>
    </row>
    <row r="105" ht="21" customHeight="1"/>
    <row r="106" spans="2:25" ht="21" customHeight="1">
      <c r="B106" s="137"/>
      <c r="C106" s="138"/>
      <c r="D106" s="138"/>
      <c r="E106" s="138"/>
      <c r="F106" s="138"/>
      <c r="G106" s="138"/>
      <c r="H106" s="139"/>
      <c r="J106" s="137"/>
      <c r="K106" s="138"/>
      <c r="L106" s="138"/>
      <c r="M106" s="138"/>
      <c r="N106" s="138"/>
      <c r="O106" s="138"/>
      <c r="P106" s="138"/>
      <c r="Q106" s="139"/>
      <c r="S106" s="137"/>
      <c r="T106" s="138"/>
      <c r="U106" s="138"/>
      <c r="V106" s="138"/>
      <c r="W106" s="138"/>
      <c r="X106" s="138"/>
      <c r="Y106" s="139"/>
    </row>
    <row r="107" spans="2:25" ht="21" customHeight="1">
      <c r="B107" s="140"/>
      <c r="C107" s="141"/>
      <c r="D107" s="141"/>
      <c r="E107" s="141"/>
      <c r="F107" s="141"/>
      <c r="G107" s="141"/>
      <c r="H107" s="142"/>
      <c r="J107" s="140"/>
      <c r="K107" s="141"/>
      <c r="L107" s="141"/>
      <c r="M107" s="141"/>
      <c r="N107" s="141"/>
      <c r="O107" s="141"/>
      <c r="P107" s="141"/>
      <c r="Q107" s="142"/>
      <c r="S107" s="140"/>
      <c r="T107" s="141"/>
      <c r="U107" s="141"/>
      <c r="V107" s="141"/>
      <c r="W107" s="141"/>
      <c r="X107" s="141"/>
      <c r="Y107" s="142"/>
    </row>
    <row r="108" spans="2:25" ht="21" customHeight="1">
      <c r="B108" s="140"/>
      <c r="C108" s="141"/>
      <c r="D108" s="141"/>
      <c r="E108" s="141"/>
      <c r="F108" s="141"/>
      <c r="G108" s="141"/>
      <c r="H108" s="142"/>
      <c r="J108" s="140"/>
      <c r="K108" s="141"/>
      <c r="L108" s="141"/>
      <c r="M108" s="141"/>
      <c r="N108" s="141"/>
      <c r="O108" s="141"/>
      <c r="P108" s="141"/>
      <c r="Q108" s="142"/>
      <c r="S108" s="140"/>
      <c r="T108" s="141"/>
      <c r="U108" s="141"/>
      <c r="V108" s="141"/>
      <c r="W108" s="141"/>
      <c r="X108" s="141"/>
      <c r="Y108" s="142"/>
    </row>
    <row r="109" spans="2:25" ht="21" customHeight="1">
      <c r="B109" s="140"/>
      <c r="C109" s="141"/>
      <c r="D109" s="141"/>
      <c r="E109" s="141"/>
      <c r="F109" s="141"/>
      <c r="G109" s="141"/>
      <c r="H109" s="142"/>
      <c r="J109" s="140"/>
      <c r="K109" s="141"/>
      <c r="L109" s="141"/>
      <c r="M109" s="141"/>
      <c r="N109" s="141"/>
      <c r="O109" s="141"/>
      <c r="P109" s="141"/>
      <c r="Q109" s="142"/>
      <c r="S109" s="140"/>
      <c r="T109" s="141"/>
      <c r="U109" s="141"/>
      <c r="V109" s="141"/>
      <c r="W109" s="141"/>
      <c r="X109" s="141"/>
      <c r="Y109" s="142"/>
    </row>
    <row r="110" spans="2:25" ht="21" customHeight="1">
      <c r="B110" s="140"/>
      <c r="C110" s="141"/>
      <c r="D110" s="141"/>
      <c r="E110" s="141"/>
      <c r="F110" s="141"/>
      <c r="G110" s="141"/>
      <c r="H110" s="142"/>
      <c r="J110" s="140"/>
      <c r="K110" s="141"/>
      <c r="L110" s="141"/>
      <c r="M110" s="141"/>
      <c r="N110" s="141"/>
      <c r="O110" s="141"/>
      <c r="P110" s="141"/>
      <c r="Q110" s="142"/>
      <c r="S110" s="140"/>
      <c r="T110" s="141"/>
      <c r="U110" s="141"/>
      <c r="V110" s="141"/>
      <c r="W110" s="141"/>
      <c r="X110" s="141"/>
      <c r="Y110" s="142"/>
    </row>
    <row r="111" spans="2:25" ht="21" customHeight="1">
      <c r="B111" s="140"/>
      <c r="C111" s="141"/>
      <c r="D111" s="141"/>
      <c r="E111" s="141"/>
      <c r="F111" s="141"/>
      <c r="G111" s="141"/>
      <c r="H111" s="142"/>
      <c r="J111" s="140"/>
      <c r="K111" s="141"/>
      <c r="L111" s="141"/>
      <c r="M111" s="141"/>
      <c r="N111" s="141"/>
      <c r="O111" s="141"/>
      <c r="P111" s="141"/>
      <c r="Q111" s="142"/>
      <c r="S111" s="140"/>
      <c r="T111" s="141"/>
      <c r="U111" s="141"/>
      <c r="V111" s="141"/>
      <c r="W111" s="141"/>
      <c r="X111" s="141"/>
      <c r="Y111" s="142"/>
    </row>
    <row r="112" spans="2:25" ht="21" customHeight="1">
      <c r="B112" s="140"/>
      <c r="C112" s="141"/>
      <c r="D112" s="141"/>
      <c r="E112" s="141"/>
      <c r="F112" s="141"/>
      <c r="G112" s="141"/>
      <c r="H112" s="142"/>
      <c r="J112" s="140"/>
      <c r="K112" s="141"/>
      <c r="L112" s="141"/>
      <c r="M112" s="141"/>
      <c r="N112" s="141"/>
      <c r="O112" s="141"/>
      <c r="P112" s="141"/>
      <c r="Q112" s="142"/>
      <c r="S112" s="140"/>
      <c r="T112" s="141"/>
      <c r="U112" s="141"/>
      <c r="V112" s="141"/>
      <c r="W112" s="141"/>
      <c r="X112" s="141"/>
      <c r="Y112" s="142"/>
    </row>
    <row r="113" spans="2:25" ht="21" customHeight="1">
      <c r="B113" s="140"/>
      <c r="C113" s="141"/>
      <c r="D113" s="141"/>
      <c r="E113" s="141"/>
      <c r="F113" s="141"/>
      <c r="G113" s="141"/>
      <c r="H113" s="142"/>
      <c r="J113" s="140"/>
      <c r="K113" s="141"/>
      <c r="L113" s="141"/>
      <c r="M113" s="141"/>
      <c r="N113" s="141"/>
      <c r="O113" s="141"/>
      <c r="P113" s="141"/>
      <c r="Q113" s="142"/>
      <c r="S113" s="140"/>
      <c r="T113" s="141"/>
      <c r="U113" s="141"/>
      <c r="V113" s="141"/>
      <c r="W113" s="141"/>
      <c r="X113" s="141"/>
      <c r="Y113" s="142"/>
    </row>
    <row r="114" spans="2:25" ht="21" customHeight="1">
      <c r="B114" s="140"/>
      <c r="C114" s="141"/>
      <c r="D114" s="141"/>
      <c r="E114" s="141"/>
      <c r="F114" s="141"/>
      <c r="G114" s="141"/>
      <c r="H114" s="142"/>
      <c r="J114" s="140"/>
      <c r="K114" s="141"/>
      <c r="L114" s="141"/>
      <c r="M114" s="141"/>
      <c r="N114" s="141"/>
      <c r="O114" s="141"/>
      <c r="P114" s="141"/>
      <c r="Q114" s="142"/>
      <c r="S114" s="140"/>
      <c r="T114" s="141"/>
      <c r="U114" s="141"/>
      <c r="V114" s="141"/>
      <c r="W114" s="141"/>
      <c r="X114" s="141"/>
      <c r="Y114" s="142"/>
    </row>
    <row r="115" spans="2:25" ht="21" customHeight="1">
      <c r="B115" s="143"/>
      <c r="C115" s="144"/>
      <c r="D115" s="144"/>
      <c r="E115" s="144"/>
      <c r="F115" s="144"/>
      <c r="G115" s="144"/>
      <c r="H115" s="145"/>
      <c r="J115" s="143"/>
      <c r="K115" s="144"/>
      <c r="L115" s="144"/>
      <c r="M115" s="144"/>
      <c r="N115" s="144"/>
      <c r="O115" s="144"/>
      <c r="P115" s="144"/>
      <c r="Q115" s="145"/>
      <c r="S115" s="143"/>
      <c r="T115" s="144"/>
      <c r="U115" s="144"/>
      <c r="V115" s="144"/>
      <c r="W115" s="144"/>
      <c r="X115" s="144"/>
      <c r="Y115" s="145"/>
    </row>
    <row r="116" spans="2:25" ht="48" customHeight="1">
      <c r="B116" s="165"/>
      <c r="C116" s="166"/>
      <c r="D116" s="166"/>
      <c r="E116" s="166"/>
      <c r="F116" s="166"/>
      <c r="G116" s="166"/>
      <c r="H116" s="167"/>
      <c r="J116" s="171"/>
      <c r="K116" s="172"/>
      <c r="L116" s="172"/>
      <c r="M116" s="172"/>
      <c r="N116" s="172"/>
      <c r="O116" s="172"/>
      <c r="P116" s="172"/>
      <c r="Q116" s="173"/>
      <c r="S116" s="165"/>
      <c r="T116" s="166"/>
      <c r="U116" s="166"/>
      <c r="V116" s="166"/>
      <c r="W116" s="166"/>
      <c r="X116" s="166"/>
      <c r="Y116" s="167"/>
    </row>
    <row r="117" spans="2:25" ht="48" customHeight="1">
      <c r="B117" s="168"/>
      <c r="C117" s="169"/>
      <c r="D117" s="169"/>
      <c r="E117" s="169"/>
      <c r="F117" s="169"/>
      <c r="G117" s="169"/>
      <c r="H117" s="170"/>
      <c r="J117" s="174"/>
      <c r="K117" s="175"/>
      <c r="L117" s="175"/>
      <c r="M117" s="175"/>
      <c r="N117" s="175"/>
      <c r="O117" s="175"/>
      <c r="P117" s="175"/>
      <c r="Q117" s="176"/>
      <c r="S117" s="168"/>
      <c r="T117" s="169"/>
      <c r="U117" s="169"/>
      <c r="V117" s="169"/>
      <c r="W117" s="169"/>
      <c r="X117" s="169"/>
      <c r="Y117" s="170"/>
    </row>
    <row r="119" ht="21" customHeight="1"/>
    <row r="120" spans="5:23" ht="21" customHeight="1">
      <c r="E120" s="18" t="s">
        <v>48</v>
      </c>
      <c r="F120" s="162"/>
      <c r="G120" s="162"/>
      <c r="H120" s="162"/>
      <c r="I120" s="162"/>
      <c r="J120" s="162"/>
      <c r="Q120" s="18" t="s">
        <v>49</v>
      </c>
      <c r="R120" s="162"/>
      <c r="S120" s="162"/>
      <c r="T120" s="162"/>
      <c r="U120" s="162"/>
      <c r="V120" s="162"/>
      <c r="W120" s="162"/>
    </row>
    <row r="121" spans="5:24" ht="21" customHeight="1">
      <c r="E121" s="18" t="s">
        <v>50</v>
      </c>
      <c r="F121" s="163"/>
      <c r="G121" s="163"/>
      <c r="H121" s="163"/>
      <c r="I121" s="163"/>
      <c r="J121" s="163"/>
      <c r="K121" s="5" t="s">
        <v>51</v>
      </c>
      <c r="Q121" s="18" t="s">
        <v>50</v>
      </c>
      <c r="R121" s="162"/>
      <c r="S121" s="162"/>
      <c r="T121" s="162"/>
      <c r="U121" s="162"/>
      <c r="V121" s="162"/>
      <c r="W121" s="162"/>
      <c r="X121" s="5" t="s">
        <v>51</v>
      </c>
    </row>
    <row r="122" spans="5:24" ht="24" customHeight="1">
      <c r="E122" s="18" t="s">
        <v>52</v>
      </c>
      <c r="F122" s="163"/>
      <c r="G122" s="163"/>
      <c r="H122" s="163"/>
      <c r="I122" s="163"/>
      <c r="J122" s="163"/>
      <c r="Q122" s="164"/>
      <c r="R122" s="164"/>
      <c r="S122" s="164"/>
      <c r="T122" s="164"/>
      <c r="U122" s="164"/>
      <c r="V122" s="164"/>
      <c r="W122" s="164"/>
      <c r="X122" s="164"/>
    </row>
    <row r="123" spans="5:23" ht="24" customHeight="1">
      <c r="E123" s="18" t="s">
        <v>53</v>
      </c>
      <c r="F123" s="159"/>
      <c r="G123" s="159"/>
      <c r="H123" s="159"/>
      <c r="I123" s="159"/>
      <c r="J123" s="159"/>
      <c r="Q123" s="18" t="s">
        <v>53</v>
      </c>
      <c r="R123" s="160"/>
      <c r="S123" s="160"/>
      <c r="T123" s="160"/>
      <c r="U123" s="160"/>
      <c r="V123" s="160"/>
      <c r="W123" s="160"/>
    </row>
    <row r="124" spans="5:10" ht="24" customHeight="1">
      <c r="E124" s="18" t="s">
        <v>54</v>
      </c>
      <c r="F124" s="161"/>
      <c r="G124" s="161"/>
      <c r="H124" s="161"/>
      <c r="I124" s="161"/>
      <c r="J124" s="161"/>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F122:J122"/>
    <mergeCell ref="Q122:X122"/>
    <mergeCell ref="F123:J123"/>
    <mergeCell ref="R123:W123"/>
    <mergeCell ref="F124:J124"/>
    <mergeCell ref="X25:Z36"/>
    <mergeCell ref="S13:U13"/>
    <mergeCell ref="V13:X13"/>
    <mergeCell ref="Y13:Z13"/>
    <mergeCell ref="S14:U14"/>
    <mergeCell ref="V14:X14"/>
    <mergeCell ref="Y14:Z14"/>
    <mergeCell ref="S15:U15"/>
    <mergeCell ref="V15:X15"/>
    <mergeCell ref="Y15:Z15"/>
    <mergeCell ref="S16:U18"/>
    <mergeCell ref="V16:X16"/>
    <mergeCell ref="Y16:Z16"/>
    <mergeCell ref="V17:X18"/>
    <mergeCell ref="Y17:Z18"/>
    <mergeCell ref="Q35:S35"/>
    <mergeCell ref="T35:U35"/>
    <mergeCell ref="V35:W35"/>
    <mergeCell ref="B68:G68"/>
    <mergeCell ref="H68:P68"/>
    <mergeCell ref="Q68:X68"/>
    <mergeCell ref="Y68:Z68"/>
    <mergeCell ref="B72:Y76"/>
    <mergeCell ref="F120:J120"/>
    <mergeCell ref="R120:W120"/>
    <mergeCell ref="F121:J121"/>
    <mergeCell ref="R121:W121"/>
    <mergeCell ref="B65:G65"/>
    <mergeCell ref="H65:P65"/>
    <mergeCell ref="Q65:X65"/>
    <mergeCell ref="Y65:Z65"/>
    <mergeCell ref="B66:G66"/>
    <mergeCell ref="H66:P66"/>
    <mergeCell ref="Q66:X66"/>
    <mergeCell ref="Y66:Z66"/>
    <mergeCell ref="B67:G67"/>
    <mergeCell ref="H67:P67"/>
    <mergeCell ref="Q67:X67"/>
    <mergeCell ref="Y67:Z67"/>
    <mergeCell ref="B106:H115"/>
    <mergeCell ref="J106:Q115"/>
    <mergeCell ref="S106:Y115"/>
    <mergeCell ref="B116:H117"/>
    <mergeCell ref="A37:S37"/>
    <mergeCell ref="T37:U37"/>
    <mergeCell ref="V37:W37"/>
    <mergeCell ref="X37:Z37"/>
    <mergeCell ref="A38:Z38"/>
    <mergeCell ref="B40:L40"/>
    <mergeCell ref="M40:X40"/>
    <mergeCell ref="Y40:Z40"/>
    <mergeCell ref="A41:Z41"/>
    <mergeCell ref="B32:G32"/>
    <mergeCell ref="H32:J32"/>
    <mergeCell ref="K32:M32"/>
    <mergeCell ref="N32:P32"/>
    <mergeCell ref="Q32:S32"/>
    <mergeCell ref="T32:U32"/>
    <mergeCell ref="V32:W32"/>
    <mergeCell ref="B33:G33"/>
    <mergeCell ref="H33:J33"/>
    <mergeCell ref="K33:M33"/>
    <mergeCell ref="N33:P33"/>
    <mergeCell ref="Q33:S33"/>
    <mergeCell ref="T33:U33"/>
    <mergeCell ref="V33:W33"/>
    <mergeCell ref="B23:G23"/>
    <mergeCell ref="H23:J23"/>
    <mergeCell ref="K23:M23"/>
    <mergeCell ref="N23:P23"/>
    <mergeCell ref="Q23:S23"/>
    <mergeCell ref="T23:U23"/>
    <mergeCell ref="V23:W23"/>
    <mergeCell ref="X23:Z23"/>
    <mergeCell ref="A24:Z24"/>
    <mergeCell ref="J116:Q117"/>
    <mergeCell ref="S116:Y117"/>
    <mergeCell ref="B80:H89"/>
    <mergeCell ref="J80:Q89"/>
    <mergeCell ref="S80:Y89"/>
    <mergeCell ref="B90:H91"/>
    <mergeCell ref="J90:Q91"/>
    <mergeCell ref="S90:Y91"/>
    <mergeCell ref="B93:H102"/>
    <mergeCell ref="J93:Q102"/>
    <mergeCell ref="S93:Y102"/>
    <mergeCell ref="B103:H104"/>
    <mergeCell ref="J103:Q104"/>
    <mergeCell ref="S103:Y104"/>
    <mergeCell ref="B62:G62"/>
    <mergeCell ref="H62:P62"/>
    <mergeCell ref="Q62:X62"/>
    <mergeCell ref="Y62:Z62"/>
    <mergeCell ref="B63:G63"/>
    <mergeCell ref="H63:P63"/>
    <mergeCell ref="Q63:X63"/>
    <mergeCell ref="Y63:Z63"/>
    <mergeCell ref="B64:G64"/>
    <mergeCell ref="H64:P64"/>
    <mergeCell ref="Q64:X64"/>
    <mergeCell ref="Y64:Z64"/>
    <mergeCell ref="Y58:Z58"/>
    <mergeCell ref="Y56:Z56"/>
    <mergeCell ref="Y57:Z57"/>
    <mergeCell ref="B56:L56"/>
    <mergeCell ref="M56:X56"/>
    <mergeCell ref="B57:L57"/>
    <mergeCell ref="M57:X57"/>
    <mergeCell ref="B58:L58"/>
    <mergeCell ref="M58:X58"/>
    <mergeCell ref="B51:L51"/>
    <mergeCell ref="M51:X51"/>
    <mergeCell ref="Y51:Z51"/>
    <mergeCell ref="Y55:Z55"/>
    <mergeCell ref="B49:L49"/>
    <mergeCell ref="M49:X49"/>
    <mergeCell ref="Y49:Z49"/>
    <mergeCell ref="B50:L50"/>
    <mergeCell ref="M50:X50"/>
    <mergeCell ref="Y50:Z50"/>
    <mergeCell ref="B52:L52"/>
    <mergeCell ref="M52:X52"/>
    <mergeCell ref="Y52:Z52"/>
    <mergeCell ref="A53:Z53"/>
    <mergeCell ref="B54:L54"/>
    <mergeCell ref="M54:X54"/>
    <mergeCell ref="Y54:Z54"/>
    <mergeCell ref="B55:L55"/>
    <mergeCell ref="M55:X55"/>
    <mergeCell ref="B48:L48"/>
    <mergeCell ref="M48:X48"/>
    <mergeCell ref="Y48:Z48"/>
    <mergeCell ref="B44:L44"/>
    <mergeCell ref="M44:X44"/>
    <mergeCell ref="Y44:Z44"/>
    <mergeCell ref="B45:L45"/>
    <mergeCell ref="M45:X45"/>
    <mergeCell ref="Y45:Z45"/>
    <mergeCell ref="B46:L46"/>
    <mergeCell ref="Y46:Z46"/>
    <mergeCell ref="A47:Z47"/>
    <mergeCell ref="B42:L42"/>
    <mergeCell ref="M42:X42"/>
    <mergeCell ref="Y42:Z42"/>
    <mergeCell ref="B43:L43"/>
    <mergeCell ref="M43:X43"/>
    <mergeCell ref="Y43:Z43"/>
    <mergeCell ref="B34:G34"/>
    <mergeCell ref="H34:J34"/>
    <mergeCell ref="K34:M34"/>
    <mergeCell ref="N34:P34"/>
    <mergeCell ref="Q34:S34"/>
    <mergeCell ref="T34:U34"/>
    <mergeCell ref="V34:W34"/>
    <mergeCell ref="B35:G35"/>
    <mergeCell ref="H35:J35"/>
    <mergeCell ref="K35:M35"/>
    <mergeCell ref="N35:P35"/>
    <mergeCell ref="B36:G36"/>
    <mergeCell ref="H36:J36"/>
    <mergeCell ref="K36:M36"/>
    <mergeCell ref="N36:P36"/>
    <mergeCell ref="Q36:S36"/>
    <mergeCell ref="T36:U36"/>
    <mergeCell ref="V36:W36"/>
    <mergeCell ref="N29:P29"/>
    <mergeCell ref="Q29:S29"/>
    <mergeCell ref="T29:U29"/>
    <mergeCell ref="V29:W29"/>
    <mergeCell ref="T30:U30"/>
    <mergeCell ref="V30:W30"/>
    <mergeCell ref="B30:G30"/>
    <mergeCell ref="H30:J30"/>
    <mergeCell ref="K30:M30"/>
    <mergeCell ref="N30:P30"/>
    <mergeCell ref="Q30:S30"/>
    <mergeCell ref="B31:G31"/>
    <mergeCell ref="H31:J31"/>
    <mergeCell ref="K31:M31"/>
    <mergeCell ref="N31:P31"/>
    <mergeCell ref="Q31:S31"/>
    <mergeCell ref="T31:U31"/>
    <mergeCell ref="V31:W31"/>
    <mergeCell ref="N27:P27"/>
    <mergeCell ref="Q27:S27"/>
    <mergeCell ref="T27:U27"/>
    <mergeCell ref="V27:W27"/>
    <mergeCell ref="B28:G28"/>
    <mergeCell ref="H28:J28"/>
    <mergeCell ref="K28:M28"/>
    <mergeCell ref="N28:P28"/>
    <mergeCell ref="Q28:S28"/>
    <mergeCell ref="T28:U28"/>
    <mergeCell ref="V28:W28"/>
    <mergeCell ref="B27:G27"/>
    <mergeCell ref="H27:J27"/>
    <mergeCell ref="K27:M27"/>
    <mergeCell ref="B29:G29"/>
    <mergeCell ref="H29:J29"/>
    <mergeCell ref="K29:M29"/>
    <mergeCell ref="N25:P25"/>
    <mergeCell ref="Q25:S25"/>
    <mergeCell ref="T25:U25"/>
    <mergeCell ref="V25:W25"/>
    <mergeCell ref="B26:G26"/>
    <mergeCell ref="H26:J26"/>
    <mergeCell ref="K26:M26"/>
    <mergeCell ref="N26:P26"/>
    <mergeCell ref="Q26:S26"/>
    <mergeCell ref="T26:U26"/>
    <mergeCell ref="V26:W26"/>
    <mergeCell ref="S19:U19"/>
    <mergeCell ref="V19:X19"/>
    <mergeCell ref="Y19:Z19"/>
    <mergeCell ref="A20:Z20"/>
    <mergeCell ref="Q18:R18"/>
    <mergeCell ref="B16:J16"/>
    <mergeCell ref="K16:M16"/>
    <mergeCell ref="N16:P16"/>
    <mergeCell ref="Q16:R16"/>
    <mergeCell ref="B17:J17"/>
    <mergeCell ref="K17:M17"/>
    <mergeCell ref="N17:P17"/>
    <mergeCell ref="Q17:R17"/>
    <mergeCell ref="B18:J18"/>
    <mergeCell ref="K18:M18"/>
    <mergeCell ref="N18:P18"/>
    <mergeCell ref="B13:J13"/>
    <mergeCell ref="K13:M13"/>
    <mergeCell ref="N13:P13"/>
    <mergeCell ref="Q13:R13"/>
    <mergeCell ref="B14:J14"/>
    <mergeCell ref="K14:M14"/>
    <mergeCell ref="N14:P14"/>
    <mergeCell ref="Q14:R14"/>
    <mergeCell ref="A19:P19"/>
    <mergeCell ref="Q19:R19"/>
    <mergeCell ref="A1:Z1"/>
    <mergeCell ref="J2:Q2"/>
    <mergeCell ref="A3:Z3"/>
    <mergeCell ref="A4:Z4"/>
    <mergeCell ref="M7:P7"/>
    <mergeCell ref="A10:A11"/>
    <mergeCell ref="B25:G25"/>
    <mergeCell ref="H25:J25"/>
    <mergeCell ref="K25:M25"/>
    <mergeCell ref="B15:J15"/>
    <mergeCell ref="K15:M15"/>
    <mergeCell ref="N15:P15"/>
    <mergeCell ref="Q15:R15"/>
    <mergeCell ref="H8:J8"/>
    <mergeCell ref="B10:J11"/>
    <mergeCell ref="K10:R10"/>
    <mergeCell ref="S10:Z10"/>
    <mergeCell ref="K11:M11"/>
    <mergeCell ref="N11:P11"/>
    <mergeCell ref="Q11:R11"/>
    <mergeCell ref="S11:U11"/>
    <mergeCell ref="V11:X11"/>
    <mergeCell ref="Y11:Z11"/>
    <mergeCell ref="A12:Z12"/>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Z124"/>
  <sheetViews>
    <sheetView view="pageBreakPreview" zoomScaleSheetLayoutView="100" workbookViewId="0" topLeftCell="A34">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5" t="s">
        <v>31</v>
      </c>
      <c r="B1" s="35"/>
      <c r="C1" s="35"/>
      <c r="D1" s="35"/>
      <c r="E1" s="35"/>
      <c r="F1" s="35"/>
      <c r="G1" s="35"/>
      <c r="H1" s="35"/>
      <c r="I1" s="35"/>
      <c r="J1" s="35"/>
      <c r="K1" s="35"/>
      <c r="L1" s="35"/>
      <c r="M1" s="35"/>
      <c r="N1" s="35"/>
      <c r="O1" s="35"/>
      <c r="P1" s="35"/>
      <c r="Q1" s="35"/>
      <c r="R1" s="35"/>
      <c r="S1" s="35"/>
      <c r="T1" s="35"/>
      <c r="U1" s="35"/>
      <c r="V1" s="35"/>
      <c r="W1" s="35"/>
      <c r="X1" s="35"/>
      <c r="Y1" s="35"/>
      <c r="Z1" s="35"/>
    </row>
    <row r="2" spans="1:26" ht="21" customHeight="1">
      <c r="A2" s="6"/>
      <c r="B2" s="6"/>
      <c r="C2" s="6"/>
      <c r="D2" s="6"/>
      <c r="E2" s="6"/>
      <c r="F2" s="6"/>
      <c r="G2" s="6"/>
      <c r="H2" s="6"/>
      <c r="I2" s="6"/>
      <c r="J2" s="36" t="s">
        <v>107</v>
      </c>
      <c r="K2" s="36"/>
      <c r="L2" s="36"/>
      <c r="M2" s="36"/>
      <c r="N2" s="36"/>
      <c r="O2" s="36"/>
      <c r="P2" s="36"/>
      <c r="Q2" s="36"/>
      <c r="R2" s="6"/>
      <c r="S2" s="6"/>
      <c r="T2" s="6"/>
      <c r="U2" s="6"/>
      <c r="V2" s="6"/>
      <c r="W2" s="6"/>
      <c r="X2" s="6"/>
      <c r="Y2" s="6"/>
      <c r="Z2" s="6"/>
    </row>
    <row r="3" spans="1:26" ht="21" customHeight="1">
      <c r="A3" s="35" t="s">
        <v>13</v>
      </c>
      <c r="B3" s="35"/>
      <c r="C3" s="35"/>
      <c r="D3" s="35"/>
      <c r="E3" s="35"/>
      <c r="F3" s="35"/>
      <c r="G3" s="35"/>
      <c r="H3" s="35"/>
      <c r="I3" s="35"/>
      <c r="J3" s="35"/>
      <c r="K3" s="35"/>
      <c r="L3" s="35"/>
      <c r="M3" s="35"/>
      <c r="N3" s="35"/>
      <c r="O3" s="35"/>
      <c r="P3" s="35"/>
      <c r="Q3" s="35"/>
      <c r="R3" s="35"/>
      <c r="S3" s="35"/>
      <c r="T3" s="35"/>
      <c r="U3" s="35"/>
      <c r="V3" s="35"/>
      <c r="W3" s="35"/>
      <c r="X3" s="35"/>
      <c r="Y3" s="35"/>
      <c r="Z3" s="35"/>
    </row>
    <row r="4" spans="1:26" ht="21" customHeight="1">
      <c r="A4" s="35" t="s">
        <v>91</v>
      </c>
      <c r="B4" s="35"/>
      <c r="C4" s="35"/>
      <c r="D4" s="35"/>
      <c r="E4" s="35"/>
      <c r="F4" s="35"/>
      <c r="G4" s="35"/>
      <c r="H4" s="35"/>
      <c r="I4" s="35"/>
      <c r="J4" s="35"/>
      <c r="K4" s="35"/>
      <c r="L4" s="35"/>
      <c r="M4" s="35"/>
      <c r="N4" s="35"/>
      <c r="O4" s="35"/>
      <c r="P4" s="35"/>
      <c r="Q4" s="35"/>
      <c r="R4" s="35"/>
      <c r="S4" s="35"/>
      <c r="T4" s="35"/>
      <c r="U4" s="35"/>
      <c r="V4" s="35"/>
      <c r="W4" s="35"/>
      <c r="X4" s="35"/>
      <c r="Y4" s="35"/>
      <c r="Z4" s="35"/>
    </row>
    <row r="5" ht="10.15" customHeight="1"/>
    <row r="6" ht="21" customHeight="1">
      <c r="A6" s="8" t="s">
        <v>1</v>
      </c>
    </row>
    <row r="7" spans="1:16" ht="21" customHeight="1">
      <c r="A7" s="9" t="s">
        <v>90</v>
      </c>
      <c r="L7" s="10"/>
      <c r="M7" s="37"/>
      <c r="N7" s="38"/>
      <c r="O7" s="38"/>
      <c r="P7" s="39"/>
    </row>
    <row r="8" spans="1:10" ht="21" customHeight="1">
      <c r="A8" s="9" t="s">
        <v>34</v>
      </c>
      <c r="G8" s="10"/>
      <c r="H8" s="37"/>
      <c r="I8" s="38"/>
      <c r="J8" s="39"/>
    </row>
    <row r="9" ht="9" customHeight="1"/>
    <row r="10" spans="1:26" s="8" customFormat="1" ht="30" customHeight="1">
      <c r="A10" s="40" t="s">
        <v>6</v>
      </c>
      <c r="B10" s="40" t="s">
        <v>29</v>
      </c>
      <c r="C10" s="40"/>
      <c r="D10" s="40"/>
      <c r="E10" s="40"/>
      <c r="F10" s="40"/>
      <c r="G10" s="40"/>
      <c r="H10" s="40"/>
      <c r="I10" s="40"/>
      <c r="J10" s="40"/>
      <c r="K10" s="40" t="s">
        <v>30</v>
      </c>
      <c r="L10" s="40"/>
      <c r="M10" s="40"/>
      <c r="N10" s="40"/>
      <c r="O10" s="40"/>
      <c r="P10" s="40"/>
      <c r="Q10" s="40"/>
      <c r="R10" s="40"/>
      <c r="S10" s="40" t="s">
        <v>5</v>
      </c>
      <c r="T10" s="40"/>
      <c r="U10" s="40"/>
      <c r="V10" s="40"/>
      <c r="W10" s="40"/>
      <c r="X10" s="40"/>
      <c r="Y10" s="40"/>
      <c r="Z10" s="40"/>
    </row>
    <row r="11" spans="1:26" s="8" customFormat="1" ht="30" customHeight="1">
      <c r="A11" s="40"/>
      <c r="B11" s="40"/>
      <c r="C11" s="40"/>
      <c r="D11" s="40"/>
      <c r="E11" s="40"/>
      <c r="F11" s="40"/>
      <c r="G11" s="40"/>
      <c r="H11" s="40"/>
      <c r="I11" s="40"/>
      <c r="J11" s="40"/>
      <c r="K11" s="40" t="s">
        <v>2</v>
      </c>
      <c r="L11" s="40"/>
      <c r="M11" s="40"/>
      <c r="N11" s="40" t="s">
        <v>3</v>
      </c>
      <c r="O11" s="40"/>
      <c r="P11" s="40"/>
      <c r="Q11" s="40" t="s">
        <v>4</v>
      </c>
      <c r="R11" s="40"/>
      <c r="S11" s="40" t="s">
        <v>2</v>
      </c>
      <c r="T11" s="40"/>
      <c r="U11" s="40"/>
      <c r="V11" s="40" t="s">
        <v>3</v>
      </c>
      <c r="W11" s="40"/>
      <c r="X11" s="40"/>
      <c r="Y11" s="40" t="s">
        <v>4</v>
      </c>
      <c r="Z11" s="40"/>
    </row>
    <row r="12" spans="1:26" ht="24" customHeight="1">
      <c r="A12" s="41" t="s">
        <v>104</v>
      </c>
      <c r="B12" s="42"/>
      <c r="C12" s="42"/>
      <c r="D12" s="42"/>
      <c r="E12" s="42"/>
      <c r="F12" s="42"/>
      <c r="G12" s="42"/>
      <c r="H12" s="42"/>
      <c r="I12" s="42"/>
      <c r="J12" s="42"/>
      <c r="K12" s="42"/>
      <c r="L12" s="42"/>
      <c r="M12" s="42"/>
      <c r="N12" s="42"/>
      <c r="O12" s="42"/>
      <c r="P12" s="42"/>
      <c r="Q12" s="42"/>
      <c r="R12" s="42"/>
      <c r="S12" s="42"/>
      <c r="T12" s="42"/>
      <c r="U12" s="42"/>
      <c r="V12" s="42"/>
      <c r="W12" s="42"/>
      <c r="X12" s="42"/>
      <c r="Y12" s="42"/>
      <c r="Z12" s="43"/>
    </row>
    <row r="13" spans="1:26" ht="24" customHeight="1">
      <c r="A13" s="24">
        <v>1</v>
      </c>
      <c r="B13" s="44" t="s">
        <v>92</v>
      </c>
      <c r="C13" s="44"/>
      <c r="D13" s="44"/>
      <c r="E13" s="44"/>
      <c r="F13" s="44"/>
      <c r="G13" s="44"/>
      <c r="H13" s="44"/>
      <c r="I13" s="44"/>
      <c r="J13" s="44"/>
      <c r="K13" s="45">
        <v>95</v>
      </c>
      <c r="L13" s="45"/>
      <c r="M13" s="45"/>
      <c r="N13" s="46">
        <f>Q30</f>
        <v>0</v>
      </c>
      <c r="O13" s="46"/>
      <c r="P13" s="46"/>
      <c r="Q13" s="47">
        <f>V25/T25*100</f>
        <v>0</v>
      </c>
      <c r="R13" s="48"/>
      <c r="S13" s="199">
        <v>2850000</v>
      </c>
      <c r="T13" s="200"/>
      <c r="U13" s="201"/>
      <c r="V13" s="202"/>
      <c r="W13" s="203"/>
      <c r="X13" s="204"/>
      <c r="Y13" s="211">
        <f>V13/S13*100</f>
        <v>0</v>
      </c>
      <c r="Z13" s="212"/>
    </row>
    <row r="14" spans="1:26" s="11" customFormat="1" ht="48" customHeight="1">
      <c r="A14" s="20">
        <v>2</v>
      </c>
      <c r="B14" s="33" t="s">
        <v>93</v>
      </c>
      <c r="C14" s="33"/>
      <c r="D14" s="33"/>
      <c r="E14" s="33"/>
      <c r="F14" s="33"/>
      <c r="G14" s="33"/>
      <c r="H14" s="33"/>
      <c r="I14" s="33"/>
      <c r="J14" s="33"/>
      <c r="K14" s="98">
        <v>15</v>
      </c>
      <c r="L14" s="98"/>
      <c r="M14" s="98"/>
      <c r="N14" s="99">
        <f>Q32</f>
        <v>0</v>
      </c>
      <c r="O14" s="99"/>
      <c r="P14" s="99"/>
      <c r="Q14" s="68">
        <f>V32/T32*100</f>
        <v>0</v>
      </c>
      <c r="R14" s="69"/>
      <c r="S14" s="196">
        <v>1620000</v>
      </c>
      <c r="T14" s="197"/>
      <c r="U14" s="198"/>
      <c r="V14" s="205"/>
      <c r="W14" s="206"/>
      <c r="X14" s="207"/>
      <c r="Y14" s="211">
        <f>V14/S14*100</f>
        <v>0</v>
      </c>
      <c r="Z14" s="212"/>
    </row>
    <row r="15" spans="1:26" ht="24" customHeight="1">
      <c r="A15" s="19">
        <v>3</v>
      </c>
      <c r="B15" s="100" t="s">
        <v>94</v>
      </c>
      <c r="C15" s="100"/>
      <c r="D15" s="100"/>
      <c r="E15" s="100"/>
      <c r="F15" s="100"/>
      <c r="G15" s="100"/>
      <c r="H15" s="100"/>
      <c r="I15" s="100"/>
      <c r="J15" s="100"/>
      <c r="K15" s="101">
        <v>1150</v>
      </c>
      <c r="L15" s="101"/>
      <c r="M15" s="101"/>
      <c r="N15" s="49">
        <f>Q33</f>
        <v>0</v>
      </c>
      <c r="O15" s="49"/>
      <c r="P15" s="49"/>
      <c r="Q15" s="68">
        <f>V33/T33*100</f>
        <v>0</v>
      </c>
      <c r="R15" s="69"/>
      <c r="S15" s="237">
        <v>6118000</v>
      </c>
      <c r="T15" s="238"/>
      <c r="U15" s="239"/>
      <c r="V15" s="208"/>
      <c r="W15" s="209"/>
      <c r="X15" s="210"/>
      <c r="Y15" s="211">
        <f>V15/S15*100</f>
        <v>0</v>
      </c>
      <c r="Z15" s="212"/>
    </row>
    <row r="16" spans="1:26" ht="24" customHeight="1">
      <c r="A16" s="19">
        <v>4</v>
      </c>
      <c r="B16" s="100" t="s">
        <v>95</v>
      </c>
      <c r="C16" s="100"/>
      <c r="D16" s="100"/>
      <c r="E16" s="100"/>
      <c r="F16" s="100"/>
      <c r="G16" s="100"/>
      <c r="H16" s="100"/>
      <c r="I16" s="100"/>
      <c r="J16" s="100"/>
      <c r="K16" s="101">
        <v>6</v>
      </c>
      <c r="L16" s="101"/>
      <c r="M16" s="101"/>
      <c r="N16" s="49">
        <f>Q34</f>
        <v>0</v>
      </c>
      <c r="O16" s="49"/>
      <c r="P16" s="49"/>
      <c r="Q16" s="68">
        <f aca="true" t="shared" si="0" ref="Q16:Q18">V34/T34*100</f>
        <v>0</v>
      </c>
      <c r="R16" s="69"/>
      <c r="S16" s="248">
        <v>348000</v>
      </c>
      <c r="T16" s="249"/>
      <c r="U16" s="250"/>
      <c r="V16" s="219"/>
      <c r="W16" s="220"/>
      <c r="X16" s="221"/>
      <c r="Y16" s="222">
        <f>V16/S16*100</f>
        <v>0</v>
      </c>
      <c r="Z16" s="223"/>
    </row>
    <row r="17" spans="1:26" ht="24" customHeight="1">
      <c r="A17" s="19">
        <v>5</v>
      </c>
      <c r="B17" s="50" t="s">
        <v>96</v>
      </c>
      <c r="C17" s="51"/>
      <c r="D17" s="51"/>
      <c r="E17" s="51"/>
      <c r="F17" s="51"/>
      <c r="G17" s="51"/>
      <c r="H17" s="51"/>
      <c r="I17" s="51"/>
      <c r="J17" s="52"/>
      <c r="K17" s="53">
        <v>1</v>
      </c>
      <c r="L17" s="54"/>
      <c r="M17" s="55"/>
      <c r="N17" s="56">
        <f>Q35</f>
        <v>0</v>
      </c>
      <c r="O17" s="57"/>
      <c r="P17" s="58"/>
      <c r="Q17" s="68">
        <f>V35/T35*100</f>
        <v>0</v>
      </c>
      <c r="R17" s="69"/>
      <c r="S17" s="251"/>
      <c r="T17" s="252"/>
      <c r="U17" s="253"/>
      <c r="V17" s="213"/>
      <c r="W17" s="214"/>
      <c r="X17" s="215"/>
      <c r="Y17" s="224">
        <f>V17/S16*100</f>
        <v>0</v>
      </c>
      <c r="Z17" s="225"/>
    </row>
    <row r="18" spans="1:26" s="11" customFormat="1" ht="24" customHeight="1">
      <c r="A18" s="20">
        <v>6</v>
      </c>
      <c r="B18" s="33" t="s">
        <v>97</v>
      </c>
      <c r="C18" s="33"/>
      <c r="D18" s="33"/>
      <c r="E18" s="33"/>
      <c r="F18" s="33"/>
      <c r="G18" s="33"/>
      <c r="H18" s="33"/>
      <c r="I18" s="33"/>
      <c r="J18" s="33"/>
      <c r="K18" s="34">
        <v>6</v>
      </c>
      <c r="L18" s="34"/>
      <c r="M18" s="34"/>
      <c r="N18" s="49">
        <f>Q36</f>
        <v>0</v>
      </c>
      <c r="O18" s="49"/>
      <c r="P18" s="49"/>
      <c r="Q18" s="68">
        <f t="shared" si="0"/>
        <v>0</v>
      </c>
      <c r="R18" s="69"/>
      <c r="S18" s="254"/>
      <c r="T18" s="255"/>
      <c r="U18" s="256"/>
      <c r="V18" s="216"/>
      <c r="W18" s="217"/>
      <c r="X18" s="218"/>
      <c r="Y18" s="226"/>
      <c r="Z18" s="227"/>
    </row>
    <row r="19" spans="1:26" s="8" customFormat="1" ht="24" customHeight="1">
      <c r="A19" s="70" t="s">
        <v>35</v>
      </c>
      <c r="B19" s="71"/>
      <c r="C19" s="71"/>
      <c r="D19" s="71"/>
      <c r="E19" s="71"/>
      <c r="F19" s="71"/>
      <c r="G19" s="71"/>
      <c r="H19" s="71"/>
      <c r="I19" s="71"/>
      <c r="J19" s="71"/>
      <c r="K19" s="71"/>
      <c r="L19" s="71"/>
      <c r="M19" s="71"/>
      <c r="N19" s="71"/>
      <c r="O19" s="71"/>
      <c r="P19" s="72"/>
      <c r="Q19" s="73">
        <f>V37</f>
        <v>0</v>
      </c>
      <c r="R19" s="73"/>
      <c r="S19" s="74">
        <f>SUM(S13:U18)</f>
        <v>10936000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40" t="s">
        <v>32</v>
      </c>
      <c r="C23" s="40"/>
      <c r="D23" s="40"/>
      <c r="E23" s="40"/>
      <c r="F23" s="40"/>
      <c r="G23" s="40"/>
      <c r="H23" s="40" t="s">
        <v>36</v>
      </c>
      <c r="I23" s="40"/>
      <c r="J23" s="40"/>
      <c r="K23" s="40" t="s">
        <v>33</v>
      </c>
      <c r="L23" s="40"/>
      <c r="M23" s="40"/>
      <c r="N23" s="40" t="s">
        <v>37</v>
      </c>
      <c r="O23" s="40"/>
      <c r="P23" s="40"/>
      <c r="Q23" s="40" t="s">
        <v>38</v>
      </c>
      <c r="R23" s="40"/>
      <c r="S23" s="40"/>
      <c r="T23" s="40" t="s">
        <v>39</v>
      </c>
      <c r="U23" s="40"/>
      <c r="V23" s="102" t="s">
        <v>8</v>
      </c>
      <c r="W23" s="102"/>
      <c r="X23" s="40" t="s">
        <v>9</v>
      </c>
      <c r="Y23" s="40"/>
      <c r="Z23" s="40"/>
    </row>
    <row r="24" spans="1:26" ht="24" customHeight="1">
      <c r="A24" s="178" t="s">
        <v>104</v>
      </c>
      <c r="B24" s="179"/>
      <c r="C24" s="179"/>
      <c r="D24" s="179"/>
      <c r="E24" s="179"/>
      <c r="F24" s="179"/>
      <c r="G24" s="179"/>
      <c r="H24" s="179"/>
      <c r="I24" s="179"/>
      <c r="J24" s="179"/>
      <c r="K24" s="179"/>
      <c r="L24" s="179"/>
      <c r="M24" s="179"/>
      <c r="N24" s="179"/>
      <c r="O24" s="179"/>
      <c r="P24" s="179"/>
      <c r="Q24" s="179"/>
      <c r="R24" s="179"/>
      <c r="S24" s="179"/>
      <c r="T24" s="180"/>
      <c r="U24" s="180"/>
      <c r="V24" s="179"/>
      <c r="W24" s="179"/>
      <c r="X24" s="179"/>
      <c r="Y24" s="179"/>
      <c r="Z24" s="181"/>
    </row>
    <row r="25" spans="1:26" s="27" customFormat="1" ht="48" customHeight="1">
      <c r="A25" s="25">
        <v>1</v>
      </c>
      <c r="B25" s="182" t="s">
        <v>92</v>
      </c>
      <c r="C25" s="183"/>
      <c r="D25" s="183"/>
      <c r="E25" s="183"/>
      <c r="F25" s="183"/>
      <c r="G25" s="184"/>
      <c r="H25" s="185">
        <f>$K$13</f>
        <v>95</v>
      </c>
      <c r="I25" s="185"/>
      <c r="J25" s="185"/>
      <c r="K25" s="240"/>
      <c r="L25" s="240"/>
      <c r="M25" s="241"/>
      <c r="N25" s="240"/>
      <c r="O25" s="240"/>
      <c r="P25" s="241"/>
      <c r="Q25" s="187"/>
      <c r="R25" s="187"/>
      <c r="S25" s="188"/>
      <c r="T25" s="189">
        <v>25</v>
      </c>
      <c r="U25" s="189"/>
      <c r="V25" s="190">
        <f>SUM(V26:W31)</f>
        <v>0</v>
      </c>
      <c r="W25" s="68"/>
      <c r="X25" s="59"/>
      <c r="Y25" s="60"/>
      <c r="Z25" s="61"/>
    </row>
    <row r="26" spans="1:26" ht="24" customHeight="1">
      <c r="A26" s="19">
        <v>1.1</v>
      </c>
      <c r="B26" s="100" t="s">
        <v>98</v>
      </c>
      <c r="C26" s="100"/>
      <c r="D26" s="100"/>
      <c r="E26" s="100"/>
      <c r="F26" s="100"/>
      <c r="G26" s="100"/>
      <c r="H26" s="106">
        <f aca="true" t="shared" si="1" ref="H26:H31">$K$13</f>
        <v>95</v>
      </c>
      <c r="I26" s="106"/>
      <c r="J26" s="106"/>
      <c r="K26" s="242"/>
      <c r="L26" s="242"/>
      <c r="M26" s="242"/>
      <c r="N26" s="242"/>
      <c r="O26" s="242"/>
      <c r="P26" s="242"/>
      <c r="Q26" s="107"/>
      <c r="R26" s="107"/>
      <c r="S26" s="107"/>
      <c r="T26" s="108">
        <v>3</v>
      </c>
      <c r="U26" s="108"/>
      <c r="V26" s="96">
        <f>(T26*((K26*0)+(N26*50)+(Q26*100)))/(H26*100)</f>
        <v>0</v>
      </c>
      <c r="W26" s="97"/>
      <c r="X26" s="62"/>
      <c r="Y26" s="63"/>
      <c r="Z26" s="64"/>
    </row>
    <row r="27" spans="1:26" s="11" customFormat="1" ht="48" customHeight="1">
      <c r="A27" s="20">
        <v>1.2</v>
      </c>
      <c r="B27" s="33" t="s">
        <v>99</v>
      </c>
      <c r="C27" s="33"/>
      <c r="D27" s="33"/>
      <c r="E27" s="33"/>
      <c r="F27" s="33"/>
      <c r="G27" s="33"/>
      <c r="H27" s="106">
        <f t="shared" si="1"/>
        <v>95</v>
      </c>
      <c r="I27" s="106"/>
      <c r="J27" s="106"/>
      <c r="K27" s="246"/>
      <c r="L27" s="246"/>
      <c r="M27" s="246"/>
      <c r="N27" s="246"/>
      <c r="O27" s="246"/>
      <c r="P27" s="246"/>
      <c r="Q27" s="191"/>
      <c r="R27" s="191"/>
      <c r="S27" s="192"/>
      <c r="T27" s="186">
        <v>5</v>
      </c>
      <c r="U27" s="186"/>
      <c r="V27" s="94">
        <f>(T27*((K27*0)+(N27*50)+(Q27*100)))/(H27*100)</f>
        <v>0</v>
      </c>
      <c r="W27" s="95"/>
      <c r="X27" s="62"/>
      <c r="Y27" s="63"/>
      <c r="Z27" s="64"/>
    </row>
    <row r="28" spans="1:26" s="11" customFormat="1" ht="48" customHeight="1">
      <c r="A28" s="20">
        <v>1.3</v>
      </c>
      <c r="B28" s="193" t="s">
        <v>100</v>
      </c>
      <c r="C28" s="194"/>
      <c r="D28" s="194"/>
      <c r="E28" s="194"/>
      <c r="F28" s="194"/>
      <c r="G28" s="195"/>
      <c r="H28" s="106">
        <f t="shared" si="1"/>
        <v>95</v>
      </c>
      <c r="I28" s="106"/>
      <c r="J28" s="106"/>
      <c r="K28" s="243"/>
      <c r="L28" s="244"/>
      <c r="M28" s="245"/>
      <c r="N28" s="243"/>
      <c r="O28" s="244"/>
      <c r="P28" s="245"/>
      <c r="Q28" s="85"/>
      <c r="R28" s="86"/>
      <c r="S28" s="86"/>
      <c r="T28" s="186">
        <v>2</v>
      </c>
      <c r="U28" s="186"/>
      <c r="V28" s="94">
        <f>(T28*((K28*0)+(N28*50)+(Q28*100)))/(H28*100)</f>
        <v>0</v>
      </c>
      <c r="W28" s="95"/>
      <c r="X28" s="62"/>
      <c r="Y28" s="63"/>
      <c r="Z28" s="64"/>
    </row>
    <row r="29" spans="1:26" s="11" customFormat="1" ht="72" customHeight="1">
      <c r="A29" s="20">
        <v>1.4</v>
      </c>
      <c r="B29" s="33" t="s">
        <v>101</v>
      </c>
      <c r="C29" s="33"/>
      <c r="D29" s="33"/>
      <c r="E29" s="33"/>
      <c r="F29" s="33"/>
      <c r="G29" s="33"/>
      <c r="H29" s="106">
        <f t="shared" si="1"/>
        <v>95</v>
      </c>
      <c r="I29" s="106"/>
      <c r="J29" s="106"/>
      <c r="K29" s="247"/>
      <c r="L29" s="247"/>
      <c r="M29" s="247"/>
      <c r="N29" s="247"/>
      <c r="O29" s="247"/>
      <c r="P29" s="247"/>
      <c r="Q29" s="116"/>
      <c r="R29" s="116"/>
      <c r="S29" s="85"/>
      <c r="T29" s="186">
        <v>5</v>
      </c>
      <c r="U29" s="186"/>
      <c r="V29" s="94">
        <f aca="true" t="shared" si="2" ref="V29:V36">(T29*((K29*0)+(N29*50)+(Q29*100)))/(H29*100)</f>
        <v>0</v>
      </c>
      <c r="W29" s="95"/>
      <c r="X29" s="62"/>
      <c r="Y29" s="63"/>
      <c r="Z29" s="64"/>
    </row>
    <row r="30" spans="1:26" s="11" customFormat="1" ht="48" customHeight="1">
      <c r="A30" s="20">
        <v>1.5</v>
      </c>
      <c r="B30" s="193" t="s">
        <v>102</v>
      </c>
      <c r="C30" s="194"/>
      <c r="D30" s="194"/>
      <c r="E30" s="194"/>
      <c r="F30" s="194"/>
      <c r="G30" s="195"/>
      <c r="H30" s="106">
        <f t="shared" si="1"/>
        <v>95</v>
      </c>
      <c r="I30" s="106"/>
      <c r="J30" s="106"/>
      <c r="K30" s="243"/>
      <c r="L30" s="244"/>
      <c r="M30" s="245"/>
      <c r="N30" s="243"/>
      <c r="O30" s="244"/>
      <c r="P30" s="245"/>
      <c r="Q30" s="85"/>
      <c r="R30" s="86"/>
      <c r="S30" s="88"/>
      <c r="T30" s="112">
        <v>5</v>
      </c>
      <c r="U30" s="113"/>
      <c r="V30" s="94">
        <f t="shared" si="2"/>
        <v>0</v>
      </c>
      <c r="W30" s="95"/>
      <c r="X30" s="62"/>
      <c r="Y30" s="63"/>
      <c r="Z30" s="64"/>
    </row>
    <row r="31" spans="1:26" ht="48" customHeight="1">
      <c r="A31" s="19">
        <v>1.6</v>
      </c>
      <c r="B31" s="193" t="s">
        <v>103</v>
      </c>
      <c r="C31" s="194"/>
      <c r="D31" s="194"/>
      <c r="E31" s="194"/>
      <c r="F31" s="194"/>
      <c r="G31" s="195"/>
      <c r="H31" s="106">
        <f t="shared" si="1"/>
        <v>95</v>
      </c>
      <c r="I31" s="106"/>
      <c r="J31" s="106"/>
      <c r="K31" s="257"/>
      <c r="L31" s="258"/>
      <c r="M31" s="259"/>
      <c r="N31" s="257"/>
      <c r="O31" s="258"/>
      <c r="P31" s="259"/>
      <c r="Q31" s="91"/>
      <c r="R31" s="92"/>
      <c r="S31" s="109"/>
      <c r="T31" s="110">
        <v>5</v>
      </c>
      <c r="U31" s="111"/>
      <c r="V31" s="96">
        <f t="shared" si="2"/>
        <v>0</v>
      </c>
      <c r="W31" s="97"/>
      <c r="X31" s="62"/>
      <c r="Y31" s="63"/>
      <c r="Z31" s="64"/>
    </row>
    <row r="32" spans="1:26" s="23" customFormat="1" ht="48" customHeight="1">
      <c r="A32" s="22">
        <v>2</v>
      </c>
      <c r="B32" s="79" t="s">
        <v>93</v>
      </c>
      <c r="C32" s="80"/>
      <c r="D32" s="80"/>
      <c r="E32" s="80"/>
      <c r="F32" s="80"/>
      <c r="G32" s="81"/>
      <c r="H32" s="82">
        <f>$K$14</f>
        <v>15</v>
      </c>
      <c r="I32" s="83"/>
      <c r="J32" s="84"/>
      <c r="K32" s="243"/>
      <c r="L32" s="244"/>
      <c r="M32" s="245"/>
      <c r="N32" s="243"/>
      <c r="O32" s="244"/>
      <c r="P32" s="245"/>
      <c r="Q32" s="85"/>
      <c r="R32" s="86"/>
      <c r="S32" s="88"/>
      <c r="T32" s="89">
        <v>25</v>
      </c>
      <c r="U32" s="90"/>
      <c r="V32" s="94">
        <f t="shared" si="2"/>
        <v>0</v>
      </c>
      <c r="W32" s="95"/>
      <c r="X32" s="62"/>
      <c r="Y32" s="63"/>
      <c r="Z32" s="64"/>
    </row>
    <row r="33" spans="1:26" ht="24" customHeight="1">
      <c r="A33" s="16">
        <v>3</v>
      </c>
      <c r="B33" s="79" t="s">
        <v>94</v>
      </c>
      <c r="C33" s="80"/>
      <c r="D33" s="80"/>
      <c r="E33" s="80"/>
      <c r="F33" s="80"/>
      <c r="G33" s="81"/>
      <c r="H33" s="103">
        <f>$K$15</f>
        <v>1150</v>
      </c>
      <c r="I33" s="104"/>
      <c r="J33" s="105"/>
      <c r="K33" s="257"/>
      <c r="L33" s="258"/>
      <c r="M33" s="259"/>
      <c r="N33" s="257"/>
      <c r="O33" s="258"/>
      <c r="P33" s="259"/>
      <c r="Q33" s="91"/>
      <c r="R33" s="92"/>
      <c r="S33" s="109"/>
      <c r="T33" s="118">
        <v>20</v>
      </c>
      <c r="U33" s="119"/>
      <c r="V33" s="96">
        <f t="shared" si="2"/>
        <v>0</v>
      </c>
      <c r="W33" s="97"/>
      <c r="X33" s="62"/>
      <c r="Y33" s="63"/>
      <c r="Z33" s="64"/>
    </row>
    <row r="34" spans="1:26" s="23" customFormat="1" ht="48" customHeight="1">
      <c r="A34" s="22">
        <v>4</v>
      </c>
      <c r="B34" s="79" t="s">
        <v>95</v>
      </c>
      <c r="C34" s="80"/>
      <c r="D34" s="80"/>
      <c r="E34" s="80"/>
      <c r="F34" s="80"/>
      <c r="G34" s="81"/>
      <c r="H34" s="82">
        <f>$K$16</f>
        <v>6</v>
      </c>
      <c r="I34" s="83"/>
      <c r="J34" s="84"/>
      <c r="K34" s="243"/>
      <c r="L34" s="244"/>
      <c r="M34" s="245"/>
      <c r="N34" s="243"/>
      <c r="O34" s="244"/>
      <c r="P34" s="245"/>
      <c r="Q34" s="85"/>
      <c r="R34" s="86"/>
      <c r="S34" s="88"/>
      <c r="T34" s="89">
        <v>10</v>
      </c>
      <c r="U34" s="90"/>
      <c r="V34" s="94">
        <f t="shared" si="2"/>
        <v>0</v>
      </c>
      <c r="W34" s="95"/>
      <c r="X34" s="62"/>
      <c r="Y34" s="63"/>
      <c r="Z34" s="64"/>
    </row>
    <row r="35" spans="1:26" s="23" customFormat="1" ht="48" customHeight="1">
      <c r="A35" s="22">
        <v>5</v>
      </c>
      <c r="B35" s="79" t="s">
        <v>96</v>
      </c>
      <c r="C35" s="80"/>
      <c r="D35" s="80"/>
      <c r="E35" s="80"/>
      <c r="F35" s="80"/>
      <c r="G35" s="81"/>
      <c r="H35" s="82">
        <f>$K$17</f>
        <v>1</v>
      </c>
      <c r="I35" s="83"/>
      <c r="J35" s="84"/>
      <c r="K35" s="243"/>
      <c r="L35" s="244"/>
      <c r="M35" s="245"/>
      <c r="N35" s="243"/>
      <c r="O35" s="244"/>
      <c r="P35" s="245"/>
      <c r="Q35" s="85"/>
      <c r="R35" s="86"/>
      <c r="S35" s="88"/>
      <c r="T35" s="89">
        <v>10</v>
      </c>
      <c r="U35" s="90"/>
      <c r="V35" s="94">
        <f t="shared" si="2"/>
        <v>0</v>
      </c>
      <c r="W35" s="95"/>
      <c r="X35" s="62"/>
      <c r="Y35" s="63"/>
      <c r="Z35" s="64"/>
    </row>
    <row r="36" spans="1:26" s="23" customFormat="1" ht="48" customHeight="1">
      <c r="A36" s="22">
        <v>6</v>
      </c>
      <c r="B36" s="114" t="s">
        <v>97</v>
      </c>
      <c r="C36" s="114"/>
      <c r="D36" s="114"/>
      <c r="E36" s="114"/>
      <c r="F36" s="114"/>
      <c r="G36" s="114"/>
      <c r="H36" s="115">
        <f>$K$18</f>
        <v>6</v>
      </c>
      <c r="I36" s="115"/>
      <c r="J36" s="115"/>
      <c r="K36" s="247"/>
      <c r="L36" s="247"/>
      <c r="M36" s="247"/>
      <c r="N36" s="247"/>
      <c r="O36" s="247"/>
      <c r="P36" s="247"/>
      <c r="Q36" s="116"/>
      <c r="R36" s="116"/>
      <c r="S36" s="85"/>
      <c r="T36" s="117">
        <v>10</v>
      </c>
      <c r="U36" s="117"/>
      <c r="V36" s="94">
        <f t="shared" si="2"/>
        <v>0</v>
      </c>
      <c r="W36" s="95"/>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SUM(V25,V32:W36)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86</v>
      </c>
    </row>
    <row r="40" spans="1:26" ht="60" customHeight="1">
      <c r="A40" s="21" t="s">
        <v>6</v>
      </c>
      <c r="B40" s="40" t="s">
        <v>40</v>
      </c>
      <c r="C40" s="40"/>
      <c r="D40" s="40"/>
      <c r="E40" s="40"/>
      <c r="F40" s="40"/>
      <c r="G40" s="40"/>
      <c r="H40" s="40"/>
      <c r="I40" s="40"/>
      <c r="J40" s="40"/>
      <c r="K40" s="40"/>
      <c r="L40" s="40"/>
      <c r="M40" s="120" t="s">
        <v>41</v>
      </c>
      <c r="N40" s="121"/>
      <c r="O40" s="121"/>
      <c r="P40" s="121"/>
      <c r="Q40" s="121"/>
      <c r="R40" s="121"/>
      <c r="S40" s="121"/>
      <c r="T40" s="121"/>
      <c r="U40" s="121"/>
      <c r="V40" s="121"/>
      <c r="W40" s="121"/>
      <c r="X40" s="122"/>
      <c r="Y40" s="102" t="s">
        <v>42</v>
      </c>
      <c r="Z40" s="102"/>
    </row>
    <row r="41" spans="1:26" ht="24" customHeight="1">
      <c r="A41" s="123" t="s">
        <v>43</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26"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26"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26"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26"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26" t="str">
        <f>IF(B46&lt;&gt;"","2.1.5","")</f>
        <v/>
      </c>
      <c r="B46" s="127"/>
      <c r="C46" s="128"/>
      <c r="D46" s="128"/>
      <c r="E46" s="128"/>
      <c r="F46" s="128"/>
      <c r="G46" s="128"/>
      <c r="H46" s="128"/>
      <c r="I46" s="128"/>
      <c r="J46" s="128"/>
      <c r="K46" s="128"/>
      <c r="L46" s="129"/>
      <c r="M46" s="28"/>
      <c r="N46" s="29"/>
      <c r="O46" s="29"/>
      <c r="P46" s="29"/>
      <c r="Q46" s="29"/>
      <c r="R46" s="29"/>
      <c r="S46" s="29"/>
      <c r="T46" s="29"/>
      <c r="U46" s="29"/>
      <c r="V46" s="29"/>
      <c r="W46" s="29"/>
      <c r="X46" s="30"/>
      <c r="Y46" s="135"/>
      <c r="Z46" s="136"/>
    </row>
    <row r="47" spans="1:26" ht="24" customHeight="1">
      <c r="A47" s="123" t="s">
        <v>44</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26"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26"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26"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26"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26"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45</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26"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26"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26"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26"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26"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87</v>
      </c>
    </row>
    <row r="61" ht="9.95" customHeight="1"/>
    <row r="62" spans="1:26" ht="72" customHeight="1">
      <c r="A62" s="21" t="s">
        <v>6</v>
      </c>
      <c r="B62" s="40" t="s">
        <v>46</v>
      </c>
      <c r="C62" s="40"/>
      <c r="D62" s="40"/>
      <c r="E62" s="40"/>
      <c r="F62" s="40"/>
      <c r="G62" s="40"/>
      <c r="H62" s="40" t="s">
        <v>41</v>
      </c>
      <c r="I62" s="40"/>
      <c r="J62" s="40"/>
      <c r="K62" s="40"/>
      <c r="L62" s="40"/>
      <c r="M62" s="40"/>
      <c r="N62" s="40"/>
      <c r="O62" s="40"/>
      <c r="P62" s="40"/>
      <c r="Q62" s="120" t="s">
        <v>47</v>
      </c>
      <c r="R62" s="121"/>
      <c r="S62" s="121"/>
      <c r="T62" s="121"/>
      <c r="U62" s="121"/>
      <c r="V62" s="121"/>
      <c r="W62" s="121"/>
      <c r="X62" s="122"/>
      <c r="Y62" s="102" t="s">
        <v>42</v>
      </c>
      <c r="Z62" s="102"/>
    </row>
    <row r="63" spans="1:26" ht="72" customHeight="1">
      <c r="A63" s="26"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26"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26"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26"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26" t="str">
        <f>IF(B67&lt;&gt;"","3.5","")</f>
        <v/>
      </c>
      <c r="B67" s="127"/>
      <c r="C67" s="128"/>
      <c r="D67" s="128"/>
      <c r="E67" s="128"/>
      <c r="F67" s="128"/>
      <c r="G67" s="129"/>
      <c r="H67" s="127"/>
      <c r="I67" s="128"/>
      <c r="J67" s="128"/>
      <c r="K67" s="128"/>
      <c r="L67" s="128"/>
      <c r="M67" s="128"/>
      <c r="N67" s="128"/>
      <c r="O67" s="128"/>
      <c r="P67" s="129"/>
      <c r="Q67" s="127"/>
      <c r="R67" s="128"/>
      <c r="S67" s="128"/>
      <c r="T67" s="128"/>
      <c r="U67" s="128"/>
      <c r="V67" s="128"/>
      <c r="W67" s="128"/>
      <c r="X67" s="129"/>
      <c r="Y67" s="135"/>
      <c r="Z67" s="136"/>
    </row>
    <row r="68" spans="1:26" s="17" customFormat="1" ht="72" customHeight="1">
      <c r="A68" s="26"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88</v>
      </c>
    </row>
    <row r="71" ht="9.95" customHeight="1">
      <c r="A71" s="5"/>
    </row>
    <row r="72" spans="2:25" ht="48" customHeight="1">
      <c r="B72" s="153"/>
      <c r="C72" s="154"/>
      <c r="D72" s="154"/>
      <c r="E72" s="154"/>
      <c r="F72" s="154"/>
      <c r="G72" s="154"/>
      <c r="H72" s="154"/>
      <c r="I72" s="154"/>
      <c r="J72" s="154"/>
      <c r="K72" s="154"/>
      <c r="L72" s="154"/>
      <c r="M72" s="154"/>
      <c r="N72" s="154"/>
      <c r="O72" s="154"/>
      <c r="P72" s="154"/>
      <c r="Q72" s="154"/>
      <c r="R72" s="154"/>
      <c r="S72" s="154"/>
      <c r="T72" s="154"/>
      <c r="U72" s="154"/>
      <c r="V72" s="154"/>
      <c r="W72" s="154"/>
      <c r="X72" s="154"/>
      <c r="Y72" s="155"/>
    </row>
    <row r="73" spans="2:25" ht="48" customHeight="1">
      <c r="B73" s="156"/>
      <c r="C73" s="157"/>
      <c r="D73" s="157"/>
      <c r="E73" s="157"/>
      <c r="F73" s="157"/>
      <c r="G73" s="157"/>
      <c r="H73" s="157"/>
      <c r="I73" s="157"/>
      <c r="J73" s="157"/>
      <c r="K73" s="157"/>
      <c r="L73" s="157"/>
      <c r="M73" s="157"/>
      <c r="N73" s="157"/>
      <c r="O73" s="157"/>
      <c r="P73" s="157"/>
      <c r="Q73" s="157"/>
      <c r="R73" s="157"/>
      <c r="S73" s="157"/>
      <c r="T73" s="157"/>
      <c r="U73" s="157"/>
      <c r="V73" s="157"/>
      <c r="W73" s="157"/>
      <c r="X73" s="157"/>
      <c r="Y73" s="158"/>
    </row>
    <row r="74" spans="2:25" ht="48" customHeight="1">
      <c r="B74" s="156"/>
      <c r="C74" s="157"/>
      <c r="D74" s="157"/>
      <c r="E74" s="157"/>
      <c r="F74" s="157"/>
      <c r="G74" s="157"/>
      <c r="H74" s="157"/>
      <c r="I74" s="157"/>
      <c r="J74" s="157"/>
      <c r="K74" s="157"/>
      <c r="L74" s="157"/>
      <c r="M74" s="157"/>
      <c r="N74" s="157"/>
      <c r="O74" s="157"/>
      <c r="P74" s="157"/>
      <c r="Q74" s="157"/>
      <c r="R74" s="157"/>
      <c r="S74" s="157"/>
      <c r="T74" s="157"/>
      <c r="U74" s="157"/>
      <c r="V74" s="157"/>
      <c r="W74" s="157"/>
      <c r="X74" s="157"/>
      <c r="Y74" s="158"/>
    </row>
    <row r="75" spans="2:25" ht="48" customHeight="1">
      <c r="B75" s="156"/>
      <c r="C75" s="157"/>
      <c r="D75" s="157"/>
      <c r="E75" s="157"/>
      <c r="F75" s="157"/>
      <c r="G75" s="157"/>
      <c r="H75" s="157"/>
      <c r="I75" s="157"/>
      <c r="J75" s="157"/>
      <c r="K75" s="157"/>
      <c r="L75" s="157"/>
      <c r="M75" s="157"/>
      <c r="N75" s="157"/>
      <c r="O75" s="157"/>
      <c r="P75" s="157"/>
      <c r="Q75" s="157"/>
      <c r="R75" s="157"/>
      <c r="S75" s="157"/>
      <c r="T75" s="157"/>
      <c r="U75" s="157"/>
      <c r="V75" s="157"/>
      <c r="W75" s="157"/>
      <c r="X75" s="157"/>
      <c r="Y75" s="158"/>
    </row>
    <row r="76" spans="2:25" ht="48" customHeight="1">
      <c r="B76" s="156"/>
      <c r="C76" s="157"/>
      <c r="D76" s="157"/>
      <c r="E76" s="157"/>
      <c r="F76" s="157"/>
      <c r="G76" s="157"/>
      <c r="H76" s="157"/>
      <c r="I76" s="157"/>
      <c r="J76" s="157"/>
      <c r="K76" s="157"/>
      <c r="L76" s="157"/>
      <c r="M76" s="157"/>
      <c r="N76" s="157"/>
      <c r="O76" s="157"/>
      <c r="P76" s="157"/>
      <c r="Q76" s="157"/>
      <c r="R76" s="157"/>
      <c r="S76" s="157"/>
      <c r="T76" s="157"/>
      <c r="U76" s="157"/>
      <c r="V76" s="157"/>
      <c r="W76" s="157"/>
      <c r="X76" s="157"/>
      <c r="Y76" s="158"/>
    </row>
    <row r="77" ht="21" customHeight="1">
      <c r="A77" s="5"/>
    </row>
    <row r="78" ht="15">
      <c r="A78" s="5" t="s">
        <v>89</v>
      </c>
    </row>
    <row r="79" ht="24" customHeight="1"/>
    <row r="80" spans="2:25" ht="10.15" customHeight="1">
      <c r="B80" s="177"/>
      <c r="C80" s="177"/>
      <c r="D80" s="177"/>
      <c r="E80" s="177"/>
      <c r="F80" s="177"/>
      <c r="G80" s="177"/>
      <c r="H80" s="177"/>
      <c r="J80" s="177"/>
      <c r="K80" s="177"/>
      <c r="L80" s="177"/>
      <c r="M80" s="177"/>
      <c r="N80" s="177"/>
      <c r="O80" s="177"/>
      <c r="P80" s="177"/>
      <c r="Q80" s="177"/>
      <c r="S80" s="137"/>
      <c r="T80" s="138"/>
      <c r="U80" s="138"/>
      <c r="V80" s="138"/>
      <c r="W80" s="138"/>
      <c r="X80" s="138"/>
      <c r="Y80" s="139"/>
    </row>
    <row r="81" spans="2:25" ht="10.15" customHeight="1">
      <c r="B81" s="177"/>
      <c r="C81" s="177"/>
      <c r="D81" s="177"/>
      <c r="E81" s="177"/>
      <c r="F81" s="177"/>
      <c r="G81" s="177"/>
      <c r="H81" s="177"/>
      <c r="J81" s="177"/>
      <c r="K81" s="177"/>
      <c r="L81" s="177"/>
      <c r="M81" s="177"/>
      <c r="N81" s="177"/>
      <c r="O81" s="177"/>
      <c r="P81" s="177"/>
      <c r="Q81" s="177"/>
      <c r="S81" s="140"/>
      <c r="T81" s="141"/>
      <c r="U81" s="141"/>
      <c r="V81" s="141"/>
      <c r="W81" s="141"/>
      <c r="X81" s="141"/>
      <c r="Y81" s="142"/>
    </row>
    <row r="82" spans="2:25" ht="21" customHeight="1">
      <c r="B82" s="177"/>
      <c r="C82" s="177"/>
      <c r="D82" s="177"/>
      <c r="E82" s="177"/>
      <c r="F82" s="177"/>
      <c r="G82" s="177"/>
      <c r="H82" s="177"/>
      <c r="J82" s="177"/>
      <c r="K82" s="177"/>
      <c r="L82" s="177"/>
      <c r="M82" s="177"/>
      <c r="N82" s="177"/>
      <c r="O82" s="177"/>
      <c r="P82" s="177"/>
      <c r="Q82" s="177"/>
      <c r="S82" s="140"/>
      <c r="T82" s="141"/>
      <c r="U82" s="141"/>
      <c r="V82" s="141"/>
      <c r="W82" s="141"/>
      <c r="X82" s="141"/>
      <c r="Y82" s="142"/>
    </row>
    <row r="83" spans="2:25" ht="35.25" customHeight="1">
      <c r="B83" s="177"/>
      <c r="C83" s="177"/>
      <c r="D83" s="177"/>
      <c r="E83" s="177"/>
      <c r="F83" s="177"/>
      <c r="G83" s="177"/>
      <c r="H83" s="177"/>
      <c r="J83" s="177"/>
      <c r="K83" s="177"/>
      <c r="L83" s="177"/>
      <c r="M83" s="177"/>
      <c r="N83" s="177"/>
      <c r="O83" s="177"/>
      <c r="P83" s="177"/>
      <c r="Q83" s="177"/>
      <c r="S83" s="140"/>
      <c r="T83" s="141"/>
      <c r="U83" s="141"/>
      <c r="V83" s="141"/>
      <c r="W83" s="141"/>
      <c r="X83" s="141"/>
      <c r="Y83" s="142"/>
    </row>
    <row r="84" spans="2:25" ht="21" customHeight="1">
      <c r="B84" s="177"/>
      <c r="C84" s="177"/>
      <c r="D84" s="177"/>
      <c r="E84" s="177"/>
      <c r="F84" s="177"/>
      <c r="G84" s="177"/>
      <c r="H84" s="177"/>
      <c r="J84" s="177"/>
      <c r="K84" s="177"/>
      <c r="L84" s="177"/>
      <c r="M84" s="177"/>
      <c r="N84" s="177"/>
      <c r="O84" s="177"/>
      <c r="P84" s="177"/>
      <c r="Q84" s="177"/>
      <c r="S84" s="140"/>
      <c r="T84" s="141"/>
      <c r="U84" s="141"/>
      <c r="V84" s="141"/>
      <c r="W84" s="141"/>
      <c r="X84" s="141"/>
      <c r="Y84" s="142"/>
    </row>
    <row r="85" spans="2:25" ht="21" customHeight="1">
      <c r="B85" s="177"/>
      <c r="C85" s="177"/>
      <c r="D85" s="177"/>
      <c r="E85" s="177"/>
      <c r="F85" s="177"/>
      <c r="G85" s="177"/>
      <c r="H85" s="177"/>
      <c r="J85" s="177"/>
      <c r="K85" s="177"/>
      <c r="L85" s="177"/>
      <c r="M85" s="177"/>
      <c r="N85" s="177"/>
      <c r="O85" s="177"/>
      <c r="P85" s="177"/>
      <c r="Q85" s="177"/>
      <c r="S85" s="140"/>
      <c r="T85" s="141"/>
      <c r="U85" s="141"/>
      <c r="V85" s="141"/>
      <c r="W85" s="141"/>
      <c r="X85" s="141"/>
      <c r="Y85" s="142"/>
    </row>
    <row r="86" spans="2:25" ht="21" customHeight="1">
      <c r="B86" s="177"/>
      <c r="C86" s="177"/>
      <c r="D86" s="177"/>
      <c r="E86" s="177"/>
      <c r="F86" s="177"/>
      <c r="G86" s="177"/>
      <c r="H86" s="177"/>
      <c r="J86" s="177"/>
      <c r="K86" s="177"/>
      <c r="L86" s="177"/>
      <c r="M86" s="177"/>
      <c r="N86" s="177"/>
      <c r="O86" s="177"/>
      <c r="P86" s="177"/>
      <c r="Q86" s="177"/>
      <c r="S86" s="140"/>
      <c r="T86" s="141"/>
      <c r="U86" s="141"/>
      <c r="V86" s="141"/>
      <c r="W86" s="141"/>
      <c r="X86" s="141"/>
      <c r="Y86" s="142"/>
    </row>
    <row r="87" spans="2:25" ht="21" customHeight="1">
      <c r="B87" s="177"/>
      <c r="C87" s="177"/>
      <c r="D87" s="177"/>
      <c r="E87" s="177"/>
      <c r="F87" s="177"/>
      <c r="G87" s="177"/>
      <c r="H87" s="177"/>
      <c r="J87" s="177"/>
      <c r="K87" s="177"/>
      <c r="L87" s="177"/>
      <c r="M87" s="177"/>
      <c r="N87" s="177"/>
      <c r="O87" s="177"/>
      <c r="P87" s="177"/>
      <c r="Q87" s="177"/>
      <c r="S87" s="140"/>
      <c r="T87" s="141"/>
      <c r="U87" s="141"/>
      <c r="V87" s="141"/>
      <c r="W87" s="141"/>
      <c r="X87" s="141"/>
      <c r="Y87" s="142"/>
    </row>
    <row r="88" spans="2:25" ht="21" customHeight="1">
      <c r="B88" s="177"/>
      <c r="C88" s="177"/>
      <c r="D88" s="177"/>
      <c r="E88" s="177"/>
      <c r="F88" s="177"/>
      <c r="G88" s="177"/>
      <c r="H88" s="177"/>
      <c r="J88" s="177"/>
      <c r="K88" s="177"/>
      <c r="L88" s="177"/>
      <c r="M88" s="177"/>
      <c r="N88" s="177"/>
      <c r="O88" s="177"/>
      <c r="P88" s="177"/>
      <c r="Q88" s="177"/>
      <c r="S88" s="140"/>
      <c r="T88" s="141"/>
      <c r="U88" s="141"/>
      <c r="V88" s="141"/>
      <c r="W88" s="141"/>
      <c r="X88" s="141"/>
      <c r="Y88" s="142"/>
    </row>
    <row r="89" spans="2:25" ht="21" customHeight="1">
      <c r="B89" s="177"/>
      <c r="C89" s="177"/>
      <c r="D89" s="177"/>
      <c r="E89" s="177"/>
      <c r="F89" s="177"/>
      <c r="G89" s="177"/>
      <c r="H89" s="177"/>
      <c r="J89" s="177"/>
      <c r="K89" s="177"/>
      <c r="L89" s="177"/>
      <c r="M89" s="177"/>
      <c r="N89" s="177"/>
      <c r="O89" s="177"/>
      <c r="P89" s="177"/>
      <c r="Q89" s="177"/>
      <c r="S89" s="143"/>
      <c r="T89" s="144"/>
      <c r="U89" s="144"/>
      <c r="V89" s="144"/>
      <c r="W89" s="144"/>
      <c r="X89" s="144"/>
      <c r="Y89" s="145"/>
    </row>
    <row r="90" spans="2:25" ht="48" customHeight="1">
      <c r="B90" s="146"/>
      <c r="C90" s="146"/>
      <c r="D90" s="146"/>
      <c r="E90" s="146"/>
      <c r="F90" s="146"/>
      <c r="G90" s="146"/>
      <c r="H90" s="146"/>
      <c r="J90" s="147"/>
      <c r="K90" s="148"/>
      <c r="L90" s="148"/>
      <c r="M90" s="148"/>
      <c r="N90" s="148"/>
      <c r="O90" s="148"/>
      <c r="P90" s="148"/>
      <c r="Q90" s="149"/>
      <c r="S90" s="147"/>
      <c r="T90" s="148"/>
      <c r="U90" s="148"/>
      <c r="V90" s="148"/>
      <c r="W90" s="148"/>
      <c r="X90" s="148"/>
      <c r="Y90" s="149"/>
    </row>
    <row r="91" spans="2:25" ht="48" customHeight="1">
      <c r="B91" s="146"/>
      <c r="C91" s="146"/>
      <c r="D91" s="146"/>
      <c r="E91" s="146"/>
      <c r="F91" s="146"/>
      <c r="G91" s="146"/>
      <c r="H91" s="146"/>
      <c r="J91" s="150"/>
      <c r="K91" s="151"/>
      <c r="L91" s="151"/>
      <c r="M91" s="151"/>
      <c r="N91" s="151"/>
      <c r="O91" s="151"/>
      <c r="P91" s="151"/>
      <c r="Q91" s="152"/>
      <c r="S91" s="150"/>
      <c r="T91" s="151"/>
      <c r="U91" s="151"/>
      <c r="V91" s="151"/>
      <c r="W91" s="151"/>
      <c r="X91" s="151"/>
      <c r="Y91" s="152"/>
    </row>
    <row r="92" ht="21" customHeight="1"/>
    <row r="93" spans="2:25" ht="21" customHeight="1">
      <c r="B93" s="177"/>
      <c r="C93" s="177"/>
      <c r="D93" s="177"/>
      <c r="E93" s="177"/>
      <c r="F93" s="177"/>
      <c r="G93" s="177"/>
      <c r="H93" s="177"/>
      <c r="J93" s="177"/>
      <c r="K93" s="177"/>
      <c r="L93" s="177"/>
      <c r="M93" s="177"/>
      <c r="N93" s="177"/>
      <c r="O93" s="177"/>
      <c r="P93" s="177"/>
      <c r="Q93" s="177"/>
      <c r="S93" s="137"/>
      <c r="T93" s="138"/>
      <c r="U93" s="138"/>
      <c r="V93" s="138"/>
      <c r="W93" s="138"/>
      <c r="X93" s="138"/>
      <c r="Y93" s="139"/>
    </row>
    <row r="94" spans="2:25" ht="21" customHeight="1">
      <c r="B94" s="177"/>
      <c r="C94" s="177"/>
      <c r="D94" s="177"/>
      <c r="E94" s="177"/>
      <c r="F94" s="177"/>
      <c r="G94" s="177"/>
      <c r="H94" s="177"/>
      <c r="J94" s="177"/>
      <c r="K94" s="177"/>
      <c r="L94" s="177"/>
      <c r="M94" s="177"/>
      <c r="N94" s="177"/>
      <c r="O94" s="177"/>
      <c r="P94" s="177"/>
      <c r="Q94" s="177"/>
      <c r="S94" s="140"/>
      <c r="T94" s="141"/>
      <c r="U94" s="141"/>
      <c r="V94" s="141"/>
      <c r="W94" s="141"/>
      <c r="X94" s="141"/>
      <c r="Y94" s="142"/>
    </row>
    <row r="95" spans="2:25" ht="21" customHeight="1">
      <c r="B95" s="177"/>
      <c r="C95" s="177"/>
      <c r="D95" s="177"/>
      <c r="E95" s="177"/>
      <c r="F95" s="177"/>
      <c r="G95" s="177"/>
      <c r="H95" s="177"/>
      <c r="J95" s="177"/>
      <c r="K95" s="177"/>
      <c r="L95" s="177"/>
      <c r="M95" s="177"/>
      <c r="N95" s="177"/>
      <c r="O95" s="177"/>
      <c r="P95" s="177"/>
      <c r="Q95" s="177"/>
      <c r="S95" s="140"/>
      <c r="T95" s="141"/>
      <c r="U95" s="141"/>
      <c r="V95" s="141"/>
      <c r="W95" s="141"/>
      <c r="X95" s="141"/>
      <c r="Y95" s="142"/>
    </row>
    <row r="96" spans="2:25" ht="21" customHeight="1">
      <c r="B96" s="177"/>
      <c r="C96" s="177"/>
      <c r="D96" s="177"/>
      <c r="E96" s="177"/>
      <c r="F96" s="177"/>
      <c r="G96" s="177"/>
      <c r="H96" s="177"/>
      <c r="J96" s="177"/>
      <c r="K96" s="177"/>
      <c r="L96" s="177"/>
      <c r="M96" s="177"/>
      <c r="N96" s="177"/>
      <c r="O96" s="177"/>
      <c r="P96" s="177"/>
      <c r="Q96" s="177"/>
      <c r="S96" s="140"/>
      <c r="T96" s="141"/>
      <c r="U96" s="141"/>
      <c r="V96" s="141"/>
      <c r="W96" s="141"/>
      <c r="X96" s="141"/>
      <c r="Y96" s="142"/>
    </row>
    <row r="97" spans="2:25" ht="21" customHeight="1">
      <c r="B97" s="177"/>
      <c r="C97" s="177"/>
      <c r="D97" s="177"/>
      <c r="E97" s="177"/>
      <c r="F97" s="177"/>
      <c r="G97" s="177"/>
      <c r="H97" s="177"/>
      <c r="J97" s="177"/>
      <c r="K97" s="177"/>
      <c r="L97" s="177"/>
      <c r="M97" s="177"/>
      <c r="N97" s="177"/>
      <c r="O97" s="177"/>
      <c r="P97" s="177"/>
      <c r="Q97" s="177"/>
      <c r="S97" s="140"/>
      <c r="T97" s="141"/>
      <c r="U97" s="141"/>
      <c r="V97" s="141"/>
      <c r="W97" s="141"/>
      <c r="X97" s="141"/>
      <c r="Y97" s="142"/>
    </row>
    <row r="98" spans="2:25" ht="21" customHeight="1">
      <c r="B98" s="177"/>
      <c r="C98" s="177"/>
      <c r="D98" s="177"/>
      <c r="E98" s="177"/>
      <c r="F98" s="177"/>
      <c r="G98" s="177"/>
      <c r="H98" s="177"/>
      <c r="J98" s="177"/>
      <c r="K98" s="177"/>
      <c r="L98" s="177"/>
      <c r="M98" s="177"/>
      <c r="N98" s="177"/>
      <c r="O98" s="177"/>
      <c r="P98" s="177"/>
      <c r="Q98" s="177"/>
      <c r="S98" s="140"/>
      <c r="T98" s="141"/>
      <c r="U98" s="141"/>
      <c r="V98" s="141"/>
      <c r="W98" s="141"/>
      <c r="X98" s="141"/>
      <c r="Y98" s="142"/>
    </row>
    <row r="99" spans="2:25" ht="21" customHeight="1">
      <c r="B99" s="177"/>
      <c r="C99" s="177"/>
      <c r="D99" s="177"/>
      <c r="E99" s="177"/>
      <c r="F99" s="177"/>
      <c r="G99" s="177"/>
      <c r="H99" s="177"/>
      <c r="J99" s="177"/>
      <c r="K99" s="177"/>
      <c r="L99" s="177"/>
      <c r="M99" s="177"/>
      <c r="N99" s="177"/>
      <c r="O99" s="177"/>
      <c r="P99" s="177"/>
      <c r="Q99" s="177"/>
      <c r="S99" s="140"/>
      <c r="T99" s="141"/>
      <c r="U99" s="141"/>
      <c r="V99" s="141"/>
      <c r="W99" s="141"/>
      <c r="X99" s="141"/>
      <c r="Y99" s="142"/>
    </row>
    <row r="100" spans="2:25" ht="21" customHeight="1">
      <c r="B100" s="177"/>
      <c r="C100" s="177"/>
      <c r="D100" s="177"/>
      <c r="E100" s="177"/>
      <c r="F100" s="177"/>
      <c r="G100" s="177"/>
      <c r="H100" s="177"/>
      <c r="J100" s="177"/>
      <c r="K100" s="177"/>
      <c r="L100" s="177"/>
      <c r="M100" s="177"/>
      <c r="N100" s="177"/>
      <c r="O100" s="177"/>
      <c r="P100" s="177"/>
      <c r="Q100" s="177"/>
      <c r="S100" s="140"/>
      <c r="T100" s="141"/>
      <c r="U100" s="141"/>
      <c r="V100" s="141"/>
      <c r="W100" s="141"/>
      <c r="X100" s="141"/>
      <c r="Y100" s="142"/>
    </row>
    <row r="101" spans="2:25" ht="21" customHeight="1">
      <c r="B101" s="177"/>
      <c r="C101" s="177"/>
      <c r="D101" s="177"/>
      <c r="E101" s="177"/>
      <c r="F101" s="177"/>
      <c r="G101" s="177"/>
      <c r="H101" s="177"/>
      <c r="J101" s="177"/>
      <c r="K101" s="177"/>
      <c r="L101" s="177"/>
      <c r="M101" s="177"/>
      <c r="N101" s="177"/>
      <c r="O101" s="177"/>
      <c r="P101" s="177"/>
      <c r="Q101" s="177"/>
      <c r="S101" s="140"/>
      <c r="T101" s="141"/>
      <c r="U101" s="141"/>
      <c r="V101" s="141"/>
      <c r="W101" s="141"/>
      <c r="X101" s="141"/>
      <c r="Y101" s="142"/>
    </row>
    <row r="102" spans="2:25" ht="21" customHeight="1">
      <c r="B102" s="177"/>
      <c r="C102" s="177"/>
      <c r="D102" s="177"/>
      <c r="E102" s="177"/>
      <c r="F102" s="177"/>
      <c r="G102" s="177"/>
      <c r="H102" s="177"/>
      <c r="J102" s="177"/>
      <c r="K102" s="177"/>
      <c r="L102" s="177"/>
      <c r="M102" s="177"/>
      <c r="N102" s="177"/>
      <c r="O102" s="177"/>
      <c r="P102" s="177"/>
      <c r="Q102" s="177"/>
      <c r="S102" s="143"/>
      <c r="T102" s="144"/>
      <c r="U102" s="144"/>
      <c r="V102" s="144"/>
      <c r="W102" s="144"/>
      <c r="X102" s="144"/>
      <c r="Y102" s="145"/>
    </row>
    <row r="103" spans="2:25" ht="48" customHeight="1">
      <c r="B103" s="130"/>
      <c r="C103" s="130"/>
      <c r="D103" s="130"/>
      <c r="E103" s="130"/>
      <c r="F103" s="130"/>
      <c r="G103" s="130"/>
      <c r="H103" s="130"/>
      <c r="J103" s="147"/>
      <c r="K103" s="148"/>
      <c r="L103" s="148"/>
      <c r="M103" s="148"/>
      <c r="N103" s="148"/>
      <c r="O103" s="148"/>
      <c r="P103" s="148"/>
      <c r="Q103" s="149"/>
      <c r="S103" s="165"/>
      <c r="T103" s="166"/>
      <c r="U103" s="166"/>
      <c r="V103" s="166"/>
      <c r="W103" s="166"/>
      <c r="X103" s="166"/>
      <c r="Y103" s="167"/>
    </row>
    <row r="104" spans="2:25" ht="48" customHeight="1">
      <c r="B104" s="130"/>
      <c r="C104" s="130"/>
      <c r="D104" s="130"/>
      <c r="E104" s="130"/>
      <c r="F104" s="130"/>
      <c r="G104" s="130"/>
      <c r="H104" s="130"/>
      <c r="J104" s="150"/>
      <c r="K104" s="151"/>
      <c r="L104" s="151"/>
      <c r="M104" s="151"/>
      <c r="N104" s="151"/>
      <c r="O104" s="151"/>
      <c r="P104" s="151"/>
      <c r="Q104" s="152"/>
      <c r="S104" s="168"/>
      <c r="T104" s="169"/>
      <c r="U104" s="169"/>
      <c r="V104" s="169"/>
      <c r="W104" s="169"/>
      <c r="X104" s="169"/>
      <c r="Y104" s="170"/>
    </row>
    <row r="105" ht="21" customHeight="1"/>
    <row r="106" spans="2:25" ht="21" customHeight="1">
      <c r="B106" s="137"/>
      <c r="C106" s="138"/>
      <c r="D106" s="138"/>
      <c r="E106" s="138"/>
      <c r="F106" s="138"/>
      <c r="G106" s="138"/>
      <c r="H106" s="139"/>
      <c r="J106" s="137"/>
      <c r="K106" s="138"/>
      <c r="L106" s="138"/>
      <c r="M106" s="138"/>
      <c r="N106" s="138"/>
      <c r="O106" s="138"/>
      <c r="P106" s="138"/>
      <c r="Q106" s="139"/>
      <c r="S106" s="137"/>
      <c r="T106" s="138"/>
      <c r="U106" s="138"/>
      <c r="V106" s="138"/>
      <c r="W106" s="138"/>
      <c r="X106" s="138"/>
      <c r="Y106" s="139"/>
    </row>
    <row r="107" spans="2:25" ht="21" customHeight="1">
      <c r="B107" s="140"/>
      <c r="C107" s="141"/>
      <c r="D107" s="141"/>
      <c r="E107" s="141"/>
      <c r="F107" s="141"/>
      <c r="G107" s="141"/>
      <c r="H107" s="142"/>
      <c r="J107" s="140"/>
      <c r="K107" s="141"/>
      <c r="L107" s="141"/>
      <c r="M107" s="141"/>
      <c r="N107" s="141"/>
      <c r="O107" s="141"/>
      <c r="P107" s="141"/>
      <c r="Q107" s="142"/>
      <c r="S107" s="140"/>
      <c r="T107" s="141"/>
      <c r="U107" s="141"/>
      <c r="V107" s="141"/>
      <c r="W107" s="141"/>
      <c r="X107" s="141"/>
      <c r="Y107" s="142"/>
    </row>
    <row r="108" spans="2:25" ht="21" customHeight="1">
      <c r="B108" s="140"/>
      <c r="C108" s="141"/>
      <c r="D108" s="141"/>
      <c r="E108" s="141"/>
      <c r="F108" s="141"/>
      <c r="G108" s="141"/>
      <c r="H108" s="142"/>
      <c r="J108" s="140"/>
      <c r="K108" s="141"/>
      <c r="L108" s="141"/>
      <c r="M108" s="141"/>
      <c r="N108" s="141"/>
      <c r="O108" s="141"/>
      <c r="P108" s="141"/>
      <c r="Q108" s="142"/>
      <c r="S108" s="140"/>
      <c r="T108" s="141"/>
      <c r="U108" s="141"/>
      <c r="V108" s="141"/>
      <c r="W108" s="141"/>
      <c r="X108" s="141"/>
      <c r="Y108" s="142"/>
    </row>
    <row r="109" spans="2:25" ht="21" customHeight="1">
      <c r="B109" s="140"/>
      <c r="C109" s="141"/>
      <c r="D109" s="141"/>
      <c r="E109" s="141"/>
      <c r="F109" s="141"/>
      <c r="G109" s="141"/>
      <c r="H109" s="142"/>
      <c r="J109" s="140"/>
      <c r="K109" s="141"/>
      <c r="L109" s="141"/>
      <c r="M109" s="141"/>
      <c r="N109" s="141"/>
      <c r="O109" s="141"/>
      <c r="P109" s="141"/>
      <c r="Q109" s="142"/>
      <c r="S109" s="140"/>
      <c r="T109" s="141"/>
      <c r="U109" s="141"/>
      <c r="V109" s="141"/>
      <c r="W109" s="141"/>
      <c r="X109" s="141"/>
      <c r="Y109" s="142"/>
    </row>
    <row r="110" spans="2:25" ht="21" customHeight="1">
      <c r="B110" s="140"/>
      <c r="C110" s="141"/>
      <c r="D110" s="141"/>
      <c r="E110" s="141"/>
      <c r="F110" s="141"/>
      <c r="G110" s="141"/>
      <c r="H110" s="142"/>
      <c r="J110" s="140"/>
      <c r="K110" s="141"/>
      <c r="L110" s="141"/>
      <c r="M110" s="141"/>
      <c r="N110" s="141"/>
      <c r="O110" s="141"/>
      <c r="P110" s="141"/>
      <c r="Q110" s="142"/>
      <c r="S110" s="140"/>
      <c r="T110" s="141"/>
      <c r="U110" s="141"/>
      <c r="V110" s="141"/>
      <c r="W110" s="141"/>
      <c r="X110" s="141"/>
      <c r="Y110" s="142"/>
    </row>
    <row r="111" spans="2:25" ht="21" customHeight="1">
      <c r="B111" s="140"/>
      <c r="C111" s="141"/>
      <c r="D111" s="141"/>
      <c r="E111" s="141"/>
      <c r="F111" s="141"/>
      <c r="G111" s="141"/>
      <c r="H111" s="142"/>
      <c r="J111" s="140"/>
      <c r="K111" s="141"/>
      <c r="L111" s="141"/>
      <c r="M111" s="141"/>
      <c r="N111" s="141"/>
      <c r="O111" s="141"/>
      <c r="P111" s="141"/>
      <c r="Q111" s="142"/>
      <c r="S111" s="140"/>
      <c r="T111" s="141"/>
      <c r="U111" s="141"/>
      <c r="V111" s="141"/>
      <c r="W111" s="141"/>
      <c r="X111" s="141"/>
      <c r="Y111" s="142"/>
    </row>
    <row r="112" spans="2:25" ht="21" customHeight="1">
      <c r="B112" s="140"/>
      <c r="C112" s="141"/>
      <c r="D112" s="141"/>
      <c r="E112" s="141"/>
      <c r="F112" s="141"/>
      <c r="G112" s="141"/>
      <c r="H112" s="142"/>
      <c r="J112" s="140"/>
      <c r="K112" s="141"/>
      <c r="L112" s="141"/>
      <c r="M112" s="141"/>
      <c r="N112" s="141"/>
      <c r="O112" s="141"/>
      <c r="P112" s="141"/>
      <c r="Q112" s="142"/>
      <c r="S112" s="140"/>
      <c r="T112" s="141"/>
      <c r="U112" s="141"/>
      <c r="V112" s="141"/>
      <c r="W112" s="141"/>
      <c r="X112" s="141"/>
      <c r="Y112" s="142"/>
    </row>
    <row r="113" spans="2:25" ht="21" customHeight="1">
      <c r="B113" s="140"/>
      <c r="C113" s="141"/>
      <c r="D113" s="141"/>
      <c r="E113" s="141"/>
      <c r="F113" s="141"/>
      <c r="G113" s="141"/>
      <c r="H113" s="142"/>
      <c r="J113" s="140"/>
      <c r="K113" s="141"/>
      <c r="L113" s="141"/>
      <c r="M113" s="141"/>
      <c r="N113" s="141"/>
      <c r="O113" s="141"/>
      <c r="P113" s="141"/>
      <c r="Q113" s="142"/>
      <c r="S113" s="140"/>
      <c r="T113" s="141"/>
      <c r="U113" s="141"/>
      <c r="V113" s="141"/>
      <c r="W113" s="141"/>
      <c r="X113" s="141"/>
      <c r="Y113" s="142"/>
    </row>
    <row r="114" spans="2:25" ht="21" customHeight="1">
      <c r="B114" s="140"/>
      <c r="C114" s="141"/>
      <c r="D114" s="141"/>
      <c r="E114" s="141"/>
      <c r="F114" s="141"/>
      <c r="G114" s="141"/>
      <c r="H114" s="142"/>
      <c r="J114" s="140"/>
      <c r="K114" s="141"/>
      <c r="L114" s="141"/>
      <c r="M114" s="141"/>
      <c r="N114" s="141"/>
      <c r="O114" s="141"/>
      <c r="P114" s="141"/>
      <c r="Q114" s="142"/>
      <c r="S114" s="140"/>
      <c r="T114" s="141"/>
      <c r="U114" s="141"/>
      <c r="V114" s="141"/>
      <c r="W114" s="141"/>
      <c r="X114" s="141"/>
      <c r="Y114" s="142"/>
    </row>
    <row r="115" spans="2:25" ht="21" customHeight="1">
      <c r="B115" s="143"/>
      <c r="C115" s="144"/>
      <c r="D115" s="144"/>
      <c r="E115" s="144"/>
      <c r="F115" s="144"/>
      <c r="G115" s="144"/>
      <c r="H115" s="145"/>
      <c r="J115" s="143"/>
      <c r="K115" s="144"/>
      <c r="L115" s="144"/>
      <c r="M115" s="144"/>
      <c r="N115" s="144"/>
      <c r="O115" s="144"/>
      <c r="P115" s="144"/>
      <c r="Q115" s="145"/>
      <c r="S115" s="143"/>
      <c r="T115" s="144"/>
      <c r="U115" s="144"/>
      <c r="V115" s="144"/>
      <c r="W115" s="144"/>
      <c r="X115" s="144"/>
      <c r="Y115" s="145"/>
    </row>
    <row r="116" spans="2:25" ht="48" customHeight="1">
      <c r="B116" s="165"/>
      <c r="C116" s="166"/>
      <c r="D116" s="166"/>
      <c r="E116" s="166"/>
      <c r="F116" s="166"/>
      <c r="G116" s="166"/>
      <c r="H116" s="167"/>
      <c r="J116" s="171"/>
      <c r="K116" s="172"/>
      <c r="L116" s="172"/>
      <c r="M116" s="172"/>
      <c r="N116" s="172"/>
      <c r="O116" s="172"/>
      <c r="P116" s="172"/>
      <c r="Q116" s="173"/>
      <c r="S116" s="165"/>
      <c r="T116" s="166"/>
      <c r="U116" s="166"/>
      <c r="V116" s="166"/>
      <c r="W116" s="166"/>
      <c r="X116" s="166"/>
      <c r="Y116" s="167"/>
    </row>
    <row r="117" spans="2:25" ht="48" customHeight="1">
      <c r="B117" s="168"/>
      <c r="C117" s="169"/>
      <c r="D117" s="169"/>
      <c r="E117" s="169"/>
      <c r="F117" s="169"/>
      <c r="G117" s="169"/>
      <c r="H117" s="170"/>
      <c r="J117" s="174"/>
      <c r="K117" s="175"/>
      <c r="L117" s="175"/>
      <c r="M117" s="175"/>
      <c r="N117" s="175"/>
      <c r="O117" s="175"/>
      <c r="P117" s="175"/>
      <c r="Q117" s="176"/>
      <c r="S117" s="168"/>
      <c r="T117" s="169"/>
      <c r="U117" s="169"/>
      <c r="V117" s="169"/>
      <c r="W117" s="169"/>
      <c r="X117" s="169"/>
      <c r="Y117" s="170"/>
    </row>
    <row r="119" ht="21" customHeight="1"/>
    <row r="120" spans="5:23" ht="21" customHeight="1">
      <c r="E120" s="18" t="s">
        <v>48</v>
      </c>
      <c r="F120" s="162"/>
      <c r="G120" s="162"/>
      <c r="H120" s="162"/>
      <c r="I120" s="162"/>
      <c r="J120" s="162"/>
      <c r="Q120" s="18" t="s">
        <v>49</v>
      </c>
      <c r="R120" s="162"/>
      <c r="S120" s="162"/>
      <c r="T120" s="162"/>
      <c r="U120" s="162"/>
      <c r="V120" s="162"/>
      <c r="W120" s="162"/>
    </row>
    <row r="121" spans="5:24" ht="21" customHeight="1">
      <c r="E121" s="18" t="s">
        <v>50</v>
      </c>
      <c r="F121" s="163"/>
      <c r="G121" s="163"/>
      <c r="H121" s="163"/>
      <c r="I121" s="163"/>
      <c r="J121" s="163"/>
      <c r="K121" s="5" t="s">
        <v>51</v>
      </c>
      <c r="Q121" s="18" t="s">
        <v>50</v>
      </c>
      <c r="R121" s="162"/>
      <c r="S121" s="162"/>
      <c r="T121" s="162"/>
      <c r="U121" s="162"/>
      <c r="V121" s="162"/>
      <c r="W121" s="162"/>
      <c r="X121" s="5" t="s">
        <v>51</v>
      </c>
    </row>
    <row r="122" spans="5:24" ht="24" customHeight="1">
      <c r="E122" s="18" t="s">
        <v>52</v>
      </c>
      <c r="F122" s="163"/>
      <c r="G122" s="163"/>
      <c r="H122" s="163"/>
      <c r="I122" s="163"/>
      <c r="J122" s="163"/>
      <c r="Q122" s="164"/>
      <c r="R122" s="164"/>
      <c r="S122" s="164"/>
      <c r="T122" s="164"/>
      <c r="U122" s="164"/>
      <c r="V122" s="164"/>
      <c r="W122" s="164"/>
      <c r="X122" s="164"/>
    </row>
    <row r="123" spans="5:23" ht="24" customHeight="1">
      <c r="E123" s="18" t="s">
        <v>53</v>
      </c>
      <c r="F123" s="159"/>
      <c r="G123" s="159"/>
      <c r="H123" s="159"/>
      <c r="I123" s="159"/>
      <c r="J123" s="159"/>
      <c r="Q123" s="18" t="s">
        <v>53</v>
      </c>
      <c r="R123" s="160"/>
      <c r="S123" s="160"/>
      <c r="T123" s="160"/>
      <c r="U123" s="160"/>
      <c r="V123" s="160"/>
      <c r="W123" s="160"/>
    </row>
    <row r="124" spans="5:10" ht="24" customHeight="1">
      <c r="E124" s="18" t="s">
        <v>54</v>
      </c>
      <c r="F124" s="161"/>
      <c r="G124" s="161"/>
      <c r="H124" s="161"/>
      <c r="I124" s="161"/>
      <c r="J124" s="161"/>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F124:J124"/>
    <mergeCell ref="B72:Y76"/>
    <mergeCell ref="B80:H89"/>
    <mergeCell ref="J80:Q89"/>
    <mergeCell ref="S80:Y89"/>
    <mergeCell ref="B90:H91"/>
    <mergeCell ref="J90:Q91"/>
    <mergeCell ref="S90:Y91"/>
    <mergeCell ref="B93:H102"/>
    <mergeCell ref="J93:Q102"/>
    <mergeCell ref="S93:Y102"/>
    <mergeCell ref="B116:H117"/>
    <mergeCell ref="J116:Q117"/>
    <mergeCell ref="S116:Y117"/>
    <mergeCell ref="F120:J120"/>
    <mergeCell ref="R120:W120"/>
    <mergeCell ref="F121:J121"/>
    <mergeCell ref="R121:W121"/>
    <mergeCell ref="F122:J122"/>
    <mergeCell ref="Q122:X122"/>
    <mergeCell ref="F123:J123"/>
    <mergeCell ref="R123:W123"/>
    <mergeCell ref="Q62:X62"/>
    <mergeCell ref="Y62:Z62"/>
    <mergeCell ref="Q65:X65"/>
    <mergeCell ref="H66:P66"/>
    <mergeCell ref="Q66:X66"/>
    <mergeCell ref="Y66:Z66"/>
    <mergeCell ref="B67:G67"/>
    <mergeCell ref="H67:P67"/>
    <mergeCell ref="Q67:X67"/>
    <mergeCell ref="Y67:Z67"/>
    <mergeCell ref="Y65:Z65"/>
    <mergeCell ref="B66:G66"/>
    <mergeCell ref="B62:G62"/>
    <mergeCell ref="H62:P62"/>
    <mergeCell ref="B68:G68"/>
    <mergeCell ref="H68:P68"/>
    <mergeCell ref="Q68:X68"/>
    <mergeCell ref="Y68:Z68"/>
    <mergeCell ref="B32:G32"/>
    <mergeCell ref="H32:J32"/>
    <mergeCell ref="K32:M32"/>
    <mergeCell ref="N32:P32"/>
    <mergeCell ref="Q32:S32"/>
    <mergeCell ref="T32:U32"/>
    <mergeCell ref="V32:W32"/>
    <mergeCell ref="T36:U36"/>
    <mergeCell ref="V36:W36"/>
    <mergeCell ref="B33:G33"/>
    <mergeCell ref="H33:J33"/>
    <mergeCell ref="K33:M33"/>
    <mergeCell ref="N33:P33"/>
    <mergeCell ref="Q33:S33"/>
    <mergeCell ref="T33:U33"/>
    <mergeCell ref="V33:W33"/>
    <mergeCell ref="B34:G34"/>
    <mergeCell ref="H34:J34"/>
    <mergeCell ref="K34:M34"/>
    <mergeCell ref="N34:P34"/>
    <mergeCell ref="V30:W30"/>
    <mergeCell ref="N28:P28"/>
    <mergeCell ref="Q28:S28"/>
    <mergeCell ref="T28:U28"/>
    <mergeCell ref="V28:W28"/>
    <mergeCell ref="V34:W34"/>
    <mergeCell ref="K31:M31"/>
    <mergeCell ref="N31:P31"/>
    <mergeCell ref="Q31:S31"/>
    <mergeCell ref="T31:U31"/>
    <mergeCell ref="V31:W31"/>
    <mergeCell ref="N29:P29"/>
    <mergeCell ref="Q29:S29"/>
    <mergeCell ref="T29:U29"/>
    <mergeCell ref="V29:W29"/>
    <mergeCell ref="B28:G28"/>
    <mergeCell ref="B106:H115"/>
    <mergeCell ref="J106:Q115"/>
    <mergeCell ref="S106:Y115"/>
    <mergeCell ref="B103:H104"/>
    <mergeCell ref="J103:Q104"/>
    <mergeCell ref="S103:Y104"/>
    <mergeCell ref="B63:G63"/>
    <mergeCell ref="H63:P63"/>
    <mergeCell ref="Q63:X63"/>
    <mergeCell ref="Y63:Z63"/>
    <mergeCell ref="B64:G64"/>
    <mergeCell ref="H64:P64"/>
    <mergeCell ref="Q64:X64"/>
    <mergeCell ref="Y64:Z64"/>
    <mergeCell ref="B65:G65"/>
    <mergeCell ref="H65:P65"/>
    <mergeCell ref="T30:U30"/>
    <mergeCell ref="Q34:S34"/>
    <mergeCell ref="T34:U34"/>
    <mergeCell ref="Y57:Z57"/>
    <mergeCell ref="Y58:Z58"/>
    <mergeCell ref="Y55:Z55"/>
    <mergeCell ref="Y56:Z56"/>
    <mergeCell ref="B50:L50"/>
    <mergeCell ref="M50:X50"/>
    <mergeCell ref="Y50:Z50"/>
    <mergeCell ref="B51:L51"/>
    <mergeCell ref="M51:X51"/>
    <mergeCell ref="Y51:Z51"/>
    <mergeCell ref="B52:L52"/>
    <mergeCell ref="M52:X52"/>
    <mergeCell ref="Y52:Z52"/>
    <mergeCell ref="A53:Z53"/>
    <mergeCell ref="B54:L54"/>
    <mergeCell ref="M54:X54"/>
    <mergeCell ref="Y54:Z54"/>
    <mergeCell ref="B55:L55"/>
    <mergeCell ref="M55:X55"/>
    <mergeCell ref="B56:L56"/>
    <mergeCell ref="M58:X58"/>
    <mergeCell ref="M56:X56"/>
    <mergeCell ref="B57:L57"/>
    <mergeCell ref="M57:X57"/>
    <mergeCell ref="B58:L58"/>
    <mergeCell ref="B48:L48"/>
    <mergeCell ref="M48:X48"/>
    <mergeCell ref="Y48:Z48"/>
    <mergeCell ref="B49:L49"/>
    <mergeCell ref="M49:X49"/>
    <mergeCell ref="Y49:Z49"/>
    <mergeCell ref="B45:L45"/>
    <mergeCell ref="M45:X45"/>
    <mergeCell ref="Y45:Z45"/>
    <mergeCell ref="B46:L46"/>
    <mergeCell ref="Y46:Z46"/>
    <mergeCell ref="A47:Z47"/>
    <mergeCell ref="B43:L43"/>
    <mergeCell ref="M43:X43"/>
    <mergeCell ref="Y43:Z43"/>
    <mergeCell ref="B44:L44"/>
    <mergeCell ref="M44:X44"/>
    <mergeCell ref="Y44:Z44"/>
    <mergeCell ref="B42:L42"/>
    <mergeCell ref="M42:X42"/>
    <mergeCell ref="Y42:Z42"/>
    <mergeCell ref="A41:Z41"/>
    <mergeCell ref="B35:G35"/>
    <mergeCell ref="H35:J35"/>
    <mergeCell ref="K35:M35"/>
    <mergeCell ref="N35:P35"/>
    <mergeCell ref="Q35:S35"/>
    <mergeCell ref="T35:U35"/>
    <mergeCell ref="V35:W35"/>
    <mergeCell ref="B36:G36"/>
    <mergeCell ref="H36:J36"/>
    <mergeCell ref="K36:M36"/>
    <mergeCell ref="N36:P36"/>
    <mergeCell ref="Q36:S36"/>
    <mergeCell ref="A37:S37"/>
    <mergeCell ref="T37:U37"/>
    <mergeCell ref="V37:W37"/>
    <mergeCell ref="X37:Z37"/>
    <mergeCell ref="A38:Z38"/>
    <mergeCell ref="B40:L40"/>
    <mergeCell ref="M40:X40"/>
    <mergeCell ref="Y40:Z40"/>
    <mergeCell ref="X25:Z36"/>
    <mergeCell ref="H28:J28"/>
    <mergeCell ref="K28:M28"/>
    <mergeCell ref="B31:G31"/>
    <mergeCell ref="H31:J31"/>
    <mergeCell ref="T26:U26"/>
    <mergeCell ref="V26:W26"/>
    <mergeCell ref="B27:G27"/>
    <mergeCell ref="H27:J27"/>
    <mergeCell ref="K27:M27"/>
    <mergeCell ref="N27:P27"/>
    <mergeCell ref="Q27:S27"/>
    <mergeCell ref="T27:U27"/>
    <mergeCell ref="V27:W27"/>
    <mergeCell ref="B26:G26"/>
    <mergeCell ref="H26:J26"/>
    <mergeCell ref="K26:M26"/>
    <mergeCell ref="N26:P26"/>
    <mergeCell ref="Q26:S26"/>
    <mergeCell ref="B30:G30"/>
    <mergeCell ref="H30:J30"/>
    <mergeCell ref="K30:M30"/>
    <mergeCell ref="N30:P30"/>
    <mergeCell ref="Q30:S30"/>
    <mergeCell ref="B29:G29"/>
    <mergeCell ref="H29:J29"/>
    <mergeCell ref="K29:M29"/>
    <mergeCell ref="K25:M25"/>
    <mergeCell ref="N25:P25"/>
    <mergeCell ref="Q25:S25"/>
    <mergeCell ref="T25:U25"/>
    <mergeCell ref="V25:W25"/>
    <mergeCell ref="A19:P19"/>
    <mergeCell ref="Q19:R19"/>
    <mergeCell ref="S19:U19"/>
    <mergeCell ref="V19:X19"/>
    <mergeCell ref="X23:Z23"/>
    <mergeCell ref="A24:Z24"/>
    <mergeCell ref="Y19:Z19"/>
    <mergeCell ref="A20:Z20"/>
    <mergeCell ref="B23:G23"/>
    <mergeCell ref="H23:J23"/>
    <mergeCell ref="K23:M23"/>
    <mergeCell ref="N23:P23"/>
    <mergeCell ref="Q23:S23"/>
    <mergeCell ref="T23:U23"/>
    <mergeCell ref="V23:W23"/>
    <mergeCell ref="N16:P16"/>
    <mergeCell ref="Q16:R16"/>
    <mergeCell ref="B17:J17"/>
    <mergeCell ref="K17:M17"/>
    <mergeCell ref="N17:P17"/>
    <mergeCell ref="Q17:R17"/>
    <mergeCell ref="B18:J18"/>
    <mergeCell ref="K18:M18"/>
    <mergeCell ref="N18:P18"/>
    <mergeCell ref="Y17:Z18"/>
    <mergeCell ref="V14:X14"/>
    <mergeCell ref="H8:J8"/>
    <mergeCell ref="B10:J11"/>
    <mergeCell ref="K10:R10"/>
    <mergeCell ref="S10:Z10"/>
    <mergeCell ref="K11:M11"/>
    <mergeCell ref="N11:P11"/>
    <mergeCell ref="Q11:R11"/>
    <mergeCell ref="S11:U11"/>
    <mergeCell ref="V11:X11"/>
    <mergeCell ref="Y11:Z11"/>
    <mergeCell ref="A12:Z12"/>
    <mergeCell ref="B13:J13"/>
    <mergeCell ref="K13:M13"/>
    <mergeCell ref="N13:P13"/>
    <mergeCell ref="Q13:R13"/>
    <mergeCell ref="B14:J14"/>
    <mergeCell ref="K14:M14"/>
    <mergeCell ref="N14:P14"/>
    <mergeCell ref="Q14:R14"/>
    <mergeCell ref="Q18:R18"/>
    <mergeCell ref="B16:J16"/>
    <mergeCell ref="K16:M16"/>
    <mergeCell ref="A1:Z1"/>
    <mergeCell ref="J2:Q2"/>
    <mergeCell ref="A3:Z3"/>
    <mergeCell ref="A4:Z4"/>
    <mergeCell ref="M7:P7"/>
    <mergeCell ref="A10:A11"/>
    <mergeCell ref="B25:G25"/>
    <mergeCell ref="H25:J25"/>
    <mergeCell ref="B15:J15"/>
    <mergeCell ref="K15:M15"/>
    <mergeCell ref="N15:P15"/>
    <mergeCell ref="Q15:R15"/>
    <mergeCell ref="Y14:Z14"/>
    <mergeCell ref="S15:U15"/>
    <mergeCell ref="V15:X15"/>
    <mergeCell ref="Y15:Z15"/>
    <mergeCell ref="S16:U18"/>
    <mergeCell ref="V16:X16"/>
    <mergeCell ref="Y16:Z16"/>
    <mergeCell ref="V17:X18"/>
    <mergeCell ref="S13:U13"/>
    <mergeCell ref="V13:X13"/>
    <mergeCell ref="Y13:Z13"/>
    <mergeCell ref="S14:U14"/>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Z124"/>
  <sheetViews>
    <sheetView view="pageBreakPreview" zoomScaleSheetLayoutView="100" workbookViewId="0" topLeftCell="A1">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5" t="s">
        <v>31</v>
      </c>
      <c r="B1" s="35"/>
      <c r="C1" s="35"/>
      <c r="D1" s="35"/>
      <c r="E1" s="35"/>
      <c r="F1" s="35"/>
      <c r="G1" s="35"/>
      <c r="H1" s="35"/>
      <c r="I1" s="35"/>
      <c r="J1" s="35"/>
      <c r="K1" s="35"/>
      <c r="L1" s="35"/>
      <c r="M1" s="35"/>
      <c r="N1" s="35"/>
      <c r="O1" s="35"/>
      <c r="P1" s="35"/>
      <c r="Q1" s="35"/>
      <c r="R1" s="35"/>
      <c r="S1" s="35"/>
      <c r="T1" s="35"/>
      <c r="U1" s="35"/>
      <c r="V1" s="35"/>
      <c r="W1" s="35"/>
      <c r="X1" s="35"/>
      <c r="Y1" s="35"/>
      <c r="Z1" s="35"/>
    </row>
    <row r="2" spans="1:26" ht="21" customHeight="1">
      <c r="A2" s="6"/>
      <c r="B2" s="6"/>
      <c r="C2" s="6"/>
      <c r="D2" s="6"/>
      <c r="E2" s="6"/>
      <c r="F2" s="6"/>
      <c r="G2" s="6"/>
      <c r="H2" s="6"/>
      <c r="I2" s="6"/>
      <c r="J2" s="36" t="s">
        <v>107</v>
      </c>
      <c r="K2" s="36"/>
      <c r="L2" s="36"/>
      <c r="M2" s="36"/>
      <c r="N2" s="36"/>
      <c r="O2" s="36"/>
      <c r="P2" s="36"/>
      <c r="Q2" s="36"/>
      <c r="R2" s="6"/>
      <c r="S2" s="6"/>
      <c r="T2" s="6"/>
      <c r="U2" s="6"/>
      <c r="V2" s="6"/>
      <c r="W2" s="6"/>
      <c r="X2" s="6"/>
      <c r="Y2" s="6"/>
      <c r="Z2" s="6"/>
    </row>
    <row r="3" spans="1:26" ht="21" customHeight="1">
      <c r="A3" s="35" t="s">
        <v>14</v>
      </c>
      <c r="B3" s="35"/>
      <c r="C3" s="35"/>
      <c r="D3" s="35"/>
      <c r="E3" s="35"/>
      <c r="F3" s="35"/>
      <c r="G3" s="35"/>
      <c r="H3" s="35"/>
      <c r="I3" s="35"/>
      <c r="J3" s="35"/>
      <c r="K3" s="35"/>
      <c r="L3" s="35"/>
      <c r="M3" s="35"/>
      <c r="N3" s="35"/>
      <c r="O3" s="35"/>
      <c r="P3" s="35"/>
      <c r="Q3" s="35"/>
      <c r="R3" s="35"/>
      <c r="S3" s="35"/>
      <c r="T3" s="35"/>
      <c r="U3" s="35"/>
      <c r="V3" s="35"/>
      <c r="W3" s="35"/>
      <c r="X3" s="35"/>
      <c r="Y3" s="35"/>
      <c r="Z3" s="35"/>
    </row>
    <row r="4" spans="1:26" ht="21" customHeight="1">
      <c r="A4" s="35" t="s">
        <v>91</v>
      </c>
      <c r="B4" s="35"/>
      <c r="C4" s="35"/>
      <c r="D4" s="35"/>
      <c r="E4" s="35"/>
      <c r="F4" s="35"/>
      <c r="G4" s="35"/>
      <c r="H4" s="35"/>
      <c r="I4" s="35"/>
      <c r="J4" s="35"/>
      <c r="K4" s="35"/>
      <c r="L4" s="35"/>
      <c r="M4" s="35"/>
      <c r="N4" s="35"/>
      <c r="O4" s="35"/>
      <c r="P4" s="35"/>
      <c r="Q4" s="35"/>
      <c r="R4" s="35"/>
      <c r="S4" s="35"/>
      <c r="T4" s="35"/>
      <c r="U4" s="35"/>
      <c r="V4" s="35"/>
      <c r="W4" s="35"/>
      <c r="X4" s="35"/>
      <c r="Y4" s="35"/>
      <c r="Z4" s="35"/>
    </row>
    <row r="5" ht="10.15" customHeight="1"/>
    <row r="6" ht="21" customHeight="1">
      <c r="A6" s="8" t="s">
        <v>1</v>
      </c>
    </row>
    <row r="7" spans="1:16" ht="21" customHeight="1">
      <c r="A7" s="9" t="s">
        <v>90</v>
      </c>
      <c r="L7" s="10"/>
      <c r="M7" s="37"/>
      <c r="N7" s="38"/>
      <c r="O7" s="38"/>
      <c r="P7" s="39"/>
    </row>
    <row r="8" spans="1:10" ht="21" customHeight="1">
      <c r="A8" s="9" t="s">
        <v>34</v>
      </c>
      <c r="G8" s="10"/>
      <c r="H8" s="37"/>
      <c r="I8" s="38"/>
      <c r="J8" s="39"/>
    </row>
    <row r="9" ht="9" customHeight="1"/>
    <row r="10" spans="1:26" s="8" customFormat="1" ht="30" customHeight="1">
      <c r="A10" s="40" t="s">
        <v>6</v>
      </c>
      <c r="B10" s="40" t="s">
        <v>29</v>
      </c>
      <c r="C10" s="40"/>
      <c r="D10" s="40"/>
      <c r="E10" s="40"/>
      <c r="F10" s="40"/>
      <c r="G10" s="40"/>
      <c r="H10" s="40"/>
      <c r="I10" s="40"/>
      <c r="J10" s="40"/>
      <c r="K10" s="40" t="s">
        <v>30</v>
      </c>
      <c r="L10" s="40"/>
      <c r="M10" s="40"/>
      <c r="N10" s="40"/>
      <c r="O10" s="40"/>
      <c r="P10" s="40"/>
      <c r="Q10" s="40"/>
      <c r="R10" s="40"/>
      <c r="S10" s="40" t="s">
        <v>5</v>
      </c>
      <c r="T10" s="40"/>
      <c r="U10" s="40"/>
      <c r="V10" s="40"/>
      <c r="W10" s="40"/>
      <c r="X10" s="40"/>
      <c r="Y10" s="40"/>
      <c r="Z10" s="40"/>
    </row>
    <row r="11" spans="1:26" s="8" customFormat="1" ht="30" customHeight="1">
      <c r="A11" s="40"/>
      <c r="B11" s="40"/>
      <c r="C11" s="40"/>
      <c r="D11" s="40"/>
      <c r="E11" s="40"/>
      <c r="F11" s="40"/>
      <c r="G11" s="40"/>
      <c r="H11" s="40"/>
      <c r="I11" s="40"/>
      <c r="J11" s="40"/>
      <c r="K11" s="40" t="s">
        <v>2</v>
      </c>
      <c r="L11" s="40"/>
      <c r="M11" s="40"/>
      <c r="N11" s="40" t="s">
        <v>3</v>
      </c>
      <c r="O11" s="40"/>
      <c r="P11" s="40"/>
      <c r="Q11" s="40" t="s">
        <v>4</v>
      </c>
      <c r="R11" s="40"/>
      <c r="S11" s="40" t="s">
        <v>2</v>
      </c>
      <c r="T11" s="40"/>
      <c r="U11" s="40"/>
      <c r="V11" s="40" t="s">
        <v>3</v>
      </c>
      <c r="W11" s="40"/>
      <c r="X11" s="40"/>
      <c r="Y11" s="40" t="s">
        <v>4</v>
      </c>
      <c r="Z11" s="40"/>
    </row>
    <row r="12" spans="1:26" ht="24" customHeight="1">
      <c r="A12" s="41" t="s">
        <v>104</v>
      </c>
      <c r="B12" s="42"/>
      <c r="C12" s="42"/>
      <c r="D12" s="42"/>
      <c r="E12" s="42"/>
      <c r="F12" s="42"/>
      <c r="G12" s="42"/>
      <c r="H12" s="42"/>
      <c r="I12" s="42"/>
      <c r="J12" s="42"/>
      <c r="K12" s="42"/>
      <c r="L12" s="42"/>
      <c r="M12" s="42"/>
      <c r="N12" s="42"/>
      <c r="O12" s="42"/>
      <c r="P12" s="42"/>
      <c r="Q12" s="42"/>
      <c r="R12" s="42"/>
      <c r="S12" s="42"/>
      <c r="T12" s="42"/>
      <c r="U12" s="42"/>
      <c r="V12" s="42"/>
      <c r="W12" s="42"/>
      <c r="X12" s="42"/>
      <c r="Y12" s="42"/>
      <c r="Z12" s="43"/>
    </row>
    <row r="13" spans="1:26" ht="24" customHeight="1">
      <c r="A13" s="24">
        <v>1</v>
      </c>
      <c r="B13" s="44" t="s">
        <v>92</v>
      </c>
      <c r="C13" s="44"/>
      <c r="D13" s="44"/>
      <c r="E13" s="44"/>
      <c r="F13" s="44"/>
      <c r="G13" s="44"/>
      <c r="H13" s="44"/>
      <c r="I13" s="44"/>
      <c r="J13" s="44"/>
      <c r="K13" s="45">
        <v>130</v>
      </c>
      <c r="L13" s="45"/>
      <c r="M13" s="45"/>
      <c r="N13" s="46">
        <f>Q30</f>
        <v>0</v>
      </c>
      <c r="O13" s="46"/>
      <c r="P13" s="46"/>
      <c r="Q13" s="47">
        <f>V25/T25*100</f>
        <v>0</v>
      </c>
      <c r="R13" s="48"/>
      <c r="S13" s="199">
        <v>3900000</v>
      </c>
      <c r="T13" s="200"/>
      <c r="U13" s="201"/>
      <c r="V13" s="202"/>
      <c r="W13" s="203"/>
      <c r="X13" s="204"/>
      <c r="Y13" s="211">
        <f>V13/S13*100</f>
        <v>0</v>
      </c>
      <c r="Z13" s="212"/>
    </row>
    <row r="14" spans="1:26" s="11" customFormat="1" ht="48" customHeight="1">
      <c r="A14" s="20">
        <v>2</v>
      </c>
      <c r="B14" s="33" t="s">
        <v>93</v>
      </c>
      <c r="C14" s="33"/>
      <c r="D14" s="33"/>
      <c r="E14" s="33"/>
      <c r="F14" s="33"/>
      <c r="G14" s="33"/>
      <c r="H14" s="33"/>
      <c r="I14" s="33"/>
      <c r="J14" s="33"/>
      <c r="K14" s="98">
        <v>13</v>
      </c>
      <c r="L14" s="98"/>
      <c r="M14" s="98"/>
      <c r="N14" s="99">
        <f>Q32</f>
        <v>0</v>
      </c>
      <c r="O14" s="99"/>
      <c r="P14" s="99"/>
      <c r="Q14" s="68">
        <f>V32/T32*100</f>
        <v>0</v>
      </c>
      <c r="R14" s="69"/>
      <c r="S14" s="196">
        <v>1404000</v>
      </c>
      <c r="T14" s="197"/>
      <c r="U14" s="198"/>
      <c r="V14" s="205"/>
      <c r="W14" s="206"/>
      <c r="X14" s="207"/>
      <c r="Y14" s="211">
        <f>V14/S14*100</f>
        <v>0</v>
      </c>
      <c r="Z14" s="212"/>
    </row>
    <row r="15" spans="1:26" ht="24" customHeight="1">
      <c r="A15" s="19">
        <v>3</v>
      </c>
      <c r="B15" s="100" t="s">
        <v>94</v>
      </c>
      <c r="C15" s="100"/>
      <c r="D15" s="100"/>
      <c r="E15" s="100"/>
      <c r="F15" s="100"/>
      <c r="G15" s="100"/>
      <c r="H15" s="100"/>
      <c r="I15" s="100"/>
      <c r="J15" s="100"/>
      <c r="K15" s="101">
        <v>1600</v>
      </c>
      <c r="L15" s="101"/>
      <c r="M15" s="101"/>
      <c r="N15" s="49">
        <f>Q33</f>
        <v>0</v>
      </c>
      <c r="O15" s="49"/>
      <c r="P15" s="49"/>
      <c r="Q15" s="68">
        <f>V33/T33*100</f>
        <v>0</v>
      </c>
      <c r="R15" s="69"/>
      <c r="S15" s="237">
        <v>8512000</v>
      </c>
      <c r="T15" s="238"/>
      <c r="U15" s="239"/>
      <c r="V15" s="208"/>
      <c r="W15" s="209"/>
      <c r="X15" s="210"/>
      <c r="Y15" s="211">
        <f>V15/S15*100</f>
        <v>0</v>
      </c>
      <c r="Z15" s="212"/>
    </row>
    <row r="16" spans="1:26" ht="24" customHeight="1">
      <c r="A16" s="19">
        <v>4</v>
      </c>
      <c r="B16" s="100" t="s">
        <v>95</v>
      </c>
      <c r="C16" s="100"/>
      <c r="D16" s="100"/>
      <c r="E16" s="100"/>
      <c r="F16" s="100"/>
      <c r="G16" s="100"/>
      <c r="H16" s="100"/>
      <c r="I16" s="100"/>
      <c r="J16" s="100"/>
      <c r="K16" s="101">
        <v>6</v>
      </c>
      <c r="L16" s="101"/>
      <c r="M16" s="101"/>
      <c r="N16" s="49">
        <f>Q34</f>
        <v>0</v>
      </c>
      <c r="O16" s="49"/>
      <c r="P16" s="49"/>
      <c r="Q16" s="68">
        <f aca="true" t="shared" si="0" ref="Q16:Q18">V34/T34*100</f>
        <v>0</v>
      </c>
      <c r="R16" s="69"/>
      <c r="S16" s="248">
        <v>381000</v>
      </c>
      <c r="T16" s="249"/>
      <c r="U16" s="250"/>
      <c r="V16" s="219"/>
      <c r="W16" s="220"/>
      <c r="X16" s="221"/>
      <c r="Y16" s="222">
        <f>V16/S16*100</f>
        <v>0</v>
      </c>
      <c r="Z16" s="223"/>
    </row>
    <row r="17" spans="1:26" ht="24" customHeight="1">
      <c r="A17" s="19">
        <v>5</v>
      </c>
      <c r="B17" s="50" t="s">
        <v>96</v>
      </c>
      <c r="C17" s="51"/>
      <c r="D17" s="51"/>
      <c r="E17" s="51"/>
      <c r="F17" s="51"/>
      <c r="G17" s="51"/>
      <c r="H17" s="51"/>
      <c r="I17" s="51"/>
      <c r="J17" s="52"/>
      <c r="K17" s="53">
        <v>1</v>
      </c>
      <c r="L17" s="54"/>
      <c r="M17" s="55"/>
      <c r="N17" s="56">
        <f>Q35</f>
        <v>0</v>
      </c>
      <c r="O17" s="57"/>
      <c r="P17" s="58"/>
      <c r="Q17" s="68">
        <f>V35/T35*100</f>
        <v>0</v>
      </c>
      <c r="R17" s="69"/>
      <c r="S17" s="251"/>
      <c r="T17" s="252"/>
      <c r="U17" s="253"/>
      <c r="V17" s="213"/>
      <c r="W17" s="214"/>
      <c r="X17" s="215"/>
      <c r="Y17" s="224">
        <f>V17/S16*100</f>
        <v>0</v>
      </c>
      <c r="Z17" s="225"/>
    </row>
    <row r="18" spans="1:26" s="11" customFormat="1" ht="24" customHeight="1">
      <c r="A18" s="20">
        <v>6</v>
      </c>
      <c r="B18" s="33" t="s">
        <v>97</v>
      </c>
      <c r="C18" s="33"/>
      <c r="D18" s="33"/>
      <c r="E18" s="33"/>
      <c r="F18" s="33"/>
      <c r="G18" s="33"/>
      <c r="H18" s="33"/>
      <c r="I18" s="33"/>
      <c r="J18" s="33"/>
      <c r="K18" s="34">
        <v>6</v>
      </c>
      <c r="L18" s="34"/>
      <c r="M18" s="34"/>
      <c r="N18" s="49">
        <f>Q36</f>
        <v>0</v>
      </c>
      <c r="O18" s="49"/>
      <c r="P18" s="49"/>
      <c r="Q18" s="68">
        <f t="shared" si="0"/>
        <v>0</v>
      </c>
      <c r="R18" s="69"/>
      <c r="S18" s="254"/>
      <c r="T18" s="255"/>
      <c r="U18" s="256"/>
      <c r="V18" s="216"/>
      <c r="W18" s="217"/>
      <c r="X18" s="218"/>
      <c r="Y18" s="226"/>
      <c r="Z18" s="227"/>
    </row>
    <row r="19" spans="1:26" s="8" customFormat="1" ht="24" customHeight="1">
      <c r="A19" s="70" t="s">
        <v>35</v>
      </c>
      <c r="B19" s="71"/>
      <c r="C19" s="71"/>
      <c r="D19" s="71"/>
      <c r="E19" s="71"/>
      <c r="F19" s="71"/>
      <c r="G19" s="71"/>
      <c r="H19" s="71"/>
      <c r="I19" s="71"/>
      <c r="J19" s="71"/>
      <c r="K19" s="71"/>
      <c r="L19" s="71"/>
      <c r="M19" s="71"/>
      <c r="N19" s="71"/>
      <c r="O19" s="71"/>
      <c r="P19" s="72"/>
      <c r="Q19" s="73">
        <f>V37</f>
        <v>0</v>
      </c>
      <c r="R19" s="73"/>
      <c r="S19" s="74">
        <f>SUM(S13:U18)</f>
        <v>14197000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40" t="s">
        <v>32</v>
      </c>
      <c r="C23" s="40"/>
      <c r="D23" s="40"/>
      <c r="E23" s="40"/>
      <c r="F23" s="40"/>
      <c r="G23" s="40"/>
      <c r="H23" s="40" t="s">
        <v>36</v>
      </c>
      <c r="I23" s="40"/>
      <c r="J23" s="40"/>
      <c r="K23" s="40" t="s">
        <v>33</v>
      </c>
      <c r="L23" s="40"/>
      <c r="M23" s="40"/>
      <c r="N23" s="40" t="s">
        <v>37</v>
      </c>
      <c r="O23" s="40"/>
      <c r="P23" s="40"/>
      <c r="Q23" s="40" t="s">
        <v>38</v>
      </c>
      <c r="R23" s="40"/>
      <c r="S23" s="40"/>
      <c r="T23" s="40" t="s">
        <v>39</v>
      </c>
      <c r="U23" s="40"/>
      <c r="V23" s="102" t="s">
        <v>8</v>
      </c>
      <c r="W23" s="102"/>
      <c r="X23" s="40" t="s">
        <v>9</v>
      </c>
      <c r="Y23" s="40"/>
      <c r="Z23" s="40"/>
    </row>
    <row r="24" spans="1:26" ht="24" customHeight="1">
      <c r="A24" s="178" t="s">
        <v>104</v>
      </c>
      <c r="B24" s="179"/>
      <c r="C24" s="179"/>
      <c r="D24" s="179"/>
      <c r="E24" s="179"/>
      <c r="F24" s="179"/>
      <c r="G24" s="179"/>
      <c r="H24" s="179"/>
      <c r="I24" s="179"/>
      <c r="J24" s="179"/>
      <c r="K24" s="179"/>
      <c r="L24" s="179"/>
      <c r="M24" s="179"/>
      <c r="N24" s="179"/>
      <c r="O24" s="179"/>
      <c r="P24" s="179"/>
      <c r="Q24" s="179"/>
      <c r="R24" s="179"/>
      <c r="S24" s="179"/>
      <c r="T24" s="180"/>
      <c r="U24" s="180"/>
      <c r="V24" s="179"/>
      <c r="W24" s="179"/>
      <c r="X24" s="179"/>
      <c r="Y24" s="179"/>
      <c r="Z24" s="181"/>
    </row>
    <row r="25" spans="1:26" s="27" customFormat="1" ht="48" customHeight="1">
      <c r="A25" s="25">
        <v>1</v>
      </c>
      <c r="B25" s="182" t="s">
        <v>92</v>
      </c>
      <c r="C25" s="183"/>
      <c r="D25" s="183"/>
      <c r="E25" s="183"/>
      <c r="F25" s="183"/>
      <c r="G25" s="184"/>
      <c r="H25" s="185">
        <f>$K$13</f>
        <v>130</v>
      </c>
      <c r="I25" s="185"/>
      <c r="J25" s="185"/>
      <c r="K25" s="240"/>
      <c r="L25" s="240"/>
      <c r="M25" s="241"/>
      <c r="N25" s="240"/>
      <c r="O25" s="240"/>
      <c r="P25" s="241"/>
      <c r="Q25" s="187"/>
      <c r="R25" s="187"/>
      <c r="S25" s="188"/>
      <c r="T25" s="189">
        <v>25</v>
      </c>
      <c r="U25" s="189"/>
      <c r="V25" s="190">
        <f>SUM(V26:W31)</f>
        <v>0</v>
      </c>
      <c r="W25" s="68"/>
      <c r="X25" s="59"/>
      <c r="Y25" s="60"/>
      <c r="Z25" s="61"/>
    </row>
    <row r="26" spans="1:26" ht="24" customHeight="1">
      <c r="A26" s="19">
        <v>1.1</v>
      </c>
      <c r="B26" s="100" t="s">
        <v>98</v>
      </c>
      <c r="C26" s="100"/>
      <c r="D26" s="100"/>
      <c r="E26" s="100"/>
      <c r="F26" s="100"/>
      <c r="G26" s="100"/>
      <c r="H26" s="106">
        <f aca="true" t="shared" si="1" ref="H26:H31">$K$13</f>
        <v>130</v>
      </c>
      <c r="I26" s="106"/>
      <c r="J26" s="106"/>
      <c r="K26" s="242"/>
      <c r="L26" s="242"/>
      <c r="M26" s="242"/>
      <c r="N26" s="242"/>
      <c r="O26" s="242"/>
      <c r="P26" s="242"/>
      <c r="Q26" s="107"/>
      <c r="R26" s="107"/>
      <c r="S26" s="107"/>
      <c r="T26" s="108">
        <v>3</v>
      </c>
      <c r="U26" s="108"/>
      <c r="V26" s="96">
        <f>(T26*((K26*0)+(N26*50)+(Q26*100)))/(H26*100)</f>
        <v>0</v>
      </c>
      <c r="W26" s="97"/>
      <c r="X26" s="62"/>
      <c r="Y26" s="63"/>
      <c r="Z26" s="64"/>
    </row>
    <row r="27" spans="1:26" s="11" customFormat="1" ht="48" customHeight="1">
      <c r="A27" s="20">
        <v>1.2</v>
      </c>
      <c r="B27" s="33" t="s">
        <v>99</v>
      </c>
      <c r="C27" s="33"/>
      <c r="D27" s="33"/>
      <c r="E27" s="33"/>
      <c r="F27" s="33"/>
      <c r="G27" s="33"/>
      <c r="H27" s="106">
        <f t="shared" si="1"/>
        <v>130</v>
      </c>
      <c r="I27" s="106"/>
      <c r="J27" s="106"/>
      <c r="K27" s="246"/>
      <c r="L27" s="246"/>
      <c r="M27" s="246"/>
      <c r="N27" s="246"/>
      <c r="O27" s="246"/>
      <c r="P27" s="246"/>
      <c r="Q27" s="191"/>
      <c r="R27" s="191"/>
      <c r="S27" s="192"/>
      <c r="T27" s="186">
        <v>5</v>
      </c>
      <c r="U27" s="186"/>
      <c r="V27" s="94">
        <f>(T27*((K27*0)+(N27*50)+(Q27*100)))/(H27*100)</f>
        <v>0</v>
      </c>
      <c r="W27" s="95"/>
      <c r="X27" s="62"/>
      <c r="Y27" s="63"/>
      <c r="Z27" s="64"/>
    </row>
    <row r="28" spans="1:26" s="11" customFormat="1" ht="48" customHeight="1">
      <c r="A28" s="20">
        <v>1.3</v>
      </c>
      <c r="B28" s="193" t="s">
        <v>100</v>
      </c>
      <c r="C28" s="194"/>
      <c r="D28" s="194"/>
      <c r="E28" s="194"/>
      <c r="F28" s="194"/>
      <c r="G28" s="195"/>
      <c r="H28" s="106">
        <f t="shared" si="1"/>
        <v>130</v>
      </c>
      <c r="I28" s="106"/>
      <c r="J28" s="106"/>
      <c r="K28" s="243"/>
      <c r="L28" s="244"/>
      <c r="M28" s="245"/>
      <c r="N28" s="243"/>
      <c r="O28" s="244"/>
      <c r="P28" s="245"/>
      <c r="Q28" s="85"/>
      <c r="R28" s="86"/>
      <c r="S28" s="86"/>
      <c r="T28" s="186">
        <v>2</v>
      </c>
      <c r="U28" s="186"/>
      <c r="V28" s="94">
        <f>(T28*((K28*0)+(N28*50)+(Q28*100)))/(H28*100)</f>
        <v>0</v>
      </c>
      <c r="W28" s="95"/>
      <c r="X28" s="62"/>
      <c r="Y28" s="63"/>
      <c r="Z28" s="64"/>
    </row>
    <row r="29" spans="1:26" s="11" customFormat="1" ht="72" customHeight="1">
      <c r="A29" s="20">
        <v>1.4</v>
      </c>
      <c r="B29" s="33" t="s">
        <v>101</v>
      </c>
      <c r="C29" s="33"/>
      <c r="D29" s="33"/>
      <c r="E29" s="33"/>
      <c r="F29" s="33"/>
      <c r="G29" s="33"/>
      <c r="H29" s="106">
        <f t="shared" si="1"/>
        <v>130</v>
      </c>
      <c r="I29" s="106"/>
      <c r="J29" s="106"/>
      <c r="K29" s="247"/>
      <c r="L29" s="247"/>
      <c r="M29" s="247"/>
      <c r="N29" s="247"/>
      <c r="O29" s="247"/>
      <c r="P29" s="247"/>
      <c r="Q29" s="116"/>
      <c r="R29" s="116"/>
      <c r="S29" s="85"/>
      <c r="T29" s="186">
        <v>5</v>
      </c>
      <c r="U29" s="186"/>
      <c r="V29" s="94">
        <f aca="true" t="shared" si="2" ref="V29:V36">(T29*((K29*0)+(N29*50)+(Q29*100)))/(H29*100)</f>
        <v>0</v>
      </c>
      <c r="W29" s="95"/>
      <c r="X29" s="62"/>
      <c r="Y29" s="63"/>
      <c r="Z29" s="64"/>
    </row>
    <row r="30" spans="1:26" s="11" customFormat="1" ht="48" customHeight="1">
      <c r="A30" s="20">
        <v>1.5</v>
      </c>
      <c r="B30" s="193" t="s">
        <v>102</v>
      </c>
      <c r="C30" s="194"/>
      <c r="D30" s="194"/>
      <c r="E30" s="194"/>
      <c r="F30" s="194"/>
      <c r="G30" s="195"/>
      <c r="H30" s="106">
        <f t="shared" si="1"/>
        <v>130</v>
      </c>
      <c r="I30" s="106"/>
      <c r="J30" s="106"/>
      <c r="K30" s="243"/>
      <c r="L30" s="244"/>
      <c r="M30" s="245"/>
      <c r="N30" s="243"/>
      <c r="O30" s="244"/>
      <c r="P30" s="245"/>
      <c r="Q30" s="85"/>
      <c r="R30" s="86"/>
      <c r="S30" s="88"/>
      <c r="T30" s="112">
        <v>5</v>
      </c>
      <c r="U30" s="113"/>
      <c r="V30" s="94">
        <f t="shared" si="2"/>
        <v>0</v>
      </c>
      <c r="W30" s="95"/>
      <c r="X30" s="62"/>
      <c r="Y30" s="63"/>
      <c r="Z30" s="64"/>
    </row>
    <row r="31" spans="1:26" ht="48" customHeight="1">
      <c r="A31" s="19">
        <v>1.6</v>
      </c>
      <c r="B31" s="193" t="s">
        <v>103</v>
      </c>
      <c r="C31" s="194"/>
      <c r="D31" s="194"/>
      <c r="E31" s="194"/>
      <c r="F31" s="194"/>
      <c r="G31" s="195"/>
      <c r="H31" s="106">
        <f t="shared" si="1"/>
        <v>130</v>
      </c>
      <c r="I31" s="106"/>
      <c r="J31" s="106"/>
      <c r="K31" s="257"/>
      <c r="L31" s="258"/>
      <c r="M31" s="259"/>
      <c r="N31" s="257"/>
      <c r="O31" s="258"/>
      <c r="P31" s="259"/>
      <c r="Q31" s="91"/>
      <c r="R31" s="92"/>
      <c r="S31" s="109"/>
      <c r="T31" s="110">
        <v>5</v>
      </c>
      <c r="U31" s="111"/>
      <c r="V31" s="96">
        <f t="shared" si="2"/>
        <v>0</v>
      </c>
      <c r="W31" s="97"/>
      <c r="X31" s="62"/>
      <c r="Y31" s="63"/>
      <c r="Z31" s="64"/>
    </row>
    <row r="32" spans="1:26" s="23" customFormat="1" ht="48" customHeight="1">
      <c r="A32" s="22">
        <v>2</v>
      </c>
      <c r="B32" s="79" t="s">
        <v>93</v>
      </c>
      <c r="C32" s="80"/>
      <c r="D32" s="80"/>
      <c r="E32" s="80"/>
      <c r="F32" s="80"/>
      <c r="G32" s="81"/>
      <c r="H32" s="82">
        <f>$K$14</f>
        <v>13</v>
      </c>
      <c r="I32" s="83"/>
      <c r="J32" s="84"/>
      <c r="K32" s="243"/>
      <c r="L32" s="244"/>
      <c r="M32" s="245"/>
      <c r="N32" s="243"/>
      <c r="O32" s="244"/>
      <c r="P32" s="245"/>
      <c r="Q32" s="85"/>
      <c r="R32" s="86"/>
      <c r="S32" s="88"/>
      <c r="T32" s="89">
        <v>25</v>
      </c>
      <c r="U32" s="90"/>
      <c r="V32" s="94">
        <f t="shared" si="2"/>
        <v>0</v>
      </c>
      <c r="W32" s="95"/>
      <c r="X32" s="62"/>
      <c r="Y32" s="63"/>
      <c r="Z32" s="64"/>
    </row>
    <row r="33" spans="1:26" ht="24" customHeight="1">
      <c r="A33" s="16">
        <v>3</v>
      </c>
      <c r="B33" s="79" t="s">
        <v>94</v>
      </c>
      <c r="C33" s="80"/>
      <c r="D33" s="80"/>
      <c r="E33" s="80"/>
      <c r="F33" s="80"/>
      <c r="G33" s="81"/>
      <c r="H33" s="103">
        <f>$K$15</f>
        <v>1600</v>
      </c>
      <c r="I33" s="104"/>
      <c r="J33" s="105"/>
      <c r="K33" s="257"/>
      <c r="L33" s="258"/>
      <c r="M33" s="259"/>
      <c r="N33" s="257"/>
      <c r="O33" s="258"/>
      <c r="P33" s="259"/>
      <c r="Q33" s="91"/>
      <c r="R33" s="92"/>
      <c r="S33" s="109"/>
      <c r="T33" s="118">
        <v>20</v>
      </c>
      <c r="U33" s="119"/>
      <c r="V33" s="96">
        <f t="shared" si="2"/>
        <v>0</v>
      </c>
      <c r="W33" s="97"/>
      <c r="X33" s="62"/>
      <c r="Y33" s="63"/>
      <c r="Z33" s="64"/>
    </row>
    <row r="34" spans="1:26" s="23" customFormat="1" ht="48" customHeight="1">
      <c r="A34" s="22">
        <v>4</v>
      </c>
      <c r="B34" s="79" t="s">
        <v>95</v>
      </c>
      <c r="C34" s="80"/>
      <c r="D34" s="80"/>
      <c r="E34" s="80"/>
      <c r="F34" s="80"/>
      <c r="G34" s="81"/>
      <c r="H34" s="82">
        <f>$K$16</f>
        <v>6</v>
      </c>
      <c r="I34" s="83"/>
      <c r="J34" s="84"/>
      <c r="K34" s="243"/>
      <c r="L34" s="244"/>
      <c r="M34" s="245"/>
      <c r="N34" s="243"/>
      <c r="O34" s="244"/>
      <c r="P34" s="245"/>
      <c r="Q34" s="85"/>
      <c r="R34" s="86"/>
      <c r="S34" s="88"/>
      <c r="T34" s="89">
        <v>10</v>
      </c>
      <c r="U34" s="90"/>
      <c r="V34" s="94">
        <f t="shared" si="2"/>
        <v>0</v>
      </c>
      <c r="W34" s="95"/>
      <c r="X34" s="62"/>
      <c r="Y34" s="63"/>
      <c r="Z34" s="64"/>
    </row>
    <row r="35" spans="1:26" s="23" customFormat="1" ht="48" customHeight="1">
      <c r="A35" s="22">
        <v>5</v>
      </c>
      <c r="B35" s="79" t="s">
        <v>96</v>
      </c>
      <c r="C35" s="80"/>
      <c r="D35" s="80"/>
      <c r="E35" s="80"/>
      <c r="F35" s="80"/>
      <c r="G35" s="81"/>
      <c r="H35" s="82">
        <f>$K$17</f>
        <v>1</v>
      </c>
      <c r="I35" s="83"/>
      <c r="J35" s="84"/>
      <c r="K35" s="243"/>
      <c r="L35" s="244"/>
      <c r="M35" s="245"/>
      <c r="N35" s="243"/>
      <c r="O35" s="244"/>
      <c r="P35" s="245"/>
      <c r="Q35" s="85"/>
      <c r="R35" s="86"/>
      <c r="S35" s="88"/>
      <c r="T35" s="89">
        <v>10</v>
      </c>
      <c r="U35" s="90"/>
      <c r="V35" s="94">
        <f t="shared" si="2"/>
        <v>0</v>
      </c>
      <c r="W35" s="95"/>
      <c r="X35" s="62"/>
      <c r="Y35" s="63"/>
      <c r="Z35" s="64"/>
    </row>
    <row r="36" spans="1:26" s="23" customFormat="1" ht="48" customHeight="1">
      <c r="A36" s="22">
        <v>6</v>
      </c>
      <c r="B36" s="114" t="s">
        <v>97</v>
      </c>
      <c r="C36" s="114"/>
      <c r="D36" s="114"/>
      <c r="E36" s="114"/>
      <c r="F36" s="114"/>
      <c r="G36" s="114"/>
      <c r="H36" s="115">
        <f>$K$18</f>
        <v>6</v>
      </c>
      <c r="I36" s="115"/>
      <c r="J36" s="115"/>
      <c r="K36" s="247"/>
      <c r="L36" s="247"/>
      <c r="M36" s="247"/>
      <c r="N36" s="247"/>
      <c r="O36" s="247"/>
      <c r="P36" s="247"/>
      <c r="Q36" s="116"/>
      <c r="R36" s="116"/>
      <c r="S36" s="85"/>
      <c r="T36" s="117">
        <v>10</v>
      </c>
      <c r="U36" s="117"/>
      <c r="V36" s="94">
        <f t="shared" si="2"/>
        <v>0</v>
      </c>
      <c r="W36" s="95"/>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SUM(V25,V32:W36)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86</v>
      </c>
    </row>
    <row r="40" spans="1:26" ht="60" customHeight="1">
      <c r="A40" s="21" t="s">
        <v>6</v>
      </c>
      <c r="B40" s="40" t="s">
        <v>40</v>
      </c>
      <c r="C40" s="40"/>
      <c r="D40" s="40"/>
      <c r="E40" s="40"/>
      <c r="F40" s="40"/>
      <c r="G40" s="40"/>
      <c r="H40" s="40"/>
      <c r="I40" s="40"/>
      <c r="J40" s="40"/>
      <c r="K40" s="40"/>
      <c r="L40" s="40"/>
      <c r="M40" s="120" t="s">
        <v>41</v>
      </c>
      <c r="N40" s="121"/>
      <c r="O40" s="121"/>
      <c r="P40" s="121"/>
      <c r="Q40" s="121"/>
      <c r="R40" s="121"/>
      <c r="S40" s="121"/>
      <c r="T40" s="121"/>
      <c r="U40" s="121"/>
      <c r="V40" s="121"/>
      <c r="W40" s="121"/>
      <c r="X40" s="122"/>
      <c r="Y40" s="102" t="s">
        <v>42</v>
      </c>
      <c r="Z40" s="102"/>
    </row>
    <row r="41" spans="1:26" ht="24" customHeight="1">
      <c r="A41" s="123" t="s">
        <v>43</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26"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26"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26"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26"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26" t="str">
        <f>IF(B46&lt;&gt;"","2.1.5","")</f>
        <v/>
      </c>
      <c r="B46" s="127"/>
      <c r="C46" s="128"/>
      <c r="D46" s="128"/>
      <c r="E46" s="128"/>
      <c r="F46" s="128"/>
      <c r="G46" s="128"/>
      <c r="H46" s="128"/>
      <c r="I46" s="128"/>
      <c r="J46" s="128"/>
      <c r="K46" s="128"/>
      <c r="L46" s="129"/>
      <c r="M46" s="28"/>
      <c r="N46" s="29"/>
      <c r="O46" s="29"/>
      <c r="P46" s="29"/>
      <c r="Q46" s="29"/>
      <c r="R46" s="29"/>
      <c r="S46" s="29"/>
      <c r="T46" s="29"/>
      <c r="U46" s="29"/>
      <c r="V46" s="29"/>
      <c r="W46" s="29"/>
      <c r="X46" s="30"/>
      <c r="Y46" s="135"/>
      <c r="Z46" s="136"/>
    </row>
    <row r="47" spans="1:26" ht="24" customHeight="1">
      <c r="A47" s="123" t="s">
        <v>44</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26"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26"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26"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26"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26"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45</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26"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26"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26"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26"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26"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87</v>
      </c>
    </row>
    <row r="61" ht="9.95" customHeight="1"/>
    <row r="62" spans="1:26" ht="72" customHeight="1">
      <c r="A62" s="21" t="s">
        <v>6</v>
      </c>
      <c r="B62" s="40" t="s">
        <v>46</v>
      </c>
      <c r="C62" s="40"/>
      <c r="D62" s="40"/>
      <c r="E62" s="40"/>
      <c r="F62" s="40"/>
      <c r="G62" s="40"/>
      <c r="H62" s="40" t="s">
        <v>41</v>
      </c>
      <c r="I62" s="40"/>
      <c r="J62" s="40"/>
      <c r="K62" s="40"/>
      <c r="L62" s="40"/>
      <c r="M62" s="40"/>
      <c r="N62" s="40"/>
      <c r="O62" s="40"/>
      <c r="P62" s="40"/>
      <c r="Q62" s="120" t="s">
        <v>47</v>
      </c>
      <c r="R62" s="121"/>
      <c r="S62" s="121"/>
      <c r="T62" s="121"/>
      <c r="U62" s="121"/>
      <c r="V62" s="121"/>
      <c r="W62" s="121"/>
      <c r="X62" s="122"/>
      <c r="Y62" s="102" t="s">
        <v>42</v>
      </c>
      <c r="Z62" s="102"/>
    </row>
    <row r="63" spans="1:26" ht="72" customHeight="1">
      <c r="A63" s="26"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26"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26"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26"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26" t="str">
        <f>IF(B67&lt;&gt;"","3.5","")</f>
        <v/>
      </c>
      <c r="B67" s="127"/>
      <c r="C67" s="128"/>
      <c r="D67" s="128"/>
      <c r="E67" s="128"/>
      <c r="F67" s="128"/>
      <c r="G67" s="129"/>
      <c r="H67" s="127"/>
      <c r="I67" s="128"/>
      <c r="J67" s="128"/>
      <c r="K67" s="128"/>
      <c r="L67" s="128"/>
      <c r="M67" s="128"/>
      <c r="N67" s="128"/>
      <c r="O67" s="128"/>
      <c r="P67" s="129"/>
      <c r="Q67" s="127"/>
      <c r="R67" s="128"/>
      <c r="S67" s="128"/>
      <c r="T67" s="128"/>
      <c r="U67" s="128"/>
      <c r="V67" s="128"/>
      <c r="W67" s="128"/>
      <c r="X67" s="129"/>
      <c r="Y67" s="135"/>
      <c r="Z67" s="136"/>
    </row>
    <row r="68" spans="1:26" s="17" customFormat="1" ht="72" customHeight="1">
      <c r="A68" s="26"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88</v>
      </c>
    </row>
    <row r="71" ht="9.95" customHeight="1">
      <c r="A71" s="5"/>
    </row>
    <row r="72" spans="2:25" ht="48" customHeight="1">
      <c r="B72" s="153"/>
      <c r="C72" s="154"/>
      <c r="D72" s="154"/>
      <c r="E72" s="154"/>
      <c r="F72" s="154"/>
      <c r="G72" s="154"/>
      <c r="H72" s="154"/>
      <c r="I72" s="154"/>
      <c r="J72" s="154"/>
      <c r="K72" s="154"/>
      <c r="L72" s="154"/>
      <c r="M72" s="154"/>
      <c r="N72" s="154"/>
      <c r="O72" s="154"/>
      <c r="P72" s="154"/>
      <c r="Q72" s="154"/>
      <c r="R72" s="154"/>
      <c r="S72" s="154"/>
      <c r="T72" s="154"/>
      <c r="U72" s="154"/>
      <c r="V72" s="154"/>
      <c r="W72" s="154"/>
      <c r="X72" s="154"/>
      <c r="Y72" s="155"/>
    </row>
    <row r="73" spans="2:25" ht="48" customHeight="1">
      <c r="B73" s="156"/>
      <c r="C73" s="157"/>
      <c r="D73" s="157"/>
      <c r="E73" s="157"/>
      <c r="F73" s="157"/>
      <c r="G73" s="157"/>
      <c r="H73" s="157"/>
      <c r="I73" s="157"/>
      <c r="J73" s="157"/>
      <c r="K73" s="157"/>
      <c r="L73" s="157"/>
      <c r="M73" s="157"/>
      <c r="N73" s="157"/>
      <c r="O73" s="157"/>
      <c r="P73" s="157"/>
      <c r="Q73" s="157"/>
      <c r="R73" s="157"/>
      <c r="S73" s="157"/>
      <c r="T73" s="157"/>
      <c r="U73" s="157"/>
      <c r="V73" s="157"/>
      <c r="W73" s="157"/>
      <c r="X73" s="157"/>
      <c r="Y73" s="158"/>
    </row>
    <row r="74" spans="2:25" ht="48" customHeight="1">
      <c r="B74" s="156"/>
      <c r="C74" s="157"/>
      <c r="D74" s="157"/>
      <c r="E74" s="157"/>
      <c r="F74" s="157"/>
      <c r="G74" s="157"/>
      <c r="H74" s="157"/>
      <c r="I74" s="157"/>
      <c r="J74" s="157"/>
      <c r="K74" s="157"/>
      <c r="L74" s="157"/>
      <c r="M74" s="157"/>
      <c r="N74" s="157"/>
      <c r="O74" s="157"/>
      <c r="P74" s="157"/>
      <c r="Q74" s="157"/>
      <c r="R74" s="157"/>
      <c r="S74" s="157"/>
      <c r="T74" s="157"/>
      <c r="U74" s="157"/>
      <c r="V74" s="157"/>
      <c r="W74" s="157"/>
      <c r="X74" s="157"/>
      <c r="Y74" s="158"/>
    </row>
    <row r="75" spans="2:25" ht="48" customHeight="1">
      <c r="B75" s="156"/>
      <c r="C75" s="157"/>
      <c r="D75" s="157"/>
      <c r="E75" s="157"/>
      <c r="F75" s="157"/>
      <c r="G75" s="157"/>
      <c r="H75" s="157"/>
      <c r="I75" s="157"/>
      <c r="J75" s="157"/>
      <c r="K75" s="157"/>
      <c r="L75" s="157"/>
      <c r="M75" s="157"/>
      <c r="N75" s="157"/>
      <c r="O75" s="157"/>
      <c r="P75" s="157"/>
      <c r="Q75" s="157"/>
      <c r="R75" s="157"/>
      <c r="S75" s="157"/>
      <c r="T75" s="157"/>
      <c r="U75" s="157"/>
      <c r="V75" s="157"/>
      <c r="W75" s="157"/>
      <c r="X75" s="157"/>
      <c r="Y75" s="158"/>
    </row>
    <row r="76" spans="2:25" ht="48" customHeight="1">
      <c r="B76" s="156"/>
      <c r="C76" s="157"/>
      <c r="D76" s="157"/>
      <c r="E76" s="157"/>
      <c r="F76" s="157"/>
      <c r="G76" s="157"/>
      <c r="H76" s="157"/>
      <c r="I76" s="157"/>
      <c r="J76" s="157"/>
      <c r="K76" s="157"/>
      <c r="L76" s="157"/>
      <c r="M76" s="157"/>
      <c r="N76" s="157"/>
      <c r="O76" s="157"/>
      <c r="P76" s="157"/>
      <c r="Q76" s="157"/>
      <c r="R76" s="157"/>
      <c r="S76" s="157"/>
      <c r="T76" s="157"/>
      <c r="U76" s="157"/>
      <c r="V76" s="157"/>
      <c r="W76" s="157"/>
      <c r="X76" s="157"/>
      <c r="Y76" s="158"/>
    </row>
    <row r="77" ht="21" customHeight="1">
      <c r="A77" s="5"/>
    </row>
    <row r="78" ht="15">
      <c r="A78" s="5" t="s">
        <v>89</v>
      </c>
    </row>
    <row r="79" ht="24" customHeight="1"/>
    <row r="80" spans="2:25" ht="10.15" customHeight="1">
      <c r="B80" s="177"/>
      <c r="C80" s="177"/>
      <c r="D80" s="177"/>
      <c r="E80" s="177"/>
      <c r="F80" s="177"/>
      <c r="G80" s="177"/>
      <c r="H80" s="177"/>
      <c r="J80" s="177"/>
      <c r="K80" s="177"/>
      <c r="L80" s="177"/>
      <c r="M80" s="177"/>
      <c r="N80" s="177"/>
      <c r="O80" s="177"/>
      <c r="P80" s="177"/>
      <c r="Q80" s="177"/>
      <c r="S80" s="137"/>
      <c r="T80" s="138"/>
      <c r="U80" s="138"/>
      <c r="V80" s="138"/>
      <c r="W80" s="138"/>
      <c r="X80" s="138"/>
      <c r="Y80" s="139"/>
    </row>
    <row r="81" spans="2:25" ht="10.15" customHeight="1">
      <c r="B81" s="177"/>
      <c r="C81" s="177"/>
      <c r="D81" s="177"/>
      <c r="E81" s="177"/>
      <c r="F81" s="177"/>
      <c r="G81" s="177"/>
      <c r="H81" s="177"/>
      <c r="J81" s="177"/>
      <c r="K81" s="177"/>
      <c r="L81" s="177"/>
      <c r="M81" s="177"/>
      <c r="N81" s="177"/>
      <c r="O81" s="177"/>
      <c r="P81" s="177"/>
      <c r="Q81" s="177"/>
      <c r="S81" s="140"/>
      <c r="T81" s="141"/>
      <c r="U81" s="141"/>
      <c r="V81" s="141"/>
      <c r="W81" s="141"/>
      <c r="X81" s="141"/>
      <c r="Y81" s="142"/>
    </row>
    <row r="82" spans="2:25" ht="21" customHeight="1">
      <c r="B82" s="177"/>
      <c r="C82" s="177"/>
      <c r="D82" s="177"/>
      <c r="E82" s="177"/>
      <c r="F82" s="177"/>
      <c r="G82" s="177"/>
      <c r="H82" s="177"/>
      <c r="J82" s="177"/>
      <c r="K82" s="177"/>
      <c r="L82" s="177"/>
      <c r="M82" s="177"/>
      <c r="N82" s="177"/>
      <c r="O82" s="177"/>
      <c r="P82" s="177"/>
      <c r="Q82" s="177"/>
      <c r="S82" s="140"/>
      <c r="T82" s="141"/>
      <c r="U82" s="141"/>
      <c r="V82" s="141"/>
      <c r="W82" s="141"/>
      <c r="X82" s="141"/>
      <c r="Y82" s="142"/>
    </row>
    <row r="83" spans="2:25" ht="35.25" customHeight="1">
      <c r="B83" s="177"/>
      <c r="C83" s="177"/>
      <c r="D83" s="177"/>
      <c r="E83" s="177"/>
      <c r="F83" s="177"/>
      <c r="G83" s="177"/>
      <c r="H83" s="177"/>
      <c r="J83" s="177"/>
      <c r="K83" s="177"/>
      <c r="L83" s="177"/>
      <c r="M83" s="177"/>
      <c r="N83" s="177"/>
      <c r="O83" s="177"/>
      <c r="P83" s="177"/>
      <c r="Q83" s="177"/>
      <c r="S83" s="140"/>
      <c r="T83" s="141"/>
      <c r="U83" s="141"/>
      <c r="V83" s="141"/>
      <c r="W83" s="141"/>
      <c r="X83" s="141"/>
      <c r="Y83" s="142"/>
    </row>
    <row r="84" spans="2:25" ht="21" customHeight="1">
      <c r="B84" s="177"/>
      <c r="C84" s="177"/>
      <c r="D84" s="177"/>
      <c r="E84" s="177"/>
      <c r="F84" s="177"/>
      <c r="G84" s="177"/>
      <c r="H84" s="177"/>
      <c r="J84" s="177"/>
      <c r="K84" s="177"/>
      <c r="L84" s="177"/>
      <c r="M84" s="177"/>
      <c r="N84" s="177"/>
      <c r="O84" s="177"/>
      <c r="P84" s="177"/>
      <c r="Q84" s="177"/>
      <c r="S84" s="140"/>
      <c r="T84" s="141"/>
      <c r="U84" s="141"/>
      <c r="V84" s="141"/>
      <c r="W84" s="141"/>
      <c r="X84" s="141"/>
      <c r="Y84" s="142"/>
    </row>
    <row r="85" spans="2:25" ht="21" customHeight="1">
      <c r="B85" s="177"/>
      <c r="C85" s="177"/>
      <c r="D85" s="177"/>
      <c r="E85" s="177"/>
      <c r="F85" s="177"/>
      <c r="G85" s="177"/>
      <c r="H85" s="177"/>
      <c r="J85" s="177"/>
      <c r="K85" s="177"/>
      <c r="L85" s="177"/>
      <c r="M85" s="177"/>
      <c r="N85" s="177"/>
      <c r="O85" s="177"/>
      <c r="P85" s="177"/>
      <c r="Q85" s="177"/>
      <c r="S85" s="140"/>
      <c r="T85" s="141"/>
      <c r="U85" s="141"/>
      <c r="V85" s="141"/>
      <c r="W85" s="141"/>
      <c r="X85" s="141"/>
      <c r="Y85" s="142"/>
    </row>
    <row r="86" spans="2:25" ht="21" customHeight="1">
      <c r="B86" s="177"/>
      <c r="C86" s="177"/>
      <c r="D86" s="177"/>
      <c r="E86" s="177"/>
      <c r="F86" s="177"/>
      <c r="G86" s="177"/>
      <c r="H86" s="177"/>
      <c r="J86" s="177"/>
      <c r="K86" s="177"/>
      <c r="L86" s="177"/>
      <c r="M86" s="177"/>
      <c r="N86" s="177"/>
      <c r="O86" s="177"/>
      <c r="P86" s="177"/>
      <c r="Q86" s="177"/>
      <c r="S86" s="140"/>
      <c r="T86" s="141"/>
      <c r="U86" s="141"/>
      <c r="V86" s="141"/>
      <c r="W86" s="141"/>
      <c r="X86" s="141"/>
      <c r="Y86" s="142"/>
    </row>
    <row r="87" spans="2:25" ht="21" customHeight="1">
      <c r="B87" s="177"/>
      <c r="C87" s="177"/>
      <c r="D87" s="177"/>
      <c r="E87" s="177"/>
      <c r="F87" s="177"/>
      <c r="G87" s="177"/>
      <c r="H87" s="177"/>
      <c r="J87" s="177"/>
      <c r="K87" s="177"/>
      <c r="L87" s="177"/>
      <c r="M87" s="177"/>
      <c r="N87" s="177"/>
      <c r="O87" s="177"/>
      <c r="P87" s="177"/>
      <c r="Q87" s="177"/>
      <c r="S87" s="140"/>
      <c r="T87" s="141"/>
      <c r="U87" s="141"/>
      <c r="V87" s="141"/>
      <c r="W87" s="141"/>
      <c r="X87" s="141"/>
      <c r="Y87" s="142"/>
    </row>
    <row r="88" spans="2:25" ht="21" customHeight="1">
      <c r="B88" s="177"/>
      <c r="C88" s="177"/>
      <c r="D88" s="177"/>
      <c r="E88" s="177"/>
      <c r="F88" s="177"/>
      <c r="G88" s="177"/>
      <c r="H88" s="177"/>
      <c r="J88" s="177"/>
      <c r="K88" s="177"/>
      <c r="L88" s="177"/>
      <c r="M88" s="177"/>
      <c r="N88" s="177"/>
      <c r="O88" s="177"/>
      <c r="P88" s="177"/>
      <c r="Q88" s="177"/>
      <c r="S88" s="140"/>
      <c r="T88" s="141"/>
      <c r="U88" s="141"/>
      <c r="V88" s="141"/>
      <c r="W88" s="141"/>
      <c r="X88" s="141"/>
      <c r="Y88" s="142"/>
    </row>
    <row r="89" spans="2:25" ht="21" customHeight="1">
      <c r="B89" s="177"/>
      <c r="C89" s="177"/>
      <c r="D89" s="177"/>
      <c r="E89" s="177"/>
      <c r="F89" s="177"/>
      <c r="G89" s="177"/>
      <c r="H89" s="177"/>
      <c r="J89" s="177"/>
      <c r="K89" s="177"/>
      <c r="L89" s="177"/>
      <c r="M89" s="177"/>
      <c r="N89" s="177"/>
      <c r="O89" s="177"/>
      <c r="P89" s="177"/>
      <c r="Q89" s="177"/>
      <c r="S89" s="143"/>
      <c r="T89" s="144"/>
      <c r="U89" s="144"/>
      <c r="V89" s="144"/>
      <c r="W89" s="144"/>
      <c r="X89" s="144"/>
      <c r="Y89" s="145"/>
    </row>
    <row r="90" spans="2:25" ht="48" customHeight="1">
      <c r="B90" s="146"/>
      <c r="C90" s="146"/>
      <c r="D90" s="146"/>
      <c r="E90" s="146"/>
      <c r="F90" s="146"/>
      <c r="G90" s="146"/>
      <c r="H90" s="146"/>
      <c r="J90" s="147"/>
      <c r="K90" s="148"/>
      <c r="L90" s="148"/>
      <c r="M90" s="148"/>
      <c r="N90" s="148"/>
      <c r="O90" s="148"/>
      <c r="P90" s="148"/>
      <c r="Q90" s="149"/>
      <c r="S90" s="147"/>
      <c r="T90" s="148"/>
      <c r="U90" s="148"/>
      <c r="V90" s="148"/>
      <c r="W90" s="148"/>
      <c r="X90" s="148"/>
      <c r="Y90" s="149"/>
    </row>
    <row r="91" spans="2:25" ht="48" customHeight="1">
      <c r="B91" s="146"/>
      <c r="C91" s="146"/>
      <c r="D91" s="146"/>
      <c r="E91" s="146"/>
      <c r="F91" s="146"/>
      <c r="G91" s="146"/>
      <c r="H91" s="146"/>
      <c r="J91" s="150"/>
      <c r="K91" s="151"/>
      <c r="L91" s="151"/>
      <c r="M91" s="151"/>
      <c r="N91" s="151"/>
      <c r="O91" s="151"/>
      <c r="P91" s="151"/>
      <c r="Q91" s="152"/>
      <c r="S91" s="150"/>
      <c r="T91" s="151"/>
      <c r="U91" s="151"/>
      <c r="V91" s="151"/>
      <c r="W91" s="151"/>
      <c r="X91" s="151"/>
      <c r="Y91" s="152"/>
    </row>
    <row r="92" ht="21" customHeight="1"/>
    <row r="93" spans="2:25" ht="21" customHeight="1">
      <c r="B93" s="177"/>
      <c r="C93" s="177"/>
      <c r="D93" s="177"/>
      <c r="E93" s="177"/>
      <c r="F93" s="177"/>
      <c r="G93" s="177"/>
      <c r="H93" s="177"/>
      <c r="J93" s="177"/>
      <c r="K93" s="177"/>
      <c r="L93" s="177"/>
      <c r="M93" s="177"/>
      <c r="N93" s="177"/>
      <c r="O93" s="177"/>
      <c r="P93" s="177"/>
      <c r="Q93" s="177"/>
      <c r="S93" s="137"/>
      <c r="T93" s="138"/>
      <c r="U93" s="138"/>
      <c r="V93" s="138"/>
      <c r="W93" s="138"/>
      <c r="X93" s="138"/>
      <c r="Y93" s="139"/>
    </row>
    <row r="94" spans="2:25" ht="21" customHeight="1">
      <c r="B94" s="177"/>
      <c r="C94" s="177"/>
      <c r="D94" s="177"/>
      <c r="E94" s="177"/>
      <c r="F94" s="177"/>
      <c r="G94" s="177"/>
      <c r="H94" s="177"/>
      <c r="J94" s="177"/>
      <c r="K94" s="177"/>
      <c r="L94" s="177"/>
      <c r="M94" s="177"/>
      <c r="N94" s="177"/>
      <c r="O94" s="177"/>
      <c r="P94" s="177"/>
      <c r="Q94" s="177"/>
      <c r="S94" s="140"/>
      <c r="T94" s="141"/>
      <c r="U94" s="141"/>
      <c r="V94" s="141"/>
      <c r="W94" s="141"/>
      <c r="X94" s="141"/>
      <c r="Y94" s="142"/>
    </row>
    <row r="95" spans="2:25" ht="21" customHeight="1">
      <c r="B95" s="177"/>
      <c r="C95" s="177"/>
      <c r="D95" s="177"/>
      <c r="E95" s="177"/>
      <c r="F95" s="177"/>
      <c r="G95" s="177"/>
      <c r="H95" s="177"/>
      <c r="J95" s="177"/>
      <c r="K95" s="177"/>
      <c r="L95" s="177"/>
      <c r="M95" s="177"/>
      <c r="N95" s="177"/>
      <c r="O95" s="177"/>
      <c r="P95" s="177"/>
      <c r="Q95" s="177"/>
      <c r="S95" s="140"/>
      <c r="T95" s="141"/>
      <c r="U95" s="141"/>
      <c r="V95" s="141"/>
      <c r="W95" s="141"/>
      <c r="X95" s="141"/>
      <c r="Y95" s="142"/>
    </row>
    <row r="96" spans="2:25" ht="21" customHeight="1">
      <c r="B96" s="177"/>
      <c r="C96" s="177"/>
      <c r="D96" s="177"/>
      <c r="E96" s="177"/>
      <c r="F96" s="177"/>
      <c r="G96" s="177"/>
      <c r="H96" s="177"/>
      <c r="J96" s="177"/>
      <c r="K96" s="177"/>
      <c r="L96" s="177"/>
      <c r="M96" s="177"/>
      <c r="N96" s="177"/>
      <c r="O96" s="177"/>
      <c r="P96" s="177"/>
      <c r="Q96" s="177"/>
      <c r="S96" s="140"/>
      <c r="T96" s="141"/>
      <c r="U96" s="141"/>
      <c r="V96" s="141"/>
      <c r="W96" s="141"/>
      <c r="X96" s="141"/>
      <c r="Y96" s="142"/>
    </row>
    <row r="97" spans="2:25" ht="21" customHeight="1">
      <c r="B97" s="177"/>
      <c r="C97" s="177"/>
      <c r="D97" s="177"/>
      <c r="E97" s="177"/>
      <c r="F97" s="177"/>
      <c r="G97" s="177"/>
      <c r="H97" s="177"/>
      <c r="J97" s="177"/>
      <c r="K97" s="177"/>
      <c r="L97" s="177"/>
      <c r="M97" s="177"/>
      <c r="N97" s="177"/>
      <c r="O97" s="177"/>
      <c r="P97" s="177"/>
      <c r="Q97" s="177"/>
      <c r="S97" s="140"/>
      <c r="T97" s="141"/>
      <c r="U97" s="141"/>
      <c r="V97" s="141"/>
      <c r="W97" s="141"/>
      <c r="X97" s="141"/>
      <c r="Y97" s="142"/>
    </row>
    <row r="98" spans="2:25" ht="21" customHeight="1">
      <c r="B98" s="177"/>
      <c r="C98" s="177"/>
      <c r="D98" s="177"/>
      <c r="E98" s="177"/>
      <c r="F98" s="177"/>
      <c r="G98" s="177"/>
      <c r="H98" s="177"/>
      <c r="J98" s="177"/>
      <c r="K98" s="177"/>
      <c r="L98" s="177"/>
      <c r="M98" s="177"/>
      <c r="N98" s="177"/>
      <c r="O98" s="177"/>
      <c r="P98" s="177"/>
      <c r="Q98" s="177"/>
      <c r="S98" s="140"/>
      <c r="T98" s="141"/>
      <c r="U98" s="141"/>
      <c r="V98" s="141"/>
      <c r="W98" s="141"/>
      <c r="X98" s="141"/>
      <c r="Y98" s="142"/>
    </row>
    <row r="99" spans="2:25" ht="21" customHeight="1">
      <c r="B99" s="177"/>
      <c r="C99" s="177"/>
      <c r="D99" s="177"/>
      <c r="E99" s="177"/>
      <c r="F99" s="177"/>
      <c r="G99" s="177"/>
      <c r="H99" s="177"/>
      <c r="J99" s="177"/>
      <c r="K99" s="177"/>
      <c r="L99" s="177"/>
      <c r="M99" s="177"/>
      <c r="N99" s="177"/>
      <c r="O99" s="177"/>
      <c r="P99" s="177"/>
      <c r="Q99" s="177"/>
      <c r="S99" s="140"/>
      <c r="T99" s="141"/>
      <c r="U99" s="141"/>
      <c r="V99" s="141"/>
      <c r="W99" s="141"/>
      <c r="X99" s="141"/>
      <c r="Y99" s="142"/>
    </row>
    <row r="100" spans="2:25" ht="21" customHeight="1">
      <c r="B100" s="177"/>
      <c r="C100" s="177"/>
      <c r="D100" s="177"/>
      <c r="E100" s="177"/>
      <c r="F100" s="177"/>
      <c r="G100" s="177"/>
      <c r="H100" s="177"/>
      <c r="J100" s="177"/>
      <c r="K100" s="177"/>
      <c r="L100" s="177"/>
      <c r="M100" s="177"/>
      <c r="N100" s="177"/>
      <c r="O100" s="177"/>
      <c r="P100" s="177"/>
      <c r="Q100" s="177"/>
      <c r="S100" s="140"/>
      <c r="T100" s="141"/>
      <c r="U100" s="141"/>
      <c r="V100" s="141"/>
      <c r="W100" s="141"/>
      <c r="X100" s="141"/>
      <c r="Y100" s="142"/>
    </row>
    <row r="101" spans="2:25" ht="21" customHeight="1">
      <c r="B101" s="177"/>
      <c r="C101" s="177"/>
      <c r="D101" s="177"/>
      <c r="E101" s="177"/>
      <c r="F101" s="177"/>
      <c r="G101" s="177"/>
      <c r="H101" s="177"/>
      <c r="J101" s="177"/>
      <c r="K101" s="177"/>
      <c r="L101" s="177"/>
      <c r="M101" s="177"/>
      <c r="N101" s="177"/>
      <c r="O101" s="177"/>
      <c r="P101" s="177"/>
      <c r="Q101" s="177"/>
      <c r="S101" s="140"/>
      <c r="T101" s="141"/>
      <c r="U101" s="141"/>
      <c r="V101" s="141"/>
      <c r="W101" s="141"/>
      <c r="X101" s="141"/>
      <c r="Y101" s="142"/>
    </row>
    <row r="102" spans="2:25" ht="21" customHeight="1">
      <c r="B102" s="177"/>
      <c r="C102" s="177"/>
      <c r="D102" s="177"/>
      <c r="E102" s="177"/>
      <c r="F102" s="177"/>
      <c r="G102" s="177"/>
      <c r="H102" s="177"/>
      <c r="J102" s="177"/>
      <c r="K102" s="177"/>
      <c r="L102" s="177"/>
      <c r="M102" s="177"/>
      <c r="N102" s="177"/>
      <c r="O102" s="177"/>
      <c r="P102" s="177"/>
      <c r="Q102" s="177"/>
      <c r="S102" s="143"/>
      <c r="T102" s="144"/>
      <c r="U102" s="144"/>
      <c r="V102" s="144"/>
      <c r="W102" s="144"/>
      <c r="X102" s="144"/>
      <c r="Y102" s="145"/>
    </row>
    <row r="103" spans="2:25" ht="48" customHeight="1">
      <c r="B103" s="130"/>
      <c r="C103" s="130"/>
      <c r="D103" s="130"/>
      <c r="E103" s="130"/>
      <c r="F103" s="130"/>
      <c r="G103" s="130"/>
      <c r="H103" s="130"/>
      <c r="J103" s="147"/>
      <c r="K103" s="148"/>
      <c r="L103" s="148"/>
      <c r="M103" s="148"/>
      <c r="N103" s="148"/>
      <c r="O103" s="148"/>
      <c r="P103" s="148"/>
      <c r="Q103" s="149"/>
      <c r="S103" s="165"/>
      <c r="T103" s="166"/>
      <c r="U103" s="166"/>
      <c r="V103" s="166"/>
      <c r="W103" s="166"/>
      <c r="X103" s="166"/>
      <c r="Y103" s="167"/>
    </row>
    <row r="104" spans="2:25" ht="48" customHeight="1">
      <c r="B104" s="130"/>
      <c r="C104" s="130"/>
      <c r="D104" s="130"/>
      <c r="E104" s="130"/>
      <c r="F104" s="130"/>
      <c r="G104" s="130"/>
      <c r="H104" s="130"/>
      <c r="J104" s="150"/>
      <c r="K104" s="151"/>
      <c r="L104" s="151"/>
      <c r="M104" s="151"/>
      <c r="N104" s="151"/>
      <c r="O104" s="151"/>
      <c r="P104" s="151"/>
      <c r="Q104" s="152"/>
      <c r="S104" s="168"/>
      <c r="T104" s="169"/>
      <c r="U104" s="169"/>
      <c r="V104" s="169"/>
      <c r="W104" s="169"/>
      <c r="X104" s="169"/>
      <c r="Y104" s="170"/>
    </row>
    <row r="105" ht="21" customHeight="1"/>
    <row r="106" spans="2:25" ht="21" customHeight="1">
      <c r="B106" s="137"/>
      <c r="C106" s="138"/>
      <c r="D106" s="138"/>
      <c r="E106" s="138"/>
      <c r="F106" s="138"/>
      <c r="G106" s="138"/>
      <c r="H106" s="139"/>
      <c r="J106" s="137"/>
      <c r="K106" s="138"/>
      <c r="L106" s="138"/>
      <c r="M106" s="138"/>
      <c r="N106" s="138"/>
      <c r="O106" s="138"/>
      <c r="P106" s="138"/>
      <c r="Q106" s="139"/>
      <c r="S106" s="137"/>
      <c r="T106" s="138"/>
      <c r="U106" s="138"/>
      <c r="V106" s="138"/>
      <c r="W106" s="138"/>
      <c r="X106" s="138"/>
      <c r="Y106" s="139"/>
    </row>
    <row r="107" spans="2:25" ht="21" customHeight="1">
      <c r="B107" s="140"/>
      <c r="C107" s="141"/>
      <c r="D107" s="141"/>
      <c r="E107" s="141"/>
      <c r="F107" s="141"/>
      <c r="G107" s="141"/>
      <c r="H107" s="142"/>
      <c r="J107" s="140"/>
      <c r="K107" s="141"/>
      <c r="L107" s="141"/>
      <c r="M107" s="141"/>
      <c r="N107" s="141"/>
      <c r="O107" s="141"/>
      <c r="P107" s="141"/>
      <c r="Q107" s="142"/>
      <c r="S107" s="140"/>
      <c r="T107" s="141"/>
      <c r="U107" s="141"/>
      <c r="V107" s="141"/>
      <c r="W107" s="141"/>
      <c r="X107" s="141"/>
      <c r="Y107" s="142"/>
    </row>
    <row r="108" spans="2:25" ht="21" customHeight="1">
      <c r="B108" s="140"/>
      <c r="C108" s="141"/>
      <c r="D108" s="141"/>
      <c r="E108" s="141"/>
      <c r="F108" s="141"/>
      <c r="G108" s="141"/>
      <c r="H108" s="142"/>
      <c r="J108" s="140"/>
      <c r="K108" s="141"/>
      <c r="L108" s="141"/>
      <c r="M108" s="141"/>
      <c r="N108" s="141"/>
      <c r="O108" s="141"/>
      <c r="P108" s="141"/>
      <c r="Q108" s="142"/>
      <c r="S108" s="140"/>
      <c r="T108" s="141"/>
      <c r="U108" s="141"/>
      <c r="V108" s="141"/>
      <c r="W108" s="141"/>
      <c r="X108" s="141"/>
      <c r="Y108" s="142"/>
    </row>
    <row r="109" spans="2:25" ht="21" customHeight="1">
      <c r="B109" s="140"/>
      <c r="C109" s="141"/>
      <c r="D109" s="141"/>
      <c r="E109" s="141"/>
      <c r="F109" s="141"/>
      <c r="G109" s="141"/>
      <c r="H109" s="142"/>
      <c r="J109" s="140"/>
      <c r="K109" s="141"/>
      <c r="L109" s="141"/>
      <c r="M109" s="141"/>
      <c r="N109" s="141"/>
      <c r="O109" s="141"/>
      <c r="P109" s="141"/>
      <c r="Q109" s="142"/>
      <c r="S109" s="140"/>
      <c r="T109" s="141"/>
      <c r="U109" s="141"/>
      <c r="V109" s="141"/>
      <c r="W109" s="141"/>
      <c r="X109" s="141"/>
      <c r="Y109" s="142"/>
    </row>
    <row r="110" spans="2:25" ht="21" customHeight="1">
      <c r="B110" s="140"/>
      <c r="C110" s="141"/>
      <c r="D110" s="141"/>
      <c r="E110" s="141"/>
      <c r="F110" s="141"/>
      <c r="G110" s="141"/>
      <c r="H110" s="142"/>
      <c r="J110" s="140"/>
      <c r="K110" s="141"/>
      <c r="L110" s="141"/>
      <c r="M110" s="141"/>
      <c r="N110" s="141"/>
      <c r="O110" s="141"/>
      <c r="P110" s="141"/>
      <c r="Q110" s="142"/>
      <c r="S110" s="140"/>
      <c r="T110" s="141"/>
      <c r="U110" s="141"/>
      <c r="V110" s="141"/>
      <c r="W110" s="141"/>
      <c r="X110" s="141"/>
      <c r="Y110" s="142"/>
    </row>
    <row r="111" spans="2:25" ht="21" customHeight="1">
      <c r="B111" s="140"/>
      <c r="C111" s="141"/>
      <c r="D111" s="141"/>
      <c r="E111" s="141"/>
      <c r="F111" s="141"/>
      <c r="G111" s="141"/>
      <c r="H111" s="142"/>
      <c r="J111" s="140"/>
      <c r="K111" s="141"/>
      <c r="L111" s="141"/>
      <c r="M111" s="141"/>
      <c r="N111" s="141"/>
      <c r="O111" s="141"/>
      <c r="P111" s="141"/>
      <c r="Q111" s="142"/>
      <c r="S111" s="140"/>
      <c r="T111" s="141"/>
      <c r="U111" s="141"/>
      <c r="V111" s="141"/>
      <c r="W111" s="141"/>
      <c r="X111" s="141"/>
      <c r="Y111" s="142"/>
    </row>
    <row r="112" spans="2:25" ht="21" customHeight="1">
      <c r="B112" s="140"/>
      <c r="C112" s="141"/>
      <c r="D112" s="141"/>
      <c r="E112" s="141"/>
      <c r="F112" s="141"/>
      <c r="G112" s="141"/>
      <c r="H112" s="142"/>
      <c r="J112" s="140"/>
      <c r="K112" s="141"/>
      <c r="L112" s="141"/>
      <c r="M112" s="141"/>
      <c r="N112" s="141"/>
      <c r="O112" s="141"/>
      <c r="P112" s="141"/>
      <c r="Q112" s="142"/>
      <c r="S112" s="140"/>
      <c r="T112" s="141"/>
      <c r="U112" s="141"/>
      <c r="V112" s="141"/>
      <c r="W112" s="141"/>
      <c r="X112" s="141"/>
      <c r="Y112" s="142"/>
    </row>
    <row r="113" spans="2:25" ht="21" customHeight="1">
      <c r="B113" s="140"/>
      <c r="C113" s="141"/>
      <c r="D113" s="141"/>
      <c r="E113" s="141"/>
      <c r="F113" s="141"/>
      <c r="G113" s="141"/>
      <c r="H113" s="142"/>
      <c r="J113" s="140"/>
      <c r="K113" s="141"/>
      <c r="L113" s="141"/>
      <c r="M113" s="141"/>
      <c r="N113" s="141"/>
      <c r="O113" s="141"/>
      <c r="P113" s="141"/>
      <c r="Q113" s="142"/>
      <c r="S113" s="140"/>
      <c r="T113" s="141"/>
      <c r="U113" s="141"/>
      <c r="V113" s="141"/>
      <c r="W113" s="141"/>
      <c r="X113" s="141"/>
      <c r="Y113" s="142"/>
    </row>
    <row r="114" spans="2:25" ht="21" customHeight="1">
      <c r="B114" s="140"/>
      <c r="C114" s="141"/>
      <c r="D114" s="141"/>
      <c r="E114" s="141"/>
      <c r="F114" s="141"/>
      <c r="G114" s="141"/>
      <c r="H114" s="142"/>
      <c r="J114" s="140"/>
      <c r="K114" s="141"/>
      <c r="L114" s="141"/>
      <c r="M114" s="141"/>
      <c r="N114" s="141"/>
      <c r="O114" s="141"/>
      <c r="P114" s="141"/>
      <c r="Q114" s="142"/>
      <c r="S114" s="140"/>
      <c r="T114" s="141"/>
      <c r="U114" s="141"/>
      <c r="V114" s="141"/>
      <c r="W114" s="141"/>
      <c r="X114" s="141"/>
      <c r="Y114" s="142"/>
    </row>
    <row r="115" spans="2:25" ht="21" customHeight="1">
      <c r="B115" s="143"/>
      <c r="C115" s="144"/>
      <c r="D115" s="144"/>
      <c r="E115" s="144"/>
      <c r="F115" s="144"/>
      <c r="G115" s="144"/>
      <c r="H115" s="145"/>
      <c r="J115" s="143"/>
      <c r="K115" s="144"/>
      <c r="L115" s="144"/>
      <c r="M115" s="144"/>
      <c r="N115" s="144"/>
      <c r="O115" s="144"/>
      <c r="P115" s="144"/>
      <c r="Q115" s="145"/>
      <c r="S115" s="143"/>
      <c r="T115" s="144"/>
      <c r="U115" s="144"/>
      <c r="V115" s="144"/>
      <c r="W115" s="144"/>
      <c r="X115" s="144"/>
      <c r="Y115" s="145"/>
    </row>
    <row r="116" spans="2:25" ht="48" customHeight="1">
      <c r="B116" s="165"/>
      <c r="C116" s="166"/>
      <c r="D116" s="166"/>
      <c r="E116" s="166"/>
      <c r="F116" s="166"/>
      <c r="G116" s="166"/>
      <c r="H116" s="167"/>
      <c r="J116" s="171"/>
      <c r="K116" s="172"/>
      <c r="L116" s="172"/>
      <c r="M116" s="172"/>
      <c r="N116" s="172"/>
      <c r="O116" s="172"/>
      <c r="P116" s="172"/>
      <c r="Q116" s="173"/>
      <c r="S116" s="165"/>
      <c r="T116" s="166"/>
      <c r="U116" s="166"/>
      <c r="V116" s="166"/>
      <c r="W116" s="166"/>
      <c r="X116" s="166"/>
      <c r="Y116" s="167"/>
    </row>
    <row r="117" spans="2:25" ht="48" customHeight="1">
      <c r="B117" s="168"/>
      <c r="C117" s="169"/>
      <c r="D117" s="169"/>
      <c r="E117" s="169"/>
      <c r="F117" s="169"/>
      <c r="G117" s="169"/>
      <c r="H117" s="170"/>
      <c r="J117" s="174"/>
      <c r="K117" s="175"/>
      <c r="L117" s="175"/>
      <c r="M117" s="175"/>
      <c r="N117" s="175"/>
      <c r="O117" s="175"/>
      <c r="P117" s="175"/>
      <c r="Q117" s="176"/>
      <c r="S117" s="168"/>
      <c r="T117" s="169"/>
      <c r="U117" s="169"/>
      <c r="V117" s="169"/>
      <c r="W117" s="169"/>
      <c r="X117" s="169"/>
      <c r="Y117" s="170"/>
    </row>
    <row r="119" ht="21" customHeight="1"/>
    <row r="120" spans="5:23" ht="21" customHeight="1">
      <c r="E120" s="18" t="s">
        <v>48</v>
      </c>
      <c r="F120" s="162"/>
      <c r="G120" s="162"/>
      <c r="H120" s="162"/>
      <c r="I120" s="162"/>
      <c r="J120" s="162"/>
      <c r="Q120" s="18" t="s">
        <v>49</v>
      </c>
      <c r="R120" s="162"/>
      <c r="S120" s="162"/>
      <c r="T120" s="162"/>
      <c r="U120" s="162"/>
      <c r="V120" s="162"/>
      <c r="W120" s="162"/>
    </row>
    <row r="121" spans="5:24" ht="21" customHeight="1">
      <c r="E121" s="18" t="s">
        <v>50</v>
      </c>
      <c r="F121" s="163"/>
      <c r="G121" s="163"/>
      <c r="H121" s="163"/>
      <c r="I121" s="163"/>
      <c r="J121" s="163"/>
      <c r="K121" s="5" t="s">
        <v>51</v>
      </c>
      <c r="Q121" s="18" t="s">
        <v>50</v>
      </c>
      <c r="R121" s="162"/>
      <c r="S121" s="162"/>
      <c r="T121" s="162"/>
      <c r="U121" s="162"/>
      <c r="V121" s="162"/>
      <c r="W121" s="162"/>
      <c r="X121" s="5" t="s">
        <v>51</v>
      </c>
    </row>
    <row r="122" spans="5:24" ht="24" customHeight="1">
      <c r="E122" s="18" t="s">
        <v>52</v>
      </c>
      <c r="F122" s="163"/>
      <c r="G122" s="163"/>
      <c r="H122" s="163"/>
      <c r="I122" s="163"/>
      <c r="J122" s="163"/>
      <c r="Q122" s="164"/>
      <c r="R122" s="164"/>
      <c r="S122" s="164"/>
      <c r="T122" s="164"/>
      <c r="U122" s="164"/>
      <c r="V122" s="164"/>
      <c r="W122" s="164"/>
      <c r="X122" s="164"/>
    </row>
    <row r="123" spans="5:23" ht="24" customHeight="1">
      <c r="E123" s="18" t="s">
        <v>53</v>
      </c>
      <c r="F123" s="159"/>
      <c r="G123" s="159"/>
      <c r="H123" s="159"/>
      <c r="I123" s="159"/>
      <c r="J123" s="159"/>
      <c r="Q123" s="18" t="s">
        <v>53</v>
      </c>
      <c r="R123" s="160"/>
      <c r="S123" s="160"/>
      <c r="T123" s="160"/>
      <c r="U123" s="160"/>
      <c r="V123" s="160"/>
      <c r="W123" s="160"/>
    </row>
    <row r="124" spans="5:10" ht="24" customHeight="1">
      <c r="E124" s="18" t="s">
        <v>54</v>
      </c>
      <c r="F124" s="161"/>
      <c r="G124" s="161"/>
      <c r="H124" s="161"/>
      <c r="I124" s="161"/>
      <c r="J124" s="161"/>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55:L55"/>
    <mergeCell ref="M55:X55"/>
    <mergeCell ref="B56:L56"/>
    <mergeCell ref="M56:X56"/>
    <mergeCell ref="Y66:Z66"/>
    <mergeCell ref="B67:G67"/>
    <mergeCell ref="H67:P67"/>
    <mergeCell ref="Q67:X67"/>
    <mergeCell ref="Y67:Z67"/>
    <mergeCell ref="B66:G66"/>
    <mergeCell ref="Y62:Z62"/>
    <mergeCell ref="Y57:Z57"/>
    <mergeCell ref="Y58:Z58"/>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V35:W35"/>
    <mergeCell ref="B36:G36"/>
    <mergeCell ref="H36:J36"/>
    <mergeCell ref="K36:M36"/>
    <mergeCell ref="N36:P36"/>
    <mergeCell ref="Q36:S36"/>
    <mergeCell ref="T36:U36"/>
    <mergeCell ref="V36:W36"/>
    <mergeCell ref="A37:S37"/>
    <mergeCell ref="T37:U37"/>
    <mergeCell ref="V37:W37"/>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H30:J30"/>
    <mergeCell ref="K30:M30"/>
    <mergeCell ref="N30:P30"/>
    <mergeCell ref="H27:J27"/>
    <mergeCell ref="K27:M27"/>
    <mergeCell ref="N27:P27"/>
    <mergeCell ref="Q27:S27"/>
    <mergeCell ref="T27:U27"/>
    <mergeCell ref="T29:U29"/>
    <mergeCell ref="T30:U30"/>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Z124"/>
  <sheetViews>
    <sheetView view="pageBreakPreview" zoomScaleSheetLayoutView="100" workbookViewId="0" topLeftCell="A1">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5" t="s">
        <v>31</v>
      </c>
      <c r="B1" s="35"/>
      <c r="C1" s="35"/>
      <c r="D1" s="35"/>
      <c r="E1" s="35"/>
      <c r="F1" s="35"/>
      <c r="G1" s="35"/>
      <c r="H1" s="35"/>
      <c r="I1" s="35"/>
      <c r="J1" s="35"/>
      <c r="K1" s="35"/>
      <c r="L1" s="35"/>
      <c r="M1" s="35"/>
      <c r="N1" s="35"/>
      <c r="O1" s="35"/>
      <c r="P1" s="35"/>
      <c r="Q1" s="35"/>
      <c r="R1" s="35"/>
      <c r="S1" s="35"/>
      <c r="T1" s="35"/>
      <c r="U1" s="35"/>
      <c r="V1" s="35"/>
      <c r="W1" s="35"/>
      <c r="X1" s="35"/>
      <c r="Y1" s="35"/>
      <c r="Z1" s="35"/>
    </row>
    <row r="2" spans="1:26" ht="21" customHeight="1">
      <c r="A2" s="6"/>
      <c r="B2" s="6"/>
      <c r="C2" s="6"/>
      <c r="D2" s="6"/>
      <c r="E2" s="6"/>
      <c r="F2" s="6"/>
      <c r="G2" s="6"/>
      <c r="H2" s="6"/>
      <c r="I2" s="6"/>
      <c r="J2" s="36" t="s">
        <v>107</v>
      </c>
      <c r="K2" s="36"/>
      <c r="L2" s="36"/>
      <c r="M2" s="36"/>
      <c r="N2" s="36"/>
      <c r="O2" s="36"/>
      <c r="P2" s="36"/>
      <c r="Q2" s="36"/>
      <c r="R2" s="6"/>
      <c r="S2" s="6"/>
      <c r="T2" s="6"/>
      <c r="U2" s="6"/>
      <c r="V2" s="6"/>
      <c r="W2" s="6"/>
      <c r="X2" s="6"/>
      <c r="Y2" s="6"/>
      <c r="Z2" s="6"/>
    </row>
    <row r="3" spans="1:26" ht="21" customHeight="1">
      <c r="A3" s="35" t="s">
        <v>15</v>
      </c>
      <c r="B3" s="35"/>
      <c r="C3" s="35"/>
      <c r="D3" s="35"/>
      <c r="E3" s="35"/>
      <c r="F3" s="35"/>
      <c r="G3" s="35"/>
      <c r="H3" s="35"/>
      <c r="I3" s="35"/>
      <c r="J3" s="35"/>
      <c r="K3" s="35"/>
      <c r="L3" s="35"/>
      <c r="M3" s="35"/>
      <c r="N3" s="35"/>
      <c r="O3" s="35"/>
      <c r="P3" s="35"/>
      <c r="Q3" s="35"/>
      <c r="R3" s="35"/>
      <c r="S3" s="35"/>
      <c r="T3" s="35"/>
      <c r="U3" s="35"/>
      <c r="V3" s="35"/>
      <c r="W3" s="35"/>
      <c r="X3" s="35"/>
      <c r="Y3" s="35"/>
      <c r="Z3" s="35"/>
    </row>
    <row r="4" spans="1:26" ht="21" customHeight="1">
      <c r="A4" s="35" t="s">
        <v>91</v>
      </c>
      <c r="B4" s="35"/>
      <c r="C4" s="35"/>
      <c r="D4" s="35"/>
      <c r="E4" s="35"/>
      <c r="F4" s="35"/>
      <c r="G4" s="35"/>
      <c r="H4" s="35"/>
      <c r="I4" s="35"/>
      <c r="J4" s="35"/>
      <c r="K4" s="35"/>
      <c r="L4" s="35"/>
      <c r="M4" s="35"/>
      <c r="N4" s="35"/>
      <c r="O4" s="35"/>
      <c r="P4" s="35"/>
      <c r="Q4" s="35"/>
      <c r="R4" s="35"/>
      <c r="S4" s="35"/>
      <c r="T4" s="35"/>
      <c r="U4" s="35"/>
      <c r="V4" s="35"/>
      <c r="W4" s="35"/>
      <c r="X4" s="35"/>
      <c r="Y4" s="35"/>
      <c r="Z4" s="35"/>
    </row>
    <row r="5" ht="10.15" customHeight="1"/>
    <row r="6" ht="21" customHeight="1">
      <c r="A6" s="8" t="s">
        <v>1</v>
      </c>
    </row>
    <row r="7" spans="1:16" ht="21" customHeight="1">
      <c r="A7" s="9" t="s">
        <v>90</v>
      </c>
      <c r="L7" s="10"/>
      <c r="M7" s="37"/>
      <c r="N7" s="38"/>
      <c r="O7" s="38"/>
      <c r="P7" s="39"/>
    </row>
    <row r="8" spans="1:10" ht="21" customHeight="1">
      <c r="A8" s="9" t="s">
        <v>34</v>
      </c>
      <c r="G8" s="10"/>
      <c r="H8" s="37"/>
      <c r="I8" s="38"/>
      <c r="J8" s="39"/>
    </row>
    <row r="9" ht="9" customHeight="1"/>
    <row r="10" spans="1:26" s="8" customFormat="1" ht="30" customHeight="1">
      <c r="A10" s="40" t="s">
        <v>6</v>
      </c>
      <c r="B10" s="40" t="s">
        <v>29</v>
      </c>
      <c r="C10" s="40"/>
      <c r="D10" s="40"/>
      <c r="E10" s="40"/>
      <c r="F10" s="40"/>
      <c r="G10" s="40"/>
      <c r="H10" s="40"/>
      <c r="I10" s="40"/>
      <c r="J10" s="40"/>
      <c r="K10" s="40" t="s">
        <v>30</v>
      </c>
      <c r="L10" s="40"/>
      <c r="M10" s="40"/>
      <c r="N10" s="40"/>
      <c r="O10" s="40"/>
      <c r="P10" s="40"/>
      <c r="Q10" s="40"/>
      <c r="R10" s="40"/>
      <c r="S10" s="40" t="s">
        <v>5</v>
      </c>
      <c r="T10" s="40"/>
      <c r="U10" s="40"/>
      <c r="V10" s="40"/>
      <c r="W10" s="40"/>
      <c r="X10" s="40"/>
      <c r="Y10" s="40"/>
      <c r="Z10" s="40"/>
    </row>
    <row r="11" spans="1:26" s="8" customFormat="1" ht="30" customHeight="1">
      <c r="A11" s="40"/>
      <c r="B11" s="40"/>
      <c r="C11" s="40"/>
      <c r="D11" s="40"/>
      <c r="E11" s="40"/>
      <c r="F11" s="40"/>
      <c r="G11" s="40"/>
      <c r="H11" s="40"/>
      <c r="I11" s="40"/>
      <c r="J11" s="40"/>
      <c r="K11" s="40" t="s">
        <v>2</v>
      </c>
      <c r="L11" s="40"/>
      <c r="M11" s="40"/>
      <c r="N11" s="40" t="s">
        <v>3</v>
      </c>
      <c r="O11" s="40"/>
      <c r="P11" s="40"/>
      <c r="Q11" s="40" t="s">
        <v>4</v>
      </c>
      <c r="R11" s="40"/>
      <c r="S11" s="40" t="s">
        <v>2</v>
      </c>
      <c r="T11" s="40"/>
      <c r="U11" s="40"/>
      <c r="V11" s="40" t="s">
        <v>3</v>
      </c>
      <c r="W11" s="40"/>
      <c r="X11" s="40"/>
      <c r="Y11" s="40" t="s">
        <v>4</v>
      </c>
      <c r="Z11" s="40"/>
    </row>
    <row r="12" spans="1:26" ht="24" customHeight="1">
      <c r="A12" s="41" t="s">
        <v>104</v>
      </c>
      <c r="B12" s="42"/>
      <c r="C12" s="42"/>
      <c r="D12" s="42"/>
      <c r="E12" s="42"/>
      <c r="F12" s="42"/>
      <c r="G12" s="42"/>
      <c r="H12" s="42"/>
      <c r="I12" s="42"/>
      <c r="J12" s="42"/>
      <c r="K12" s="42"/>
      <c r="L12" s="42"/>
      <c r="M12" s="42"/>
      <c r="N12" s="42"/>
      <c r="O12" s="42"/>
      <c r="P12" s="42"/>
      <c r="Q12" s="42"/>
      <c r="R12" s="42"/>
      <c r="S12" s="42"/>
      <c r="T12" s="42"/>
      <c r="U12" s="42"/>
      <c r="V12" s="42"/>
      <c r="W12" s="42"/>
      <c r="X12" s="42"/>
      <c r="Y12" s="42"/>
      <c r="Z12" s="43"/>
    </row>
    <row r="13" spans="1:26" ht="24" customHeight="1">
      <c r="A13" s="24">
        <v>1</v>
      </c>
      <c r="B13" s="44" t="s">
        <v>92</v>
      </c>
      <c r="C13" s="44"/>
      <c r="D13" s="44"/>
      <c r="E13" s="44"/>
      <c r="F13" s="44"/>
      <c r="G13" s="44"/>
      <c r="H13" s="44"/>
      <c r="I13" s="44"/>
      <c r="J13" s="44"/>
      <c r="K13" s="45">
        <v>110</v>
      </c>
      <c r="L13" s="45"/>
      <c r="M13" s="45"/>
      <c r="N13" s="46">
        <f>Q30</f>
        <v>0</v>
      </c>
      <c r="O13" s="46"/>
      <c r="P13" s="46"/>
      <c r="Q13" s="47">
        <f>V25/T25*100</f>
        <v>0</v>
      </c>
      <c r="R13" s="48"/>
      <c r="S13" s="199">
        <v>3300000</v>
      </c>
      <c r="T13" s="200"/>
      <c r="U13" s="201"/>
      <c r="V13" s="202"/>
      <c r="W13" s="203"/>
      <c r="X13" s="204"/>
      <c r="Y13" s="211">
        <f>V13/S13*100</f>
        <v>0</v>
      </c>
      <c r="Z13" s="212"/>
    </row>
    <row r="14" spans="1:26" s="11" customFormat="1" ht="48" customHeight="1">
      <c r="A14" s="20">
        <v>2</v>
      </c>
      <c r="B14" s="33" t="s">
        <v>93</v>
      </c>
      <c r="C14" s="33"/>
      <c r="D14" s="33"/>
      <c r="E14" s="33"/>
      <c r="F14" s="33"/>
      <c r="G14" s="33"/>
      <c r="H14" s="33"/>
      <c r="I14" s="33"/>
      <c r="J14" s="33"/>
      <c r="K14" s="98">
        <v>18</v>
      </c>
      <c r="L14" s="98"/>
      <c r="M14" s="98"/>
      <c r="N14" s="99">
        <f>Q32</f>
        <v>0</v>
      </c>
      <c r="O14" s="99"/>
      <c r="P14" s="99"/>
      <c r="Q14" s="68">
        <f>V32/T32*100</f>
        <v>0</v>
      </c>
      <c r="R14" s="69"/>
      <c r="S14" s="196">
        <v>1944000</v>
      </c>
      <c r="T14" s="197"/>
      <c r="U14" s="198"/>
      <c r="V14" s="205"/>
      <c r="W14" s="206"/>
      <c r="X14" s="207"/>
      <c r="Y14" s="211">
        <f>V14/S14*100</f>
        <v>0</v>
      </c>
      <c r="Z14" s="212"/>
    </row>
    <row r="15" spans="1:26" ht="24" customHeight="1">
      <c r="A15" s="19">
        <v>3</v>
      </c>
      <c r="B15" s="100" t="s">
        <v>94</v>
      </c>
      <c r="C15" s="100"/>
      <c r="D15" s="100"/>
      <c r="E15" s="100"/>
      <c r="F15" s="100"/>
      <c r="G15" s="100"/>
      <c r="H15" s="100"/>
      <c r="I15" s="100"/>
      <c r="J15" s="100"/>
      <c r="K15" s="101">
        <v>1200</v>
      </c>
      <c r="L15" s="101"/>
      <c r="M15" s="101"/>
      <c r="N15" s="49">
        <f>Q33</f>
        <v>0</v>
      </c>
      <c r="O15" s="49"/>
      <c r="P15" s="49"/>
      <c r="Q15" s="68">
        <f>V33/T33*100</f>
        <v>0</v>
      </c>
      <c r="R15" s="69"/>
      <c r="S15" s="237">
        <v>6384000</v>
      </c>
      <c r="T15" s="238"/>
      <c r="U15" s="239"/>
      <c r="V15" s="208"/>
      <c r="W15" s="209"/>
      <c r="X15" s="210"/>
      <c r="Y15" s="211">
        <f>V15/S15*100</f>
        <v>0</v>
      </c>
      <c r="Z15" s="212"/>
    </row>
    <row r="16" spans="1:26" ht="24" customHeight="1">
      <c r="A16" s="19">
        <v>4</v>
      </c>
      <c r="B16" s="100" t="s">
        <v>95</v>
      </c>
      <c r="C16" s="100"/>
      <c r="D16" s="100"/>
      <c r="E16" s="100"/>
      <c r="F16" s="100"/>
      <c r="G16" s="100"/>
      <c r="H16" s="100"/>
      <c r="I16" s="100"/>
      <c r="J16" s="100"/>
      <c r="K16" s="101">
        <v>6</v>
      </c>
      <c r="L16" s="101"/>
      <c r="M16" s="101"/>
      <c r="N16" s="49">
        <f>Q34</f>
        <v>0</v>
      </c>
      <c r="O16" s="49"/>
      <c r="P16" s="49"/>
      <c r="Q16" s="68">
        <f aca="true" t="shared" si="0" ref="Q16:Q18">V34/T34*100</f>
        <v>0</v>
      </c>
      <c r="R16" s="69"/>
      <c r="S16" s="248">
        <v>541000</v>
      </c>
      <c r="T16" s="249"/>
      <c r="U16" s="250"/>
      <c r="V16" s="219"/>
      <c r="W16" s="220"/>
      <c r="X16" s="221"/>
      <c r="Y16" s="222">
        <f>V16/S16*100</f>
        <v>0</v>
      </c>
      <c r="Z16" s="223"/>
    </row>
    <row r="17" spans="1:26" ht="24" customHeight="1">
      <c r="A17" s="19">
        <v>5</v>
      </c>
      <c r="B17" s="50" t="s">
        <v>96</v>
      </c>
      <c r="C17" s="51"/>
      <c r="D17" s="51"/>
      <c r="E17" s="51"/>
      <c r="F17" s="51"/>
      <c r="G17" s="51"/>
      <c r="H17" s="51"/>
      <c r="I17" s="51"/>
      <c r="J17" s="52"/>
      <c r="K17" s="53">
        <v>1</v>
      </c>
      <c r="L17" s="54"/>
      <c r="M17" s="55"/>
      <c r="N17" s="56">
        <f>Q35</f>
        <v>0</v>
      </c>
      <c r="O17" s="57"/>
      <c r="P17" s="58"/>
      <c r="Q17" s="68">
        <f>V35/T35*100</f>
        <v>0</v>
      </c>
      <c r="R17" s="69"/>
      <c r="S17" s="251"/>
      <c r="T17" s="252"/>
      <c r="U17" s="253"/>
      <c r="V17" s="213"/>
      <c r="W17" s="214"/>
      <c r="X17" s="215"/>
      <c r="Y17" s="224">
        <f>V17/S16*100</f>
        <v>0</v>
      </c>
      <c r="Z17" s="225"/>
    </row>
    <row r="18" spans="1:26" s="11" customFormat="1" ht="24" customHeight="1">
      <c r="A18" s="20">
        <v>6</v>
      </c>
      <c r="B18" s="33" t="s">
        <v>97</v>
      </c>
      <c r="C18" s="33"/>
      <c r="D18" s="33"/>
      <c r="E18" s="33"/>
      <c r="F18" s="33"/>
      <c r="G18" s="33"/>
      <c r="H18" s="33"/>
      <c r="I18" s="33"/>
      <c r="J18" s="33"/>
      <c r="K18" s="34">
        <v>6</v>
      </c>
      <c r="L18" s="34"/>
      <c r="M18" s="34"/>
      <c r="N18" s="49">
        <f>Q36</f>
        <v>0</v>
      </c>
      <c r="O18" s="49"/>
      <c r="P18" s="49"/>
      <c r="Q18" s="68">
        <f t="shared" si="0"/>
        <v>0</v>
      </c>
      <c r="R18" s="69"/>
      <c r="S18" s="254"/>
      <c r="T18" s="255"/>
      <c r="U18" s="256"/>
      <c r="V18" s="216"/>
      <c r="W18" s="217"/>
      <c r="X18" s="218"/>
      <c r="Y18" s="226"/>
      <c r="Z18" s="227"/>
    </row>
    <row r="19" spans="1:26" s="8" customFormat="1" ht="24" customHeight="1">
      <c r="A19" s="70" t="s">
        <v>35</v>
      </c>
      <c r="B19" s="71"/>
      <c r="C19" s="71"/>
      <c r="D19" s="71"/>
      <c r="E19" s="71"/>
      <c r="F19" s="71"/>
      <c r="G19" s="71"/>
      <c r="H19" s="71"/>
      <c r="I19" s="71"/>
      <c r="J19" s="71"/>
      <c r="K19" s="71"/>
      <c r="L19" s="71"/>
      <c r="M19" s="71"/>
      <c r="N19" s="71"/>
      <c r="O19" s="71"/>
      <c r="P19" s="72"/>
      <c r="Q19" s="73">
        <f>V37</f>
        <v>0</v>
      </c>
      <c r="R19" s="73"/>
      <c r="S19" s="74">
        <f>SUM(S13:U18)</f>
        <v>12169000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40" t="s">
        <v>32</v>
      </c>
      <c r="C23" s="40"/>
      <c r="D23" s="40"/>
      <c r="E23" s="40"/>
      <c r="F23" s="40"/>
      <c r="G23" s="40"/>
      <c r="H23" s="40" t="s">
        <v>36</v>
      </c>
      <c r="I23" s="40"/>
      <c r="J23" s="40"/>
      <c r="K23" s="40" t="s">
        <v>33</v>
      </c>
      <c r="L23" s="40"/>
      <c r="M23" s="40"/>
      <c r="N23" s="40" t="s">
        <v>37</v>
      </c>
      <c r="O23" s="40"/>
      <c r="P23" s="40"/>
      <c r="Q23" s="40" t="s">
        <v>38</v>
      </c>
      <c r="R23" s="40"/>
      <c r="S23" s="40"/>
      <c r="T23" s="40" t="s">
        <v>39</v>
      </c>
      <c r="U23" s="40"/>
      <c r="V23" s="102" t="s">
        <v>8</v>
      </c>
      <c r="W23" s="102"/>
      <c r="X23" s="40" t="s">
        <v>9</v>
      </c>
      <c r="Y23" s="40"/>
      <c r="Z23" s="40"/>
    </row>
    <row r="24" spans="1:26" ht="24" customHeight="1">
      <c r="A24" s="178" t="s">
        <v>104</v>
      </c>
      <c r="B24" s="179"/>
      <c r="C24" s="179"/>
      <c r="D24" s="179"/>
      <c r="E24" s="179"/>
      <c r="F24" s="179"/>
      <c r="G24" s="179"/>
      <c r="H24" s="179"/>
      <c r="I24" s="179"/>
      <c r="J24" s="179"/>
      <c r="K24" s="179"/>
      <c r="L24" s="179"/>
      <c r="M24" s="179"/>
      <c r="N24" s="179"/>
      <c r="O24" s="179"/>
      <c r="P24" s="179"/>
      <c r="Q24" s="179"/>
      <c r="R24" s="179"/>
      <c r="S24" s="179"/>
      <c r="T24" s="180"/>
      <c r="U24" s="180"/>
      <c r="V24" s="179"/>
      <c r="W24" s="179"/>
      <c r="X24" s="179"/>
      <c r="Y24" s="179"/>
      <c r="Z24" s="181"/>
    </row>
    <row r="25" spans="1:26" s="27" customFormat="1" ht="48" customHeight="1">
      <c r="A25" s="25">
        <v>1</v>
      </c>
      <c r="B25" s="182" t="s">
        <v>92</v>
      </c>
      <c r="C25" s="183"/>
      <c r="D25" s="183"/>
      <c r="E25" s="183"/>
      <c r="F25" s="183"/>
      <c r="G25" s="184"/>
      <c r="H25" s="185">
        <f>$K$13</f>
        <v>110</v>
      </c>
      <c r="I25" s="185"/>
      <c r="J25" s="185"/>
      <c r="K25" s="240"/>
      <c r="L25" s="240"/>
      <c r="M25" s="241"/>
      <c r="N25" s="240"/>
      <c r="O25" s="240"/>
      <c r="P25" s="241"/>
      <c r="Q25" s="187"/>
      <c r="R25" s="187"/>
      <c r="S25" s="188"/>
      <c r="T25" s="189">
        <v>25</v>
      </c>
      <c r="U25" s="189"/>
      <c r="V25" s="190">
        <f>SUM(V26:W31)</f>
        <v>0</v>
      </c>
      <c r="W25" s="68"/>
      <c r="X25" s="59"/>
      <c r="Y25" s="60"/>
      <c r="Z25" s="61"/>
    </row>
    <row r="26" spans="1:26" ht="24" customHeight="1">
      <c r="A26" s="19">
        <v>1.1</v>
      </c>
      <c r="B26" s="100" t="s">
        <v>98</v>
      </c>
      <c r="C26" s="100"/>
      <c r="D26" s="100"/>
      <c r="E26" s="100"/>
      <c r="F26" s="100"/>
      <c r="G26" s="100"/>
      <c r="H26" s="106">
        <f aca="true" t="shared" si="1" ref="H26:H31">$K$13</f>
        <v>110</v>
      </c>
      <c r="I26" s="106"/>
      <c r="J26" s="106"/>
      <c r="K26" s="242"/>
      <c r="L26" s="242"/>
      <c r="M26" s="242"/>
      <c r="N26" s="242"/>
      <c r="O26" s="242"/>
      <c r="P26" s="242"/>
      <c r="Q26" s="107"/>
      <c r="R26" s="107"/>
      <c r="S26" s="107"/>
      <c r="T26" s="108">
        <v>3</v>
      </c>
      <c r="U26" s="108"/>
      <c r="V26" s="96">
        <f>(T26*((K26*0)+(N26*50)+(Q26*100)))/(H26*100)</f>
        <v>0</v>
      </c>
      <c r="W26" s="97"/>
      <c r="X26" s="62"/>
      <c r="Y26" s="63"/>
      <c r="Z26" s="64"/>
    </row>
    <row r="27" spans="1:26" s="11" customFormat="1" ht="48" customHeight="1">
      <c r="A27" s="20">
        <v>1.2</v>
      </c>
      <c r="B27" s="33" t="s">
        <v>99</v>
      </c>
      <c r="C27" s="33"/>
      <c r="D27" s="33"/>
      <c r="E27" s="33"/>
      <c r="F27" s="33"/>
      <c r="G27" s="33"/>
      <c r="H27" s="106">
        <f t="shared" si="1"/>
        <v>110</v>
      </c>
      <c r="I27" s="106"/>
      <c r="J27" s="106"/>
      <c r="K27" s="246"/>
      <c r="L27" s="246"/>
      <c r="M27" s="246"/>
      <c r="N27" s="246"/>
      <c r="O27" s="246"/>
      <c r="P27" s="246"/>
      <c r="Q27" s="191"/>
      <c r="R27" s="191"/>
      <c r="S27" s="192"/>
      <c r="T27" s="186">
        <v>5</v>
      </c>
      <c r="U27" s="186"/>
      <c r="V27" s="94">
        <f>(T27*((K27*0)+(N27*50)+(Q27*100)))/(H27*100)</f>
        <v>0</v>
      </c>
      <c r="W27" s="95"/>
      <c r="X27" s="62"/>
      <c r="Y27" s="63"/>
      <c r="Z27" s="64"/>
    </row>
    <row r="28" spans="1:26" s="11" customFormat="1" ht="48" customHeight="1">
      <c r="A28" s="20">
        <v>1.3</v>
      </c>
      <c r="B28" s="193" t="s">
        <v>100</v>
      </c>
      <c r="C28" s="194"/>
      <c r="D28" s="194"/>
      <c r="E28" s="194"/>
      <c r="F28" s="194"/>
      <c r="G28" s="195"/>
      <c r="H28" s="106">
        <f t="shared" si="1"/>
        <v>110</v>
      </c>
      <c r="I28" s="106"/>
      <c r="J28" s="106"/>
      <c r="K28" s="243"/>
      <c r="L28" s="244"/>
      <c r="M28" s="245"/>
      <c r="N28" s="243"/>
      <c r="O28" s="244"/>
      <c r="P28" s="245"/>
      <c r="Q28" s="85"/>
      <c r="R28" s="86"/>
      <c r="S28" s="86"/>
      <c r="T28" s="186">
        <v>2</v>
      </c>
      <c r="U28" s="186"/>
      <c r="V28" s="94">
        <f>(T28*((K28*0)+(N28*50)+(Q28*100)))/(H28*100)</f>
        <v>0</v>
      </c>
      <c r="W28" s="95"/>
      <c r="X28" s="62"/>
      <c r="Y28" s="63"/>
      <c r="Z28" s="64"/>
    </row>
    <row r="29" spans="1:26" s="11" customFormat="1" ht="72" customHeight="1">
      <c r="A29" s="20">
        <v>1.4</v>
      </c>
      <c r="B29" s="33" t="s">
        <v>101</v>
      </c>
      <c r="C29" s="33"/>
      <c r="D29" s="33"/>
      <c r="E29" s="33"/>
      <c r="F29" s="33"/>
      <c r="G29" s="33"/>
      <c r="H29" s="106">
        <f t="shared" si="1"/>
        <v>110</v>
      </c>
      <c r="I29" s="106"/>
      <c r="J29" s="106"/>
      <c r="K29" s="247"/>
      <c r="L29" s="247"/>
      <c r="M29" s="247"/>
      <c r="N29" s="247"/>
      <c r="O29" s="247"/>
      <c r="P29" s="247"/>
      <c r="Q29" s="116"/>
      <c r="R29" s="116"/>
      <c r="S29" s="85"/>
      <c r="T29" s="186">
        <v>5</v>
      </c>
      <c r="U29" s="186"/>
      <c r="V29" s="94">
        <f aca="true" t="shared" si="2" ref="V29:V36">(T29*((K29*0)+(N29*50)+(Q29*100)))/(H29*100)</f>
        <v>0</v>
      </c>
      <c r="W29" s="95"/>
      <c r="X29" s="62"/>
      <c r="Y29" s="63"/>
      <c r="Z29" s="64"/>
    </row>
    <row r="30" spans="1:26" s="11" customFormat="1" ht="48" customHeight="1">
      <c r="A30" s="20">
        <v>1.5</v>
      </c>
      <c r="B30" s="193" t="s">
        <v>102</v>
      </c>
      <c r="C30" s="194"/>
      <c r="D30" s="194"/>
      <c r="E30" s="194"/>
      <c r="F30" s="194"/>
      <c r="G30" s="195"/>
      <c r="H30" s="106">
        <f t="shared" si="1"/>
        <v>110</v>
      </c>
      <c r="I30" s="106"/>
      <c r="J30" s="106"/>
      <c r="K30" s="243"/>
      <c r="L30" s="244"/>
      <c r="M30" s="245"/>
      <c r="N30" s="243"/>
      <c r="O30" s="244"/>
      <c r="P30" s="245"/>
      <c r="Q30" s="85"/>
      <c r="R30" s="86"/>
      <c r="S30" s="88"/>
      <c r="T30" s="112">
        <v>5</v>
      </c>
      <c r="U30" s="113"/>
      <c r="V30" s="94">
        <f t="shared" si="2"/>
        <v>0</v>
      </c>
      <c r="W30" s="95"/>
      <c r="X30" s="62"/>
      <c r="Y30" s="63"/>
      <c r="Z30" s="64"/>
    </row>
    <row r="31" spans="1:26" ht="48" customHeight="1">
      <c r="A31" s="19">
        <v>1.6</v>
      </c>
      <c r="B31" s="193" t="s">
        <v>103</v>
      </c>
      <c r="C31" s="194"/>
      <c r="D31" s="194"/>
      <c r="E31" s="194"/>
      <c r="F31" s="194"/>
      <c r="G31" s="195"/>
      <c r="H31" s="106">
        <f t="shared" si="1"/>
        <v>110</v>
      </c>
      <c r="I31" s="106"/>
      <c r="J31" s="106"/>
      <c r="K31" s="257"/>
      <c r="L31" s="258"/>
      <c r="M31" s="259"/>
      <c r="N31" s="257"/>
      <c r="O31" s="258"/>
      <c r="P31" s="259"/>
      <c r="Q31" s="91"/>
      <c r="R31" s="92"/>
      <c r="S31" s="109"/>
      <c r="T31" s="110">
        <v>5</v>
      </c>
      <c r="U31" s="111"/>
      <c r="V31" s="96">
        <f t="shared" si="2"/>
        <v>0</v>
      </c>
      <c r="W31" s="97"/>
      <c r="X31" s="62"/>
      <c r="Y31" s="63"/>
      <c r="Z31" s="64"/>
    </row>
    <row r="32" spans="1:26" s="23" customFormat="1" ht="48" customHeight="1">
      <c r="A32" s="22">
        <v>2</v>
      </c>
      <c r="B32" s="79" t="s">
        <v>93</v>
      </c>
      <c r="C32" s="80"/>
      <c r="D32" s="80"/>
      <c r="E32" s="80"/>
      <c r="F32" s="80"/>
      <c r="G32" s="81"/>
      <c r="H32" s="82">
        <f>$K$14</f>
        <v>18</v>
      </c>
      <c r="I32" s="83"/>
      <c r="J32" s="84"/>
      <c r="K32" s="243"/>
      <c r="L32" s="244"/>
      <c r="M32" s="245"/>
      <c r="N32" s="243"/>
      <c r="O32" s="244"/>
      <c r="P32" s="245"/>
      <c r="Q32" s="85"/>
      <c r="R32" s="86"/>
      <c r="S32" s="88"/>
      <c r="T32" s="89">
        <v>25</v>
      </c>
      <c r="U32" s="90"/>
      <c r="V32" s="94">
        <f t="shared" si="2"/>
        <v>0</v>
      </c>
      <c r="W32" s="95"/>
      <c r="X32" s="62"/>
      <c r="Y32" s="63"/>
      <c r="Z32" s="64"/>
    </row>
    <row r="33" spans="1:26" ht="24" customHeight="1">
      <c r="A33" s="16">
        <v>3</v>
      </c>
      <c r="B33" s="79" t="s">
        <v>94</v>
      </c>
      <c r="C33" s="80"/>
      <c r="D33" s="80"/>
      <c r="E33" s="80"/>
      <c r="F33" s="80"/>
      <c r="G33" s="81"/>
      <c r="H33" s="103">
        <f>$K$15</f>
        <v>1200</v>
      </c>
      <c r="I33" s="104"/>
      <c r="J33" s="105"/>
      <c r="K33" s="257"/>
      <c r="L33" s="258"/>
      <c r="M33" s="259"/>
      <c r="N33" s="257"/>
      <c r="O33" s="258"/>
      <c r="P33" s="259"/>
      <c r="Q33" s="91"/>
      <c r="R33" s="92"/>
      <c r="S33" s="109"/>
      <c r="T33" s="118">
        <v>20</v>
      </c>
      <c r="U33" s="119"/>
      <c r="V33" s="96">
        <f t="shared" si="2"/>
        <v>0</v>
      </c>
      <c r="W33" s="97"/>
      <c r="X33" s="62"/>
      <c r="Y33" s="63"/>
      <c r="Z33" s="64"/>
    </row>
    <row r="34" spans="1:26" s="23" customFormat="1" ht="48" customHeight="1">
      <c r="A34" s="22">
        <v>4</v>
      </c>
      <c r="B34" s="79" t="s">
        <v>95</v>
      </c>
      <c r="C34" s="80"/>
      <c r="D34" s="80"/>
      <c r="E34" s="80"/>
      <c r="F34" s="80"/>
      <c r="G34" s="81"/>
      <c r="H34" s="82">
        <f>$K$16</f>
        <v>6</v>
      </c>
      <c r="I34" s="83"/>
      <c r="J34" s="84"/>
      <c r="K34" s="243"/>
      <c r="L34" s="244"/>
      <c r="M34" s="245"/>
      <c r="N34" s="243"/>
      <c r="O34" s="244"/>
      <c r="P34" s="245"/>
      <c r="Q34" s="85"/>
      <c r="R34" s="86"/>
      <c r="S34" s="88"/>
      <c r="T34" s="89">
        <v>10</v>
      </c>
      <c r="U34" s="90"/>
      <c r="V34" s="94">
        <f t="shared" si="2"/>
        <v>0</v>
      </c>
      <c r="W34" s="95"/>
      <c r="X34" s="62"/>
      <c r="Y34" s="63"/>
      <c r="Z34" s="64"/>
    </row>
    <row r="35" spans="1:26" s="23" customFormat="1" ht="48" customHeight="1">
      <c r="A35" s="22">
        <v>5</v>
      </c>
      <c r="B35" s="79" t="s">
        <v>96</v>
      </c>
      <c r="C35" s="80"/>
      <c r="D35" s="80"/>
      <c r="E35" s="80"/>
      <c r="F35" s="80"/>
      <c r="G35" s="81"/>
      <c r="H35" s="82">
        <f>$K$17</f>
        <v>1</v>
      </c>
      <c r="I35" s="83"/>
      <c r="J35" s="84"/>
      <c r="K35" s="243"/>
      <c r="L35" s="244"/>
      <c r="M35" s="245"/>
      <c r="N35" s="243"/>
      <c r="O35" s="244"/>
      <c r="P35" s="245"/>
      <c r="Q35" s="85"/>
      <c r="R35" s="86"/>
      <c r="S35" s="88"/>
      <c r="T35" s="89">
        <v>10</v>
      </c>
      <c r="U35" s="90"/>
      <c r="V35" s="94">
        <f t="shared" si="2"/>
        <v>0</v>
      </c>
      <c r="W35" s="95"/>
      <c r="X35" s="62"/>
      <c r="Y35" s="63"/>
      <c r="Z35" s="64"/>
    </row>
    <row r="36" spans="1:26" s="23" customFormat="1" ht="48" customHeight="1">
      <c r="A36" s="22">
        <v>6</v>
      </c>
      <c r="B36" s="114" t="s">
        <v>97</v>
      </c>
      <c r="C36" s="114"/>
      <c r="D36" s="114"/>
      <c r="E36" s="114"/>
      <c r="F36" s="114"/>
      <c r="G36" s="114"/>
      <c r="H36" s="115">
        <f>$K$18</f>
        <v>6</v>
      </c>
      <c r="I36" s="115"/>
      <c r="J36" s="115"/>
      <c r="K36" s="247"/>
      <c r="L36" s="247"/>
      <c r="M36" s="247"/>
      <c r="N36" s="247"/>
      <c r="O36" s="247"/>
      <c r="P36" s="247"/>
      <c r="Q36" s="116"/>
      <c r="R36" s="116"/>
      <c r="S36" s="85"/>
      <c r="T36" s="117">
        <v>10</v>
      </c>
      <c r="U36" s="117"/>
      <c r="V36" s="94">
        <f t="shared" si="2"/>
        <v>0</v>
      </c>
      <c r="W36" s="95"/>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SUM(V25,V32:W36)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86</v>
      </c>
    </row>
    <row r="40" spans="1:26" ht="60" customHeight="1">
      <c r="A40" s="21" t="s">
        <v>6</v>
      </c>
      <c r="B40" s="40" t="s">
        <v>40</v>
      </c>
      <c r="C40" s="40"/>
      <c r="D40" s="40"/>
      <c r="E40" s="40"/>
      <c r="F40" s="40"/>
      <c r="G40" s="40"/>
      <c r="H40" s="40"/>
      <c r="I40" s="40"/>
      <c r="J40" s="40"/>
      <c r="K40" s="40"/>
      <c r="L40" s="40"/>
      <c r="M40" s="120" t="s">
        <v>41</v>
      </c>
      <c r="N40" s="121"/>
      <c r="O40" s="121"/>
      <c r="P40" s="121"/>
      <c r="Q40" s="121"/>
      <c r="R40" s="121"/>
      <c r="S40" s="121"/>
      <c r="T40" s="121"/>
      <c r="U40" s="121"/>
      <c r="V40" s="121"/>
      <c r="W40" s="121"/>
      <c r="X40" s="122"/>
      <c r="Y40" s="102" t="s">
        <v>42</v>
      </c>
      <c r="Z40" s="102"/>
    </row>
    <row r="41" spans="1:26" ht="24" customHeight="1">
      <c r="A41" s="123" t="s">
        <v>43</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26"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26"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26"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26"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26" t="str">
        <f>IF(B46&lt;&gt;"","2.1.5","")</f>
        <v/>
      </c>
      <c r="B46" s="127"/>
      <c r="C46" s="128"/>
      <c r="D46" s="128"/>
      <c r="E46" s="128"/>
      <c r="F46" s="128"/>
      <c r="G46" s="128"/>
      <c r="H46" s="128"/>
      <c r="I46" s="128"/>
      <c r="J46" s="128"/>
      <c r="K46" s="128"/>
      <c r="L46" s="129"/>
      <c r="M46" s="28"/>
      <c r="N46" s="29"/>
      <c r="O46" s="29"/>
      <c r="P46" s="29"/>
      <c r="Q46" s="29"/>
      <c r="R46" s="29"/>
      <c r="S46" s="29"/>
      <c r="T46" s="29"/>
      <c r="U46" s="29"/>
      <c r="V46" s="29"/>
      <c r="W46" s="29"/>
      <c r="X46" s="30"/>
      <c r="Y46" s="135"/>
      <c r="Z46" s="136"/>
    </row>
    <row r="47" spans="1:26" ht="24" customHeight="1">
      <c r="A47" s="123" t="s">
        <v>44</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26"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26"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26"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26"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26"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45</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26"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26"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26"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26"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26"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87</v>
      </c>
    </row>
    <row r="61" ht="9.95" customHeight="1"/>
    <row r="62" spans="1:26" ht="72" customHeight="1">
      <c r="A62" s="21" t="s">
        <v>6</v>
      </c>
      <c r="B62" s="40" t="s">
        <v>46</v>
      </c>
      <c r="C62" s="40"/>
      <c r="D62" s="40"/>
      <c r="E62" s="40"/>
      <c r="F62" s="40"/>
      <c r="G62" s="40"/>
      <c r="H62" s="40" t="s">
        <v>41</v>
      </c>
      <c r="I62" s="40"/>
      <c r="J62" s="40"/>
      <c r="K62" s="40"/>
      <c r="L62" s="40"/>
      <c r="M62" s="40"/>
      <c r="N62" s="40"/>
      <c r="O62" s="40"/>
      <c r="P62" s="40"/>
      <c r="Q62" s="120" t="s">
        <v>47</v>
      </c>
      <c r="R62" s="121"/>
      <c r="S62" s="121"/>
      <c r="T62" s="121"/>
      <c r="U62" s="121"/>
      <c r="V62" s="121"/>
      <c r="W62" s="121"/>
      <c r="X62" s="122"/>
      <c r="Y62" s="102" t="s">
        <v>42</v>
      </c>
      <c r="Z62" s="102"/>
    </row>
    <row r="63" spans="1:26" ht="72" customHeight="1">
      <c r="A63" s="26"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26"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26"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26"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26" t="str">
        <f>IF(B67&lt;&gt;"","3.5","")</f>
        <v/>
      </c>
      <c r="B67" s="127"/>
      <c r="C67" s="128"/>
      <c r="D67" s="128"/>
      <c r="E67" s="128"/>
      <c r="F67" s="128"/>
      <c r="G67" s="129"/>
      <c r="H67" s="127"/>
      <c r="I67" s="128"/>
      <c r="J67" s="128"/>
      <c r="K67" s="128"/>
      <c r="L67" s="128"/>
      <c r="M67" s="128"/>
      <c r="N67" s="128"/>
      <c r="O67" s="128"/>
      <c r="P67" s="129"/>
      <c r="Q67" s="127"/>
      <c r="R67" s="128"/>
      <c r="S67" s="128"/>
      <c r="T67" s="128"/>
      <c r="U67" s="128"/>
      <c r="V67" s="128"/>
      <c r="W67" s="128"/>
      <c r="X67" s="129"/>
      <c r="Y67" s="135"/>
      <c r="Z67" s="136"/>
    </row>
    <row r="68" spans="1:26" s="17" customFormat="1" ht="72" customHeight="1">
      <c r="A68" s="26"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88</v>
      </c>
    </row>
    <row r="71" ht="9.95" customHeight="1">
      <c r="A71" s="5"/>
    </row>
    <row r="72" spans="2:25" ht="48" customHeight="1">
      <c r="B72" s="153"/>
      <c r="C72" s="154"/>
      <c r="D72" s="154"/>
      <c r="E72" s="154"/>
      <c r="F72" s="154"/>
      <c r="G72" s="154"/>
      <c r="H72" s="154"/>
      <c r="I72" s="154"/>
      <c r="J72" s="154"/>
      <c r="K72" s="154"/>
      <c r="L72" s="154"/>
      <c r="M72" s="154"/>
      <c r="N72" s="154"/>
      <c r="O72" s="154"/>
      <c r="P72" s="154"/>
      <c r="Q72" s="154"/>
      <c r="R72" s="154"/>
      <c r="S72" s="154"/>
      <c r="T72" s="154"/>
      <c r="U72" s="154"/>
      <c r="V72" s="154"/>
      <c r="W72" s="154"/>
      <c r="X72" s="154"/>
      <c r="Y72" s="155"/>
    </row>
    <row r="73" spans="2:25" ht="48" customHeight="1">
      <c r="B73" s="156"/>
      <c r="C73" s="157"/>
      <c r="D73" s="157"/>
      <c r="E73" s="157"/>
      <c r="F73" s="157"/>
      <c r="G73" s="157"/>
      <c r="H73" s="157"/>
      <c r="I73" s="157"/>
      <c r="J73" s="157"/>
      <c r="K73" s="157"/>
      <c r="L73" s="157"/>
      <c r="M73" s="157"/>
      <c r="N73" s="157"/>
      <c r="O73" s="157"/>
      <c r="P73" s="157"/>
      <c r="Q73" s="157"/>
      <c r="R73" s="157"/>
      <c r="S73" s="157"/>
      <c r="T73" s="157"/>
      <c r="U73" s="157"/>
      <c r="V73" s="157"/>
      <c r="W73" s="157"/>
      <c r="X73" s="157"/>
      <c r="Y73" s="158"/>
    </row>
    <row r="74" spans="2:25" ht="48" customHeight="1">
      <c r="B74" s="156"/>
      <c r="C74" s="157"/>
      <c r="D74" s="157"/>
      <c r="E74" s="157"/>
      <c r="F74" s="157"/>
      <c r="G74" s="157"/>
      <c r="H74" s="157"/>
      <c r="I74" s="157"/>
      <c r="J74" s="157"/>
      <c r="K74" s="157"/>
      <c r="L74" s="157"/>
      <c r="M74" s="157"/>
      <c r="N74" s="157"/>
      <c r="O74" s="157"/>
      <c r="P74" s="157"/>
      <c r="Q74" s="157"/>
      <c r="R74" s="157"/>
      <c r="S74" s="157"/>
      <c r="T74" s="157"/>
      <c r="U74" s="157"/>
      <c r="V74" s="157"/>
      <c r="W74" s="157"/>
      <c r="X74" s="157"/>
      <c r="Y74" s="158"/>
    </row>
    <row r="75" spans="2:25" ht="48" customHeight="1">
      <c r="B75" s="156"/>
      <c r="C75" s="157"/>
      <c r="D75" s="157"/>
      <c r="E75" s="157"/>
      <c r="F75" s="157"/>
      <c r="G75" s="157"/>
      <c r="H75" s="157"/>
      <c r="I75" s="157"/>
      <c r="J75" s="157"/>
      <c r="K75" s="157"/>
      <c r="L75" s="157"/>
      <c r="M75" s="157"/>
      <c r="N75" s="157"/>
      <c r="O75" s="157"/>
      <c r="P75" s="157"/>
      <c r="Q75" s="157"/>
      <c r="R75" s="157"/>
      <c r="S75" s="157"/>
      <c r="T75" s="157"/>
      <c r="U75" s="157"/>
      <c r="V75" s="157"/>
      <c r="W75" s="157"/>
      <c r="X75" s="157"/>
      <c r="Y75" s="158"/>
    </row>
    <row r="76" spans="2:25" ht="48" customHeight="1">
      <c r="B76" s="156"/>
      <c r="C76" s="157"/>
      <c r="D76" s="157"/>
      <c r="E76" s="157"/>
      <c r="F76" s="157"/>
      <c r="G76" s="157"/>
      <c r="H76" s="157"/>
      <c r="I76" s="157"/>
      <c r="J76" s="157"/>
      <c r="K76" s="157"/>
      <c r="L76" s="157"/>
      <c r="M76" s="157"/>
      <c r="N76" s="157"/>
      <c r="O76" s="157"/>
      <c r="P76" s="157"/>
      <c r="Q76" s="157"/>
      <c r="R76" s="157"/>
      <c r="S76" s="157"/>
      <c r="T76" s="157"/>
      <c r="U76" s="157"/>
      <c r="V76" s="157"/>
      <c r="W76" s="157"/>
      <c r="X76" s="157"/>
      <c r="Y76" s="158"/>
    </row>
    <row r="77" ht="21" customHeight="1">
      <c r="A77" s="5"/>
    </row>
    <row r="78" ht="15">
      <c r="A78" s="5" t="s">
        <v>89</v>
      </c>
    </row>
    <row r="79" ht="24" customHeight="1"/>
    <row r="80" spans="2:25" ht="10.15" customHeight="1">
      <c r="B80" s="177"/>
      <c r="C80" s="177"/>
      <c r="D80" s="177"/>
      <c r="E80" s="177"/>
      <c r="F80" s="177"/>
      <c r="G80" s="177"/>
      <c r="H80" s="177"/>
      <c r="J80" s="177"/>
      <c r="K80" s="177"/>
      <c r="L80" s="177"/>
      <c r="M80" s="177"/>
      <c r="N80" s="177"/>
      <c r="O80" s="177"/>
      <c r="P80" s="177"/>
      <c r="Q80" s="177"/>
      <c r="S80" s="137"/>
      <c r="T80" s="138"/>
      <c r="U80" s="138"/>
      <c r="V80" s="138"/>
      <c r="W80" s="138"/>
      <c r="X80" s="138"/>
      <c r="Y80" s="139"/>
    </row>
    <row r="81" spans="2:25" ht="10.15" customHeight="1">
      <c r="B81" s="177"/>
      <c r="C81" s="177"/>
      <c r="D81" s="177"/>
      <c r="E81" s="177"/>
      <c r="F81" s="177"/>
      <c r="G81" s="177"/>
      <c r="H81" s="177"/>
      <c r="J81" s="177"/>
      <c r="K81" s="177"/>
      <c r="L81" s="177"/>
      <c r="M81" s="177"/>
      <c r="N81" s="177"/>
      <c r="O81" s="177"/>
      <c r="P81" s="177"/>
      <c r="Q81" s="177"/>
      <c r="S81" s="140"/>
      <c r="T81" s="141"/>
      <c r="U81" s="141"/>
      <c r="V81" s="141"/>
      <c r="W81" s="141"/>
      <c r="X81" s="141"/>
      <c r="Y81" s="142"/>
    </row>
    <row r="82" spans="2:25" ht="21" customHeight="1">
      <c r="B82" s="177"/>
      <c r="C82" s="177"/>
      <c r="D82" s="177"/>
      <c r="E82" s="177"/>
      <c r="F82" s="177"/>
      <c r="G82" s="177"/>
      <c r="H82" s="177"/>
      <c r="J82" s="177"/>
      <c r="K82" s="177"/>
      <c r="L82" s="177"/>
      <c r="M82" s="177"/>
      <c r="N82" s="177"/>
      <c r="O82" s="177"/>
      <c r="P82" s="177"/>
      <c r="Q82" s="177"/>
      <c r="S82" s="140"/>
      <c r="T82" s="141"/>
      <c r="U82" s="141"/>
      <c r="V82" s="141"/>
      <c r="W82" s="141"/>
      <c r="X82" s="141"/>
      <c r="Y82" s="142"/>
    </row>
    <row r="83" spans="2:25" ht="35.25" customHeight="1">
      <c r="B83" s="177"/>
      <c r="C83" s="177"/>
      <c r="D83" s="177"/>
      <c r="E83" s="177"/>
      <c r="F83" s="177"/>
      <c r="G83" s="177"/>
      <c r="H83" s="177"/>
      <c r="J83" s="177"/>
      <c r="K83" s="177"/>
      <c r="L83" s="177"/>
      <c r="M83" s="177"/>
      <c r="N83" s="177"/>
      <c r="O83" s="177"/>
      <c r="P83" s="177"/>
      <c r="Q83" s="177"/>
      <c r="S83" s="140"/>
      <c r="T83" s="141"/>
      <c r="U83" s="141"/>
      <c r="V83" s="141"/>
      <c r="W83" s="141"/>
      <c r="X83" s="141"/>
      <c r="Y83" s="142"/>
    </row>
    <row r="84" spans="2:25" ht="21" customHeight="1">
      <c r="B84" s="177"/>
      <c r="C84" s="177"/>
      <c r="D84" s="177"/>
      <c r="E84" s="177"/>
      <c r="F84" s="177"/>
      <c r="G84" s="177"/>
      <c r="H84" s="177"/>
      <c r="J84" s="177"/>
      <c r="K84" s="177"/>
      <c r="L84" s="177"/>
      <c r="M84" s="177"/>
      <c r="N84" s="177"/>
      <c r="O84" s="177"/>
      <c r="P84" s="177"/>
      <c r="Q84" s="177"/>
      <c r="S84" s="140"/>
      <c r="T84" s="141"/>
      <c r="U84" s="141"/>
      <c r="V84" s="141"/>
      <c r="W84" s="141"/>
      <c r="X84" s="141"/>
      <c r="Y84" s="142"/>
    </row>
    <row r="85" spans="2:25" ht="21" customHeight="1">
      <c r="B85" s="177"/>
      <c r="C85" s="177"/>
      <c r="D85" s="177"/>
      <c r="E85" s="177"/>
      <c r="F85" s="177"/>
      <c r="G85" s="177"/>
      <c r="H85" s="177"/>
      <c r="J85" s="177"/>
      <c r="K85" s="177"/>
      <c r="L85" s="177"/>
      <c r="M85" s="177"/>
      <c r="N85" s="177"/>
      <c r="O85" s="177"/>
      <c r="P85" s="177"/>
      <c r="Q85" s="177"/>
      <c r="S85" s="140"/>
      <c r="T85" s="141"/>
      <c r="U85" s="141"/>
      <c r="V85" s="141"/>
      <c r="W85" s="141"/>
      <c r="X85" s="141"/>
      <c r="Y85" s="142"/>
    </row>
    <row r="86" spans="2:25" ht="21" customHeight="1">
      <c r="B86" s="177"/>
      <c r="C86" s="177"/>
      <c r="D86" s="177"/>
      <c r="E86" s="177"/>
      <c r="F86" s="177"/>
      <c r="G86" s="177"/>
      <c r="H86" s="177"/>
      <c r="J86" s="177"/>
      <c r="K86" s="177"/>
      <c r="L86" s="177"/>
      <c r="M86" s="177"/>
      <c r="N86" s="177"/>
      <c r="O86" s="177"/>
      <c r="P86" s="177"/>
      <c r="Q86" s="177"/>
      <c r="S86" s="140"/>
      <c r="T86" s="141"/>
      <c r="U86" s="141"/>
      <c r="V86" s="141"/>
      <c r="W86" s="141"/>
      <c r="X86" s="141"/>
      <c r="Y86" s="142"/>
    </row>
    <row r="87" spans="2:25" ht="21" customHeight="1">
      <c r="B87" s="177"/>
      <c r="C87" s="177"/>
      <c r="D87" s="177"/>
      <c r="E87" s="177"/>
      <c r="F87" s="177"/>
      <c r="G87" s="177"/>
      <c r="H87" s="177"/>
      <c r="J87" s="177"/>
      <c r="K87" s="177"/>
      <c r="L87" s="177"/>
      <c r="M87" s="177"/>
      <c r="N87" s="177"/>
      <c r="O87" s="177"/>
      <c r="P87" s="177"/>
      <c r="Q87" s="177"/>
      <c r="S87" s="140"/>
      <c r="T87" s="141"/>
      <c r="U87" s="141"/>
      <c r="V87" s="141"/>
      <c r="W87" s="141"/>
      <c r="X87" s="141"/>
      <c r="Y87" s="142"/>
    </row>
    <row r="88" spans="2:25" ht="21" customHeight="1">
      <c r="B88" s="177"/>
      <c r="C88" s="177"/>
      <c r="D88" s="177"/>
      <c r="E88" s="177"/>
      <c r="F88" s="177"/>
      <c r="G88" s="177"/>
      <c r="H88" s="177"/>
      <c r="J88" s="177"/>
      <c r="K88" s="177"/>
      <c r="L88" s="177"/>
      <c r="M88" s="177"/>
      <c r="N88" s="177"/>
      <c r="O88" s="177"/>
      <c r="P88" s="177"/>
      <c r="Q88" s="177"/>
      <c r="S88" s="140"/>
      <c r="T88" s="141"/>
      <c r="U88" s="141"/>
      <c r="V88" s="141"/>
      <c r="W88" s="141"/>
      <c r="X88" s="141"/>
      <c r="Y88" s="142"/>
    </row>
    <row r="89" spans="2:25" ht="21" customHeight="1">
      <c r="B89" s="177"/>
      <c r="C89" s="177"/>
      <c r="D89" s="177"/>
      <c r="E89" s="177"/>
      <c r="F89" s="177"/>
      <c r="G89" s="177"/>
      <c r="H89" s="177"/>
      <c r="J89" s="177"/>
      <c r="K89" s="177"/>
      <c r="L89" s="177"/>
      <c r="M89" s="177"/>
      <c r="N89" s="177"/>
      <c r="O89" s="177"/>
      <c r="P89" s="177"/>
      <c r="Q89" s="177"/>
      <c r="S89" s="143"/>
      <c r="T89" s="144"/>
      <c r="U89" s="144"/>
      <c r="V89" s="144"/>
      <c r="W89" s="144"/>
      <c r="X89" s="144"/>
      <c r="Y89" s="145"/>
    </row>
    <row r="90" spans="2:25" ht="48" customHeight="1">
      <c r="B90" s="146"/>
      <c r="C90" s="146"/>
      <c r="D90" s="146"/>
      <c r="E90" s="146"/>
      <c r="F90" s="146"/>
      <c r="G90" s="146"/>
      <c r="H90" s="146"/>
      <c r="J90" s="147"/>
      <c r="K90" s="148"/>
      <c r="L90" s="148"/>
      <c r="M90" s="148"/>
      <c r="N90" s="148"/>
      <c r="O90" s="148"/>
      <c r="P90" s="148"/>
      <c r="Q90" s="149"/>
      <c r="S90" s="147"/>
      <c r="T90" s="148"/>
      <c r="U90" s="148"/>
      <c r="V90" s="148"/>
      <c r="W90" s="148"/>
      <c r="X90" s="148"/>
      <c r="Y90" s="149"/>
    </row>
    <row r="91" spans="2:25" ht="48" customHeight="1">
      <c r="B91" s="146"/>
      <c r="C91" s="146"/>
      <c r="D91" s="146"/>
      <c r="E91" s="146"/>
      <c r="F91" s="146"/>
      <c r="G91" s="146"/>
      <c r="H91" s="146"/>
      <c r="J91" s="150"/>
      <c r="K91" s="151"/>
      <c r="L91" s="151"/>
      <c r="M91" s="151"/>
      <c r="N91" s="151"/>
      <c r="O91" s="151"/>
      <c r="P91" s="151"/>
      <c r="Q91" s="152"/>
      <c r="S91" s="150"/>
      <c r="T91" s="151"/>
      <c r="U91" s="151"/>
      <c r="V91" s="151"/>
      <c r="W91" s="151"/>
      <c r="X91" s="151"/>
      <c r="Y91" s="152"/>
    </row>
    <row r="92" ht="21" customHeight="1"/>
    <row r="93" spans="2:25" ht="21" customHeight="1">
      <c r="B93" s="177"/>
      <c r="C93" s="177"/>
      <c r="D93" s="177"/>
      <c r="E93" s="177"/>
      <c r="F93" s="177"/>
      <c r="G93" s="177"/>
      <c r="H93" s="177"/>
      <c r="J93" s="177"/>
      <c r="K93" s="177"/>
      <c r="L93" s="177"/>
      <c r="M93" s="177"/>
      <c r="N93" s="177"/>
      <c r="O93" s="177"/>
      <c r="P93" s="177"/>
      <c r="Q93" s="177"/>
      <c r="S93" s="137"/>
      <c r="T93" s="138"/>
      <c r="U93" s="138"/>
      <c r="V93" s="138"/>
      <c r="W93" s="138"/>
      <c r="X93" s="138"/>
      <c r="Y93" s="139"/>
    </row>
    <row r="94" spans="2:25" ht="21" customHeight="1">
      <c r="B94" s="177"/>
      <c r="C94" s="177"/>
      <c r="D94" s="177"/>
      <c r="E94" s="177"/>
      <c r="F94" s="177"/>
      <c r="G94" s="177"/>
      <c r="H94" s="177"/>
      <c r="J94" s="177"/>
      <c r="K94" s="177"/>
      <c r="L94" s="177"/>
      <c r="M94" s="177"/>
      <c r="N94" s="177"/>
      <c r="O94" s="177"/>
      <c r="P94" s="177"/>
      <c r="Q94" s="177"/>
      <c r="S94" s="140"/>
      <c r="T94" s="141"/>
      <c r="U94" s="141"/>
      <c r="V94" s="141"/>
      <c r="W94" s="141"/>
      <c r="X94" s="141"/>
      <c r="Y94" s="142"/>
    </row>
    <row r="95" spans="2:25" ht="21" customHeight="1">
      <c r="B95" s="177"/>
      <c r="C95" s="177"/>
      <c r="D95" s="177"/>
      <c r="E95" s="177"/>
      <c r="F95" s="177"/>
      <c r="G95" s="177"/>
      <c r="H95" s="177"/>
      <c r="J95" s="177"/>
      <c r="K95" s="177"/>
      <c r="L95" s="177"/>
      <c r="M95" s="177"/>
      <c r="N95" s="177"/>
      <c r="O95" s="177"/>
      <c r="P95" s="177"/>
      <c r="Q95" s="177"/>
      <c r="S95" s="140"/>
      <c r="T95" s="141"/>
      <c r="U95" s="141"/>
      <c r="V95" s="141"/>
      <c r="W95" s="141"/>
      <c r="X95" s="141"/>
      <c r="Y95" s="142"/>
    </row>
    <row r="96" spans="2:25" ht="21" customHeight="1">
      <c r="B96" s="177"/>
      <c r="C96" s="177"/>
      <c r="D96" s="177"/>
      <c r="E96" s="177"/>
      <c r="F96" s="177"/>
      <c r="G96" s="177"/>
      <c r="H96" s="177"/>
      <c r="J96" s="177"/>
      <c r="K96" s="177"/>
      <c r="L96" s="177"/>
      <c r="M96" s="177"/>
      <c r="N96" s="177"/>
      <c r="O96" s="177"/>
      <c r="P96" s="177"/>
      <c r="Q96" s="177"/>
      <c r="S96" s="140"/>
      <c r="T96" s="141"/>
      <c r="U96" s="141"/>
      <c r="V96" s="141"/>
      <c r="W96" s="141"/>
      <c r="X96" s="141"/>
      <c r="Y96" s="142"/>
    </row>
    <row r="97" spans="2:25" ht="21" customHeight="1">
      <c r="B97" s="177"/>
      <c r="C97" s="177"/>
      <c r="D97" s="177"/>
      <c r="E97" s="177"/>
      <c r="F97" s="177"/>
      <c r="G97" s="177"/>
      <c r="H97" s="177"/>
      <c r="J97" s="177"/>
      <c r="K97" s="177"/>
      <c r="L97" s="177"/>
      <c r="M97" s="177"/>
      <c r="N97" s="177"/>
      <c r="O97" s="177"/>
      <c r="P97" s="177"/>
      <c r="Q97" s="177"/>
      <c r="S97" s="140"/>
      <c r="T97" s="141"/>
      <c r="U97" s="141"/>
      <c r="V97" s="141"/>
      <c r="W97" s="141"/>
      <c r="X97" s="141"/>
      <c r="Y97" s="142"/>
    </row>
    <row r="98" spans="2:25" ht="21" customHeight="1">
      <c r="B98" s="177"/>
      <c r="C98" s="177"/>
      <c r="D98" s="177"/>
      <c r="E98" s="177"/>
      <c r="F98" s="177"/>
      <c r="G98" s="177"/>
      <c r="H98" s="177"/>
      <c r="J98" s="177"/>
      <c r="K98" s="177"/>
      <c r="L98" s="177"/>
      <c r="M98" s="177"/>
      <c r="N98" s="177"/>
      <c r="O98" s="177"/>
      <c r="P98" s="177"/>
      <c r="Q98" s="177"/>
      <c r="S98" s="140"/>
      <c r="T98" s="141"/>
      <c r="U98" s="141"/>
      <c r="V98" s="141"/>
      <c r="W98" s="141"/>
      <c r="X98" s="141"/>
      <c r="Y98" s="142"/>
    </row>
    <row r="99" spans="2:25" ht="21" customHeight="1">
      <c r="B99" s="177"/>
      <c r="C99" s="177"/>
      <c r="D99" s="177"/>
      <c r="E99" s="177"/>
      <c r="F99" s="177"/>
      <c r="G99" s="177"/>
      <c r="H99" s="177"/>
      <c r="J99" s="177"/>
      <c r="K99" s="177"/>
      <c r="L99" s="177"/>
      <c r="M99" s="177"/>
      <c r="N99" s="177"/>
      <c r="O99" s="177"/>
      <c r="P99" s="177"/>
      <c r="Q99" s="177"/>
      <c r="S99" s="140"/>
      <c r="T99" s="141"/>
      <c r="U99" s="141"/>
      <c r="V99" s="141"/>
      <c r="W99" s="141"/>
      <c r="X99" s="141"/>
      <c r="Y99" s="142"/>
    </row>
    <row r="100" spans="2:25" ht="21" customHeight="1">
      <c r="B100" s="177"/>
      <c r="C100" s="177"/>
      <c r="D100" s="177"/>
      <c r="E100" s="177"/>
      <c r="F100" s="177"/>
      <c r="G100" s="177"/>
      <c r="H100" s="177"/>
      <c r="J100" s="177"/>
      <c r="K100" s="177"/>
      <c r="L100" s="177"/>
      <c r="M100" s="177"/>
      <c r="N100" s="177"/>
      <c r="O100" s="177"/>
      <c r="P100" s="177"/>
      <c r="Q100" s="177"/>
      <c r="S100" s="140"/>
      <c r="T100" s="141"/>
      <c r="U100" s="141"/>
      <c r="V100" s="141"/>
      <c r="W100" s="141"/>
      <c r="X100" s="141"/>
      <c r="Y100" s="142"/>
    </row>
    <row r="101" spans="2:25" ht="21" customHeight="1">
      <c r="B101" s="177"/>
      <c r="C101" s="177"/>
      <c r="D101" s="177"/>
      <c r="E101" s="177"/>
      <c r="F101" s="177"/>
      <c r="G101" s="177"/>
      <c r="H101" s="177"/>
      <c r="J101" s="177"/>
      <c r="K101" s="177"/>
      <c r="L101" s="177"/>
      <c r="M101" s="177"/>
      <c r="N101" s="177"/>
      <c r="O101" s="177"/>
      <c r="P101" s="177"/>
      <c r="Q101" s="177"/>
      <c r="S101" s="140"/>
      <c r="T101" s="141"/>
      <c r="U101" s="141"/>
      <c r="V101" s="141"/>
      <c r="W101" s="141"/>
      <c r="X101" s="141"/>
      <c r="Y101" s="142"/>
    </row>
    <row r="102" spans="2:25" ht="21" customHeight="1">
      <c r="B102" s="177"/>
      <c r="C102" s="177"/>
      <c r="D102" s="177"/>
      <c r="E102" s="177"/>
      <c r="F102" s="177"/>
      <c r="G102" s="177"/>
      <c r="H102" s="177"/>
      <c r="J102" s="177"/>
      <c r="K102" s="177"/>
      <c r="L102" s="177"/>
      <c r="M102" s="177"/>
      <c r="N102" s="177"/>
      <c r="O102" s="177"/>
      <c r="P102" s="177"/>
      <c r="Q102" s="177"/>
      <c r="S102" s="143"/>
      <c r="T102" s="144"/>
      <c r="U102" s="144"/>
      <c r="V102" s="144"/>
      <c r="W102" s="144"/>
      <c r="X102" s="144"/>
      <c r="Y102" s="145"/>
    </row>
    <row r="103" spans="2:25" ht="48" customHeight="1">
      <c r="B103" s="130"/>
      <c r="C103" s="130"/>
      <c r="D103" s="130"/>
      <c r="E103" s="130"/>
      <c r="F103" s="130"/>
      <c r="G103" s="130"/>
      <c r="H103" s="130"/>
      <c r="J103" s="147"/>
      <c r="K103" s="148"/>
      <c r="L103" s="148"/>
      <c r="M103" s="148"/>
      <c r="N103" s="148"/>
      <c r="O103" s="148"/>
      <c r="P103" s="148"/>
      <c r="Q103" s="149"/>
      <c r="S103" s="165"/>
      <c r="T103" s="166"/>
      <c r="U103" s="166"/>
      <c r="V103" s="166"/>
      <c r="W103" s="166"/>
      <c r="X103" s="166"/>
      <c r="Y103" s="167"/>
    </row>
    <row r="104" spans="2:25" ht="48" customHeight="1">
      <c r="B104" s="130"/>
      <c r="C104" s="130"/>
      <c r="D104" s="130"/>
      <c r="E104" s="130"/>
      <c r="F104" s="130"/>
      <c r="G104" s="130"/>
      <c r="H104" s="130"/>
      <c r="J104" s="150"/>
      <c r="K104" s="151"/>
      <c r="L104" s="151"/>
      <c r="M104" s="151"/>
      <c r="N104" s="151"/>
      <c r="O104" s="151"/>
      <c r="P104" s="151"/>
      <c r="Q104" s="152"/>
      <c r="S104" s="168"/>
      <c r="T104" s="169"/>
      <c r="U104" s="169"/>
      <c r="V104" s="169"/>
      <c r="W104" s="169"/>
      <c r="X104" s="169"/>
      <c r="Y104" s="170"/>
    </row>
    <row r="105" ht="21" customHeight="1"/>
    <row r="106" spans="2:25" ht="21" customHeight="1">
      <c r="B106" s="137"/>
      <c r="C106" s="138"/>
      <c r="D106" s="138"/>
      <c r="E106" s="138"/>
      <c r="F106" s="138"/>
      <c r="G106" s="138"/>
      <c r="H106" s="139"/>
      <c r="J106" s="137"/>
      <c r="K106" s="138"/>
      <c r="L106" s="138"/>
      <c r="M106" s="138"/>
      <c r="N106" s="138"/>
      <c r="O106" s="138"/>
      <c r="P106" s="138"/>
      <c r="Q106" s="139"/>
      <c r="S106" s="137"/>
      <c r="T106" s="138"/>
      <c r="U106" s="138"/>
      <c r="V106" s="138"/>
      <c r="W106" s="138"/>
      <c r="X106" s="138"/>
      <c r="Y106" s="139"/>
    </row>
    <row r="107" spans="2:25" ht="21" customHeight="1">
      <c r="B107" s="140"/>
      <c r="C107" s="141"/>
      <c r="D107" s="141"/>
      <c r="E107" s="141"/>
      <c r="F107" s="141"/>
      <c r="G107" s="141"/>
      <c r="H107" s="142"/>
      <c r="J107" s="140"/>
      <c r="K107" s="141"/>
      <c r="L107" s="141"/>
      <c r="M107" s="141"/>
      <c r="N107" s="141"/>
      <c r="O107" s="141"/>
      <c r="P107" s="141"/>
      <c r="Q107" s="142"/>
      <c r="S107" s="140"/>
      <c r="T107" s="141"/>
      <c r="U107" s="141"/>
      <c r="V107" s="141"/>
      <c r="W107" s="141"/>
      <c r="X107" s="141"/>
      <c r="Y107" s="142"/>
    </row>
    <row r="108" spans="2:25" ht="21" customHeight="1">
      <c r="B108" s="140"/>
      <c r="C108" s="141"/>
      <c r="D108" s="141"/>
      <c r="E108" s="141"/>
      <c r="F108" s="141"/>
      <c r="G108" s="141"/>
      <c r="H108" s="142"/>
      <c r="J108" s="140"/>
      <c r="K108" s="141"/>
      <c r="L108" s="141"/>
      <c r="M108" s="141"/>
      <c r="N108" s="141"/>
      <c r="O108" s="141"/>
      <c r="P108" s="141"/>
      <c r="Q108" s="142"/>
      <c r="S108" s="140"/>
      <c r="T108" s="141"/>
      <c r="U108" s="141"/>
      <c r="V108" s="141"/>
      <c r="W108" s="141"/>
      <c r="X108" s="141"/>
      <c r="Y108" s="142"/>
    </row>
    <row r="109" spans="2:25" ht="21" customHeight="1">
      <c r="B109" s="140"/>
      <c r="C109" s="141"/>
      <c r="D109" s="141"/>
      <c r="E109" s="141"/>
      <c r="F109" s="141"/>
      <c r="G109" s="141"/>
      <c r="H109" s="142"/>
      <c r="J109" s="140"/>
      <c r="K109" s="141"/>
      <c r="L109" s="141"/>
      <c r="M109" s="141"/>
      <c r="N109" s="141"/>
      <c r="O109" s="141"/>
      <c r="P109" s="141"/>
      <c r="Q109" s="142"/>
      <c r="S109" s="140"/>
      <c r="T109" s="141"/>
      <c r="U109" s="141"/>
      <c r="V109" s="141"/>
      <c r="W109" s="141"/>
      <c r="X109" s="141"/>
      <c r="Y109" s="142"/>
    </row>
    <row r="110" spans="2:25" ht="21" customHeight="1">
      <c r="B110" s="140"/>
      <c r="C110" s="141"/>
      <c r="D110" s="141"/>
      <c r="E110" s="141"/>
      <c r="F110" s="141"/>
      <c r="G110" s="141"/>
      <c r="H110" s="142"/>
      <c r="J110" s="140"/>
      <c r="K110" s="141"/>
      <c r="L110" s="141"/>
      <c r="M110" s="141"/>
      <c r="N110" s="141"/>
      <c r="O110" s="141"/>
      <c r="P110" s="141"/>
      <c r="Q110" s="142"/>
      <c r="S110" s="140"/>
      <c r="T110" s="141"/>
      <c r="U110" s="141"/>
      <c r="V110" s="141"/>
      <c r="W110" s="141"/>
      <c r="X110" s="141"/>
      <c r="Y110" s="142"/>
    </row>
    <row r="111" spans="2:25" ht="21" customHeight="1">
      <c r="B111" s="140"/>
      <c r="C111" s="141"/>
      <c r="D111" s="141"/>
      <c r="E111" s="141"/>
      <c r="F111" s="141"/>
      <c r="G111" s="141"/>
      <c r="H111" s="142"/>
      <c r="J111" s="140"/>
      <c r="K111" s="141"/>
      <c r="L111" s="141"/>
      <c r="M111" s="141"/>
      <c r="N111" s="141"/>
      <c r="O111" s="141"/>
      <c r="P111" s="141"/>
      <c r="Q111" s="142"/>
      <c r="S111" s="140"/>
      <c r="T111" s="141"/>
      <c r="U111" s="141"/>
      <c r="V111" s="141"/>
      <c r="W111" s="141"/>
      <c r="X111" s="141"/>
      <c r="Y111" s="142"/>
    </row>
    <row r="112" spans="2:25" ht="21" customHeight="1">
      <c r="B112" s="140"/>
      <c r="C112" s="141"/>
      <c r="D112" s="141"/>
      <c r="E112" s="141"/>
      <c r="F112" s="141"/>
      <c r="G112" s="141"/>
      <c r="H112" s="142"/>
      <c r="J112" s="140"/>
      <c r="K112" s="141"/>
      <c r="L112" s="141"/>
      <c r="M112" s="141"/>
      <c r="N112" s="141"/>
      <c r="O112" s="141"/>
      <c r="P112" s="141"/>
      <c r="Q112" s="142"/>
      <c r="S112" s="140"/>
      <c r="T112" s="141"/>
      <c r="U112" s="141"/>
      <c r="V112" s="141"/>
      <c r="W112" s="141"/>
      <c r="X112" s="141"/>
      <c r="Y112" s="142"/>
    </row>
    <row r="113" spans="2:25" ht="21" customHeight="1">
      <c r="B113" s="140"/>
      <c r="C113" s="141"/>
      <c r="D113" s="141"/>
      <c r="E113" s="141"/>
      <c r="F113" s="141"/>
      <c r="G113" s="141"/>
      <c r="H113" s="142"/>
      <c r="J113" s="140"/>
      <c r="K113" s="141"/>
      <c r="L113" s="141"/>
      <c r="M113" s="141"/>
      <c r="N113" s="141"/>
      <c r="O113" s="141"/>
      <c r="P113" s="141"/>
      <c r="Q113" s="142"/>
      <c r="S113" s="140"/>
      <c r="T113" s="141"/>
      <c r="U113" s="141"/>
      <c r="V113" s="141"/>
      <c r="W113" s="141"/>
      <c r="X113" s="141"/>
      <c r="Y113" s="142"/>
    </row>
    <row r="114" spans="2:25" ht="21" customHeight="1">
      <c r="B114" s="140"/>
      <c r="C114" s="141"/>
      <c r="D114" s="141"/>
      <c r="E114" s="141"/>
      <c r="F114" s="141"/>
      <c r="G114" s="141"/>
      <c r="H114" s="142"/>
      <c r="J114" s="140"/>
      <c r="K114" s="141"/>
      <c r="L114" s="141"/>
      <c r="M114" s="141"/>
      <c r="N114" s="141"/>
      <c r="O114" s="141"/>
      <c r="P114" s="141"/>
      <c r="Q114" s="142"/>
      <c r="S114" s="140"/>
      <c r="T114" s="141"/>
      <c r="U114" s="141"/>
      <c r="V114" s="141"/>
      <c r="W114" s="141"/>
      <c r="X114" s="141"/>
      <c r="Y114" s="142"/>
    </row>
    <row r="115" spans="2:25" ht="21" customHeight="1">
      <c r="B115" s="143"/>
      <c r="C115" s="144"/>
      <c r="D115" s="144"/>
      <c r="E115" s="144"/>
      <c r="F115" s="144"/>
      <c r="G115" s="144"/>
      <c r="H115" s="145"/>
      <c r="J115" s="143"/>
      <c r="K115" s="144"/>
      <c r="L115" s="144"/>
      <c r="M115" s="144"/>
      <c r="N115" s="144"/>
      <c r="O115" s="144"/>
      <c r="P115" s="144"/>
      <c r="Q115" s="145"/>
      <c r="S115" s="143"/>
      <c r="T115" s="144"/>
      <c r="U115" s="144"/>
      <c r="V115" s="144"/>
      <c r="W115" s="144"/>
      <c r="X115" s="144"/>
      <c r="Y115" s="145"/>
    </row>
    <row r="116" spans="2:25" ht="48" customHeight="1">
      <c r="B116" s="165"/>
      <c r="C116" s="166"/>
      <c r="D116" s="166"/>
      <c r="E116" s="166"/>
      <c r="F116" s="166"/>
      <c r="G116" s="166"/>
      <c r="H116" s="167"/>
      <c r="J116" s="171"/>
      <c r="K116" s="172"/>
      <c r="L116" s="172"/>
      <c r="M116" s="172"/>
      <c r="N116" s="172"/>
      <c r="O116" s="172"/>
      <c r="P116" s="172"/>
      <c r="Q116" s="173"/>
      <c r="S116" s="165"/>
      <c r="T116" s="166"/>
      <c r="U116" s="166"/>
      <c r="V116" s="166"/>
      <c r="W116" s="166"/>
      <c r="X116" s="166"/>
      <c r="Y116" s="167"/>
    </row>
    <row r="117" spans="2:25" ht="48" customHeight="1">
      <c r="B117" s="168"/>
      <c r="C117" s="169"/>
      <c r="D117" s="169"/>
      <c r="E117" s="169"/>
      <c r="F117" s="169"/>
      <c r="G117" s="169"/>
      <c r="H117" s="170"/>
      <c r="J117" s="174"/>
      <c r="K117" s="175"/>
      <c r="L117" s="175"/>
      <c r="M117" s="175"/>
      <c r="N117" s="175"/>
      <c r="O117" s="175"/>
      <c r="P117" s="175"/>
      <c r="Q117" s="176"/>
      <c r="S117" s="168"/>
      <c r="T117" s="169"/>
      <c r="U117" s="169"/>
      <c r="V117" s="169"/>
      <c r="W117" s="169"/>
      <c r="X117" s="169"/>
      <c r="Y117" s="170"/>
    </row>
    <row r="119" ht="21" customHeight="1"/>
    <row r="120" spans="5:23" ht="21" customHeight="1">
      <c r="E120" s="18" t="s">
        <v>48</v>
      </c>
      <c r="F120" s="162"/>
      <c r="G120" s="162"/>
      <c r="H120" s="162"/>
      <c r="I120" s="162"/>
      <c r="J120" s="162"/>
      <c r="Q120" s="18" t="s">
        <v>49</v>
      </c>
      <c r="R120" s="162"/>
      <c r="S120" s="162"/>
      <c r="T120" s="162"/>
      <c r="U120" s="162"/>
      <c r="V120" s="162"/>
      <c r="W120" s="162"/>
    </row>
    <row r="121" spans="5:24" ht="21" customHeight="1">
      <c r="E121" s="18" t="s">
        <v>50</v>
      </c>
      <c r="F121" s="163"/>
      <c r="G121" s="163"/>
      <c r="H121" s="163"/>
      <c r="I121" s="163"/>
      <c r="J121" s="163"/>
      <c r="K121" s="5" t="s">
        <v>51</v>
      </c>
      <c r="Q121" s="18" t="s">
        <v>50</v>
      </c>
      <c r="R121" s="162"/>
      <c r="S121" s="162"/>
      <c r="T121" s="162"/>
      <c r="U121" s="162"/>
      <c r="V121" s="162"/>
      <c r="W121" s="162"/>
      <c r="X121" s="5" t="s">
        <v>51</v>
      </c>
    </row>
    <row r="122" spans="5:24" ht="24" customHeight="1">
      <c r="E122" s="18" t="s">
        <v>52</v>
      </c>
      <c r="F122" s="163"/>
      <c r="G122" s="163"/>
      <c r="H122" s="163"/>
      <c r="I122" s="163"/>
      <c r="J122" s="163"/>
      <c r="Q122" s="164"/>
      <c r="R122" s="164"/>
      <c r="S122" s="164"/>
      <c r="T122" s="164"/>
      <c r="U122" s="164"/>
      <c r="V122" s="164"/>
      <c r="W122" s="164"/>
      <c r="X122" s="164"/>
    </row>
    <row r="123" spans="5:23" ht="24" customHeight="1">
      <c r="E123" s="18" t="s">
        <v>53</v>
      </c>
      <c r="F123" s="159"/>
      <c r="G123" s="159"/>
      <c r="H123" s="159"/>
      <c r="I123" s="159"/>
      <c r="J123" s="159"/>
      <c r="Q123" s="18" t="s">
        <v>53</v>
      </c>
      <c r="R123" s="160"/>
      <c r="S123" s="160"/>
      <c r="T123" s="160"/>
      <c r="U123" s="160"/>
      <c r="V123" s="160"/>
      <c r="W123" s="160"/>
    </row>
    <row r="124" spans="5:10" ht="24" customHeight="1">
      <c r="E124" s="18" t="s">
        <v>54</v>
      </c>
      <c r="F124" s="161"/>
      <c r="G124" s="161"/>
      <c r="H124" s="161"/>
      <c r="I124" s="161"/>
      <c r="J124" s="161"/>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55:L55"/>
    <mergeCell ref="M55:X55"/>
    <mergeCell ref="B56:L56"/>
    <mergeCell ref="M56:X56"/>
    <mergeCell ref="Y66:Z66"/>
    <mergeCell ref="B67:G67"/>
    <mergeCell ref="H67:P67"/>
    <mergeCell ref="Q67:X67"/>
    <mergeCell ref="Y67:Z67"/>
    <mergeCell ref="B66:G66"/>
    <mergeCell ref="Y62:Z62"/>
    <mergeCell ref="Y57:Z57"/>
    <mergeCell ref="Y58:Z58"/>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V35:W35"/>
    <mergeCell ref="B36:G36"/>
    <mergeCell ref="H36:J36"/>
    <mergeCell ref="K36:M36"/>
    <mergeCell ref="N36:P36"/>
    <mergeCell ref="Q36:S36"/>
    <mergeCell ref="T36:U36"/>
    <mergeCell ref="V36:W36"/>
    <mergeCell ref="A37:S37"/>
    <mergeCell ref="T37:U37"/>
    <mergeCell ref="V37:W37"/>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H30:J30"/>
    <mergeCell ref="K30:M30"/>
    <mergeCell ref="N30:P30"/>
    <mergeCell ref="H27:J27"/>
    <mergeCell ref="K27:M27"/>
    <mergeCell ref="N27:P27"/>
    <mergeCell ref="Q27:S27"/>
    <mergeCell ref="T27:U27"/>
    <mergeCell ref="T29:U29"/>
    <mergeCell ref="T30:U30"/>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Z124"/>
  <sheetViews>
    <sheetView view="pageBreakPreview" zoomScaleSheetLayoutView="100" workbookViewId="0" topLeftCell="A22">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5" t="s">
        <v>31</v>
      </c>
      <c r="B1" s="35"/>
      <c r="C1" s="35"/>
      <c r="D1" s="35"/>
      <c r="E1" s="35"/>
      <c r="F1" s="35"/>
      <c r="G1" s="35"/>
      <c r="H1" s="35"/>
      <c r="I1" s="35"/>
      <c r="J1" s="35"/>
      <c r="K1" s="35"/>
      <c r="L1" s="35"/>
      <c r="M1" s="35"/>
      <c r="N1" s="35"/>
      <c r="O1" s="35"/>
      <c r="P1" s="35"/>
      <c r="Q1" s="35"/>
      <c r="R1" s="35"/>
      <c r="S1" s="35"/>
      <c r="T1" s="35"/>
      <c r="U1" s="35"/>
      <c r="V1" s="35"/>
      <c r="W1" s="35"/>
      <c r="X1" s="35"/>
      <c r="Y1" s="35"/>
      <c r="Z1" s="35"/>
    </row>
    <row r="2" spans="1:26" ht="21" customHeight="1">
      <c r="A2" s="6"/>
      <c r="B2" s="6"/>
      <c r="C2" s="6"/>
      <c r="D2" s="6"/>
      <c r="E2" s="6"/>
      <c r="F2" s="6"/>
      <c r="G2" s="6"/>
      <c r="H2" s="6"/>
      <c r="I2" s="6"/>
      <c r="J2" s="36" t="s">
        <v>107</v>
      </c>
      <c r="K2" s="36"/>
      <c r="L2" s="36"/>
      <c r="M2" s="36"/>
      <c r="N2" s="36"/>
      <c r="O2" s="36"/>
      <c r="P2" s="36"/>
      <c r="Q2" s="36"/>
      <c r="R2" s="6"/>
      <c r="S2" s="6"/>
      <c r="T2" s="6"/>
      <c r="U2" s="6"/>
      <c r="V2" s="6"/>
      <c r="W2" s="6"/>
      <c r="X2" s="6"/>
      <c r="Y2" s="6"/>
      <c r="Z2" s="6"/>
    </row>
    <row r="3" spans="1:26" ht="21" customHeight="1">
      <c r="A3" s="35" t="s">
        <v>16</v>
      </c>
      <c r="B3" s="35"/>
      <c r="C3" s="35"/>
      <c r="D3" s="35"/>
      <c r="E3" s="35"/>
      <c r="F3" s="35"/>
      <c r="G3" s="35"/>
      <c r="H3" s="35"/>
      <c r="I3" s="35"/>
      <c r="J3" s="35"/>
      <c r="K3" s="35"/>
      <c r="L3" s="35"/>
      <c r="M3" s="35"/>
      <c r="N3" s="35"/>
      <c r="O3" s="35"/>
      <c r="P3" s="35"/>
      <c r="Q3" s="35"/>
      <c r="R3" s="35"/>
      <c r="S3" s="35"/>
      <c r="T3" s="35"/>
      <c r="U3" s="35"/>
      <c r="V3" s="35"/>
      <c r="W3" s="35"/>
      <c r="X3" s="35"/>
      <c r="Y3" s="35"/>
      <c r="Z3" s="35"/>
    </row>
    <row r="4" spans="1:26" ht="21" customHeight="1">
      <c r="A4" s="35" t="s">
        <v>91</v>
      </c>
      <c r="B4" s="35"/>
      <c r="C4" s="35"/>
      <c r="D4" s="35"/>
      <c r="E4" s="35"/>
      <c r="F4" s="35"/>
      <c r="G4" s="35"/>
      <c r="H4" s="35"/>
      <c r="I4" s="35"/>
      <c r="J4" s="35"/>
      <c r="K4" s="35"/>
      <c r="L4" s="35"/>
      <c r="M4" s="35"/>
      <c r="N4" s="35"/>
      <c r="O4" s="35"/>
      <c r="P4" s="35"/>
      <c r="Q4" s="35"/>
      <c r="R4" s="35"/>
      <c r="S4" s="35"/>
      <c r="T4" s="35"/>
      <c r="U4" s="35"/>
      <c r="V4" s="35"/>
      <c r="W4" s="35"/>
      <c r="X4" s="35"/>
      <c r="Y4" s="35"/>
      <c r="Z4" s="35"/>
    </row>
    <row r="5" ht="10.15" customHeight="1"/>
    <row r="6" ht="21" customHeight="1">
      <c r="A6" s="8" t="s">
        <v>1</v>
      </c>
    </row>
    <row r="7" spans="1:16" ht="21" customHeight="1">
      <c r="A7" s="9" t="s">
        <v>90</v>
      </c>
      <c r="L7" s="10"/>
      <c r="M7" s="37"/>
      <c r="N7" s="38"/>
      <c r="O7" s="38"/>
      <c r="P7" s="39"/>
    </row>
    <row r="8" spans="1:10" ht="21" customHeight="1">
      <c r="A8" s="9" t="s">
        <v>34</v>
      </c>
      <c r="G8" s="10"/>
      <c r="H8" s="37"/>
      <c r="I8" s="38"/>
      <c r="J8" s="39"/>
    </row>
    <row r="9" ht="9" customHeight="1"/>
    <row r="10" spans="1:26" s="8" customFormat="1" ht="30" customHeight="1">
      <c r="A10" s="40" t="s">
        <v>6</v>
      </c>
      <c r="B10" s="40" t="s">
        <v>29</v>
      </c>
      <c r="C10" s="40"/>
      <c r="D10" s="40"/>
      <c r="E10" s="40"/>
      <c r="F10" s="40"/>
      <c r="G10" s="40"/>
      <c r="H10" s="40"/>
      <c r="I10" s="40"/>
      <c r="J10" s="40"/>
      <c r="K10" s="40" t="s">
        <v>30</v>
      </c>
      <c r="L10" s="40"/>
      <c r="M10" s="40"/>
      <c r="N10" s="40"/>
      <c r="O10" s="40"/>
      <c r="P10" s="40"/>
      <c r="Q10" s="40"/>
      <c r="R10" s="40"/>
      <c r="S10" s="40" t="s">
        <v>5</v>
      </c>
      <c r="T10" s="40"/>
      <c r="U10" s="40"/>
      <c r="V10" s="40"/>
      <c r="W10" s="40"/>
      <c r="X10" s="40"/>
      <c r="Y10" s="40"/>
      <c r="Z10" s="40"/>
    </row>
    <row r="11" spans="1:26" s="8" customFormat="1" ht="30" customHeight="1">
      <c r="A11" s="40"/>
      <c r="B11" s="40"/>
      <c r="C11" s="40"/>
      <c r="D11" s="40"/>
      <c r="E11" s="40"/>
      <c r="F11" s="40"/>
      <c r="G11" s="40"/>
      <c r="H11" s="40"/>
      <c r="I11" s="40"/>
      <c r="J11" s="40"/>
      <c r="K11" s="40" t="s">
        <v>2</v>
      </c>
      <c r="L11" s="40"/>
      <c r="M11" s="40"/>
      <c r="N11" s="40" t="s">
        <v>3</v>
      </c>
      <c r="O11" s="40"/>
      <c r="P11" s="40"/>
      <c r="Q11" s="40" t="s">
        <v>4</v>
      </c>
      <c r="R11" s="40"/>
      <c r="S11" s="40" t="s">
        <v>2</v>
      </c>
      <c r="T11" s="40"/>
      <c r="U11" s="40"/>
      <c r="V11" s="40" t="s">
        <v>3</v>
      </c>
      <c r="W11" s="40"/>
      <c r="X11" s="40"/>
      <c r="Y11" s="40" t="s">
        <v>4</v>
      </c>
      <c r="Z11" s="40"/>
    </row>
    <row r="12" spans="1:26" ht="24" customHeight="1">
      <c r="A12" s="41" t="s">
        <v>104</v>
      </c>
      <c r="B12" s="42"/>
      <c r="C12" s="42"/>
      <c r="D12" s="42"/>
      <c r="E12" s="42"/>
      <c r="F12" s="42"/>
      <c r="G12" s="42"/>
      <c r="H12" s="42"/>
      <c r="I12" s="42"/>
      <c r="J12" s="42"/>
      <c r="K12" s="42"/>
      <c r="L12" s="42"/>
      <c r="M12" s="42"/>
      <c r="N12" s="42"/>
      <c r="O12" s="42"/>
      <c r="P12" s="42"/>
      <c r="Q12" s="42"/>
      <c r="R12" s="42"/>
      <c r="S12" s="42"/>
      <c r="T12" s="42"/>
      <c r="U12" s="42"/>
      <c r="V12" s="42"/>
      <c r="W12" s="42"/>
      <c r="X12" s="42"/>
      <c r="Y12" s="42"/>
      <c r="Z12" s="43"/>
    </row>
    <row r="13" spans="1:26" ht="24" customHeight="1">
      <c r="A13" s="24">
        <v>1</v>
      </c>
      <c r="B13" s="44" t="s">
        <v>92</v>
      </c>
      <c r="C13" s="44"/>
      <c r="D13" s="44"/>
      <c r="E13" s="44"/>
      <c r="F13" s="44"/>
      <c r="G13" s="44"/>
      <c r="H13" s="44"/>
      <c r="I13" s="44"/>
      <c r="J13" s="44"/>
      <c r="K13" s="45">
        <v>20</v>
      </c>
      <c r="L13" s="45"/>
      <c r="M13" s="45"/>
      <c r="N13" s="46">
        <f>Q30</f>
        <v>0</v>
      </c>
      <c r="O13" s="46"/>
      <c r="P13" s="46"/>
      <c r="Q13" s="47">
        <f>V25/T25*100</f>
        <v>0</v>
      </c>
      <c r="R13" s="48"/>
      <c r="S13" s="199">
        <v>600000</v>
      </c>
      <c r="T13" s="200"/>
      <c r="U13" s="201"/>
      <c r="V13" s="202"/>
      <c r="W13" s="203"/>
      <c r="X13" s="204"/>
      <c r="Y13" s="211">
        <f>V13/S13*100</f>
        <v>0</v>
      </c>
      <c r="Z13" s="212"/>
    </row>
    <row r="14" spans="1:26" s="11" customFormat="1" ht="48" customHeight="1">
      <c r="A14" s="20">
        <v>2</v>
      </c>
      <c r="B14" s="33" t="s">
        <v>93</v>
      </c>
      <c r="C14" s="33"/>
      <c r="D14" s="33"/>
      <c r="E14" s="33"/>
      <c r="F14" s="33"/>
      <c r="G14" s="33"/>
      <c r="H14" s="33"/>
      <c r="I14" s="33"/>
      <c r="J14" s="33"/>
      <c r="K14" s="260" t="s">
        <v>105</v>
      </c>
      <c r="L14" s="260"/>
      <c r="M14" s="260"/>
      <c r="N14" s="68" t="s">
        <v>105</v>
      </c>
      <c r="O14" s="68"/>
      <c r="P14" s="68"/>
      <c r="Q14" s="68" t="e">
        <f>V32/T32*100</f>
        <v>#VALUE!</v>
      </c>
      <c r="R14" s="69"/>
      <c r="S14" s="196">
        <v>0</v>
      </c>
      <c r="T14" s="197"/>
      <c r="U14" s="198"/>
      <c r="V14" s="205" t="s">
        <v>105</v>
      </c>
      <c r="W14" s="206"/>
      <c r="X14" s="207"/>
      <c r="Y14" s="211" t="s">
        <v>105</v>
      </c>
      <c r="Z14" s="212"/>
    </row>
    <row r="15" spans="1:26" ht="24" customHeight="1">
      <c r="A15" s="19">
        <v>3</v>
      </c>
      <c r="B15" s="100" t="s">
        <v>94</v>
      </c>
      <c r="C15" s="100"/>
      <c r="D15" s="100"/>
      <c r="E15" s="100"/>
      <c r="F15" s="100"/>
      <c r="G15" s="100"/>
      <c r="H15" s="100"/>
      <c r="I15" s="100"/>
      <c r="J15" s="100"/>
      <c r="K15" s="101">
        <v>300</v>
      </c>
      <c r="L15" s="101"/>
      <c r="M15" s="101"/>
      <c r="N15" s="49">
        <f>Q33</f>
        <v>0</v>
      </c>
      <c r="O15" s="49"/>
      <c r="P15" s="49"/>
      <c r="Q15" s="68">
        <f>V33/T33*100</f>
        <v>0</v>
      </c>
      <c r="R15" s="69"/>
      <c r="S15" s="237">
        <v>1596000</v>
      </c>
      <c r="T15" s="238"/>
      <c r="U15" s="239"/>
      <c r="V15" s="208"/>
      <c r="W15" s="209"/>
      <c r="X15" s="210"/>
      <c r="Y15" s="211">
        <f>V15/S15*100</f>
        <v>0</v>
      </c>
      <c r="Z15" s="212"/>
    </row>
    <row r="16" spans="1:26" ht="24" customHeight="1">
      <c r="A16" s="19">
        <v>4</v>
      </c>
      <c r="B16" s="100" t="s">
        <v>95</v>
      </c>
      <c r="C16" s="100"/>
      <c r="D16" s="100"/>
      <c r="E16" s="100"/>
      <c r="F16" s="100"/>
      <c r="G16" s="100"/>
      <c r="H16" s="100"/>
      <c r="I16" s="100"/>
      <c r="J16" s="100"/>
      <c r="K16" s="101">
        <v>6</v>
      </c>
      <c r="L16" s="101"/>
      <c r="M16" s="101"/>
      <c r="N16" s="49">
        <f>Q34</f>
        <v>0</v>
      </c>
      <c r="O16" s="49"/>
      <c r="P16" s="49"/>
      <c r="Q16" s="68">
        <f aca="true" t="shared" si="0" ref="Q16:Q18">V34/T34*100</f>
        <v>0</v>
      </c>
      <c r="R16" s="69"/>
      <c r="S16" s="248">
        <v>38000</v>
      </c>
      <c r="T16" s="249"/>
      <c r="U16" s="250"/>
      <c r="V16" s="219"/>
      <c r="W16" s="220"/>
      <c r="X16" s="221"/>
      <c r="Y16" s="222">
        <f>V16/S16*100</f>
        <v>0</v>
      </c>
      <c r="Z16" s="223"/>
    </row>
    <row r="17" spans="1:26" ht="24" customHeight="1">
      <c r="A17" s="19">
        <v>5</v>
      </c>
      <c r="B17" s="50" t="s">
        <v>96</v>
      </c>
      <c r="C17" s="51"/>
      <c r="D17" s="51"/>
      <c r="E17" s="51"/>
      <c r="F17" s="51"/>
      <c r="G17" s="51"/>
      <c r="H17" s="51"/>
      <c r="I17" s="51"/>
      <c r="J17" s="52"/>
      <c r="K17" s="53" t="s">
        <v>105</v>
      </c>
      <c r="L17" s="54"/>
      <c r="M17" s="55"/>
      <c r="N17" s="56" t="s">
        <v>105</v>
      </c>
      <c r="O17" s="57"/>
      <c r="P17" s="58"/>
      <c r="Q17" s="68" t="e">
        <f>V35/T35*100</f>
        <v>#VALUE!</v>
      </c>
      <c r="R17" s="69"/>
      <c r="S17" s="251"/>
      <c r="T17" s="252"/>
      <c r="U17" s="253"/>
      <c r="V17" s="213"/>
      <c r="W17" s="214"/>
      <c r="X17" s="215"/>
      <c r="Y17" s="224">
        <f>V17/S16*100</f>
        <v>0</v>
      </c>
      <c r="Z17" s="225"/>
    </row>
    <row r="18" spans="1:26" s="11" customFormat="1" ht="24" customHeight="1">
      <c r="A18" s="20">
        <v>6</v>
      </c>
      <c r="B18" s="33" t="s">
        <v>97</v>
      </c>
      <c r="C18" s="33"/>
      <c r="D18" s="33"/>
      <c r="E18" s="33"/>
      <c r="F18" s="33"/>
      <c r="G18" s="33"/>
      <c r="H18" s="33"/>
      <c r="I18" s="33"/>
      <c r="J18" s="33"/>
      <c r="K18" s="34">
        <v>6</v>
      </c>
      <c r="L18" s="34"/>
      <c r="M18" s="34"/>
      <c r="N18" s="49">
        <f>Q36</f>
        <v>0</v>
      </c>
      <c r="O18" s="49"/>
      <c r="P18" s="49"/>
      <c r="Q18" s="68">
        <f t="shared" si="0"/>
        <v>0</v>
      </c>
      <c r="R18" s="69"/>
      <c r="S18" s="254"/>
      <c r="T18" s="255"/>
      <c r="U18" s="256"/>
      <c r="V18" s="216"/>
      <c r="W18" s="217"/>
      <c r="X18" s="218"/>
      <c r="Y18" s="226"/>
      <c r="Z18" s="227"/>
    </row>
    <row r="19" spans="1:26" s="8" customFormat="1" ht="24" customHeight="1">
      <c r="A19" s="70" t="s">
        <v>35</v>
      </c>
      <c r="B19" s="71"/>
      <c r="C19" s="71"/>
      <c r="D19" s="71"/>
      <c r="E19" s="71"/>
      <c r="F19" s="71"/>
      <c r="G19" s="71"/>
      <c r="H19" s="71"/>
      <c r="I19" s="71"/>
      <c r="J19" s="71"/>
      <c r="K19" s="71"/>
      <c r="L19" s="71"/>
      <c r="M19" s="71"/>
      <c r="N19" s="71"/>
      <c r="O19" s="71"/>
      <c r="P19" s="72"/>
      <c r="Q19" s="73">
        <f>V37</f>
        <v>0</v>
      </c>
      <c r="R19" s="73"/>
      <c r="S19" s="74">
        <f>SUM(S13:U18)</f>
        <v>2234000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40" t="s">
        <v>32</v>
      </c>
      <c r="C23" s="40"/>
      <c r="D23" s="40"/>
      <c r="E23" s="40"/>
      <c r="F23" s="40"/>
      <c r="G23" s="40"/>
      <c r="H23" s="40" t="s">
        <v>36</v>
      </c>
      <c r="I23" s="40"/>
      <c r="J23" s="40"/>
      <c r="K23" s="40" t="s">
        <v>33</v>
      </c>
      <c r="L23" s="40"/>
      <c r="M23" s="40"/>
      <c r="N23" s="40" t="s">
        <v>37</v>
      </c>
      <c r="O23" s="40"/>
      <c r="P23" s="40"/>
      <c r="Q23" s="40" t="s">
        <v>38</v>
      </c>
      <c r="R23" s="40"/>
      <c r="S23" s="40"/>
      <c r="T23" s="40" t="s">
        <v>39</v>
      </c>
      <c r="U23" s="40"/>
      <c r="V23" s="102" t="s">
        <v>8</v>
      </c>
      <c r="W23" s="102"/>
      <c r="X23" s="40" t="s">
        <v>9</v>
      </c>
      <c r="Y23" s="40"/>
      <c r="Z23" s="40"/>
    </row>
    <row r="24" spans="1:26" ht="24" customHeight="1">
      <c r="A24" s="178" t="s">
        <v>104</v>
      </c>
      <c r="B24" s="179"/>
      <c r="C24" s="179"/>
      <c r="D24" s="179"/>
      <c r="E24" s="179"/>
      <c r="F24" s="179"/>
      <c r="G24" s="179"/>
      <c r="H24" s="179"/>
      <c r="I24" s="179"/>
      <c r="J24" s="179"/>
      <c r="K24" s="179"/>
      <c r="L24" s="179"/>
      <c r="M24" s="179"/>
      <c r="N24" s="179"/>
      <c r="O24" s="179"/>
      <c r="P24" s="179"/>
      <c r="Q24" s="179"/>
      <c r="R24" s="179"/>
      <c r="S24" s="179"/>
      <c r="T24" s="180"/>
      <c r="U24" s="180"/>
      <c r="V24" s="179"/>
      <c r="W24" s="179"/>
      <c r="X24" s="179"/>
      <c r="Y24" s="179"/>
      <c r="Z24" s="181"/>
    </row>
    <row r="25" spans="1:26" s="27" customFormat="1" ht="48" customHeight="1">
      <c r="A25" s="25">
        <v>1</v>
      </c>
      <c r="B25" s="182" t="s">
        <v>92</v>
      </c>
      <c r="C25" s="183"/>
      <c r="D25" s="183"/>
      <c r="E25" s="183"/>
      <c r="F25" s="183"/>
      <c r="G25" s="184"/>
      <c r="H25" s="185">
        <f>$K$13</f>
        <v>20</v>
      </c>
      <c r="I25" s="185"/>
      <c r="J25" s="185"/>
      <c r="K25" s="240"/>
      <c r="L25" s="240"/>
      <c r="M25" s="241"/>
      <c r="N25" s="240"/>
      <c r="O25" s="240"/>
      <c r="P25" s="241"/>
      <c r="Q25" s="187"/>
      <c r="R25" s="187"/>
      <c r="S25" s="188"/>
      <c r="T25" s="189">
        <v>45</v>
      </c>
      <c r="U25" s="189"/>
      <c r="V25" s="190">
        <f>SUM(V26:W31)</f>
        <v>0</v>
      </c>
      <c r="W25" s="68"/>
      <c r="X25" s="59"/>
      <c r="Y25" s="60"/>
      <c r="Z25" s="61"/>
    </row>
    <row r="26" spans="1:26" ht="24" customHeight="1">
      <c r="A26" s="19">
        <v>1.1</v>
      </c>
      <c r="B26" s="100" t="s">
        <v>98</v>
      </c>
      <c r="C26" s="100"/>
      <c r="D26" s="100"/>
      <c r="E26" s="100"/>
      <c r="F26" s="100"/>
      <c r="G26" s="100"/>
      <c r="H26" s="106">
        <f aca="true" t="shared" si="1" ref="H26:H31">$K$13</f>
        <v>20</v>
      </c>
      <c r="I26" s="106"/>
      <c r="J26" s="106"/>
      <c r="K26" s="242"/>
      <c r="L26" s="242"/>
      <c r="M26" s="242"/>
      <c r="N26" s="242"/>
      <c r="O26" s="242"/>
      <c r="P26" s="242"/>
      <c r="Q26" s="107"/>
      <c r="R26" s="107"/>
      <c r="S26" s="107"/>
      <c r="T26" s="108">
        <v>7</v>
      </c>
      <c r="U26" s="108"/>
      <c r="V26" s="96">
        <f>(T26*((K26*0)+(N26*50)+(Q26*100)))/(H26*100)</f>
        <v>0</v>
      </c>
      <c r="W26" s="97"/>
      <c r="X26" s="62"/>
      <c r="Y26" s="63"/>
      <c r="Z26" s="64"/>
    </row>
    <row r="27" spans="1:26" s="11" customFormat="1" ht="48" customHeight="1">
      <c r="A27" s="20">
        <v>1.2</v>
      </c>
      <c r="B27" s="33" t="s">
        <v>99</v>
      </c>
      <c r="C27" s="33"/>
      <c r="D27" s="33"/>
      <c r="E27" s="33"/>
      <c r="F27" s="33"/>
      <c r="G27" s="33"/>
      <c r="H27" s="106">
        <f t="shared" si="1"/>
        <v>20</v>
      </c>
      <c r="I27" s="106"/>
      <c r="J27" s="106"/>
      <c r="K27" s="246"/>
      <c r="L27" s="246"/>
      <c r="M27" s="246"/>
      <c r="N27" s="246"/>
      <c r="O27" s="246"/>
      <c r="P27" s="246"/>
      <c r="Q27" s="191"/>
      <c r="R27" s="191"/>
      <c r="S27" s="192"/>
      <c r="T27" s="186">
        <v>8</v>
      </c>
      <c r="U27" s="186"/>
      <c r="V27" s="94">
        <f>(T27*((K27*0)+(N27*50)+(Q27*100)))/(H27*100)</f>
        <v>0</v>
      </c>
      <c r="W27" s="95"/>
      <c r="X27" s="62"/>
      <c r="Y27" s="63"/>
      <c r="Z27" s="64"/>
    </row>
    <row r="28" spans="1:26" s="11" customFormat="1" ht="48" customHeight="1">
      <c r="A28" s="20">
        <v>1.3</v>
      </c>
      <c r="B28" s="193" t="s">
        <v>100</v>
      </c>
      <c r="C28" s="194"/>
      <c r="D28" s="194"/>
      <c r="E28" s="194"/>
      <c r="F28" s="194"/>
      <c r="G28" s="195"/>
      <c r="H28" s="106">
        <f t="shared" si="1"/>
        <v>20</v>
      </c>
      <c r="I28" s="106"/>
      <c r="J28" s="106"/>
      <c r="K28" s="243"/>
      <c r="L28" s="244"/>
      <c r="M28" s="245"/>
      <c r="N28" s="243"/>
      <c r="O28" s="244"/>
      <c r="P28" s="245"/>
      <c r="Q28" s="85"/>
      <c r="R28" s="86"/>
      <c r="S28" s="86"/>
      <c r="T28" s="186">
        <v>6</v>
      </c>
      <c r="U28" s="186"/>
      <c r="V28" s="94">
        <f>(T28*((K28*0)+(N28*50)+(Q28*100)))/(H28*100)</f>
        <v>0</v>
      </c>
      <c r="W28" s="95"/>
      <c r="X28" s="62"/>
      <c r="Y28" s="63"/>
      <c r="Z28" s="64"/>
    </row>
    <row r="29" spans="1:26" s="11" customFormat="1" ht="72" customHeight="1">
      <c r="A29" s="20">
        <v>1.4</v>
      </c>
      <c r="B29" s="33" t="s">
        <v>101</v>
      </c>
      <c r="C29" s="33"/>
      <c r="D29" s="33"/>
      <c r="E29" s="33"/>
      <c r="F29" s="33"/>
      <c r="G29" s="33"/>
      <c r="H29" s="106">
        <f t="shared" si="1"/>
        <v>20</v>
      </c>
      <c r="I29" s="106"/>
      <c r="J29" s="106"/>
      <c r="K29" s="247"/>
      <c r="L29" s="247"/>
      <c r="M29" s="247"/>
      <c r="N29" s="247"/>
      <c r="O29" s="247"/>
      <c r="P29" s="247"/>
      <c r="Q29" s="116"/>
      <c r="R29" s="116"/>
      <c r="S29" s="85"/>
      <c r="T29" s="186">
        <v>8</v>
      </c>
      <c r="U29" s="186"/>
      <c r="V29" s="94">
        <f aca="true" t="shared" si="2" ref="V29:V36">(T29*((K29*0)+(N29*50)+(Q29*100)))/(H29*100)</f>
        <v>0</v>
      </c>
      <c r="W29" s="95"/>
      <c r="X29" s="62"/>
      <c r="Y29" s="63"/>
      <c r="Z29" s="64"/>
    </row>
    <row r="30" spans="1:26" s="11" customFormat="1" ht="48" customHeight="1">
      <c r="A30" s="20">
        <v>1.5</v>
      </c>
      <c r="B30" s="193" t="s">
        <v>102</v>
      </c>
      <c r="C30" s="194"/>
      <c r="D30" s="194"/>
      <c r="E30" s="194"/>
      <c r="F30" s="194"/>
      <c r="G30" s="195"/>
      <c r="H30" s="106">
        <f t="shared" si="1"/>
        <v>20</v>
      </c>
      <c r="I30" s="106"/>
      <c r="J30" s="106"/>
      <c r="K30" s="243"/>
      <c r="L30" s="244"/>
      <c r="M30" s="245"/>
      <c r="N30" s="243"/>
      <c r="O30" s="244"/>
      <c r="P30" s="245"/>
      <c r="Q30" s="85"/>
      <c r="R30" s="86"/>
      <c r="S30" s="88"/>
      <c r="T30" s="112">
        <v>8</v>
      </c>
      <c r="U30" s="113"/>
      <c r="V30" s="94">
        <f t="shared" si="2"/>
        <v>0</v>
      </c>
      <c r="W30" s="95"/>
      <c r="X30" s="62"/>
      <c r="Y30" s="63"/>
      <c r="Z30" s="64"/>
    </row>
    <row r="31" spans="1:26" ht="48" customHeight="1">
      <c r="A31" s="19">
        <v>1.6</v>
      </c>
      <c r="B31" s="193" t="s">
        <v>103</v>
      </c>
      <c r="C31" s="194"/>
      <c r="D31" s="194"/>
      <c r="E31" s="194"/>
      <c r="F31" s="194"/>
      <c r="G31" s="195"/>
      <c r="H31" s="106">
        <f t="shared" si="1"/>
        <v>20</v>
      </c>
      <c r="I31" s="106"/>
      <c r="J31" s="106"/>
      <c r="K31" s="257"/>
      <c r="L31" s="258"/>
      <c r="M31" s="259"/>
      <c r="N31" s="257"/>
      <c r="O31" s="258"/>
      <c r="P31" s="259"/>
      <c r="Q31" s="91"/>
      <c r="R31" s="92"/>
      <c r="S31" s="109"/>
      <c r="T31" s="110">
        <v>8</v>
      </c>
      <c r="U31" s="111"/>
      <c r="V31" s="96">
        <f t="shared" si="2"/>
        <v>0</v>
      </c>
      <c r="W31" s="97"/>
      <c r="X31" s="62"/>
      <c r="Y31" s="63"/>
      <c r="Z31" s="64"/>
    </row>
    <row r="32" spans="1:26" s="23" customFormat="1" ht="48" customHeight="1">
      <c r="A32" s="22">
        <v>2</v>
      </c>
      <c r="B32" s="79" t="s">
        <v>93</v>
      </c>
      <c r="C32" s="80"/>
      <c r="D32" s="80"/>
      <c r="E32" s="80"/>
      <c r="F32" s="80"/>
      <c r="G32" s="81"/>
      <c r="H32" s="82" t="str">
        <f>$K$14</f>
        <v>-</v>
      </c>
      <c r="I32" s="83"/>
      <c r="J32" s="84"/>
      <c r="K32" s="243"/>
      <c r="L32" s="244"/>
      <c r="M32" s="245"/>
      <c r="N32" s="243"/>
      <c r="O32" s="244"/>
      <c r="P32" s="245"/>
      <c r="Q32" s="85"/>
      <c r="R32" s="86"/>
      <c r="S32" s="88"/>
      <c r="T32" s="89" t="s">
        <v>105</v>
      </c>
      <c r="U32" s="90"/>
      <c r="V32" s="94" t="s">
        <v>105</v>
      </c>
      <c r="W32" s="95"/>
      <c r="X32" s="62"/>
      <c r="Y32" s="63"/>
      <c r="Z32" s="64"/>
    </row>
    <row r="33" spans="1:26" ht="24" customHeight="1">
      <c r="A33" s="16">
        <v>3</v>
      </c>
      <c r="B33" s="79" t="s">
        <v>94</v>
      </c>
      <c r="C33" s="80"/>
      <c r="D33" s="80"/>
      <c r="E33" s="80"/>
      <c r="F33" s="80"/>
      <c r="G33" s="81"/>
      <c r="H33" s="103">
        <f>$K$15</f>
        <v>300</v>
      </c>
      <c r="I33" s="104"/>
      <c r="J33" s="105"/>
      <c r="K33" s="257"/>
      <c r="L33" s="258"/>
      <c r="M33" s="259"/>
      <c r="N33" s="257"/>
      <c r="O33" s="258"/>
      <c r="P33" s="259"/>
      <c r="Q33" s="91"/>
      <c r="R33" s="92"/>
      <c r="S33" s="109"/>
      <c r="T33" s="118">
        <v>25</v>
      </c>
      <c r="U33" s="119"/>
      <c r="V33" s="96">
        <f t="shared" si="2"/>
        <v>0</v>
      </c>
      <c r="W33" s="97"/>
      <c r="X33" s="62"/>
      <c r="Y33" s="63"/>
      <c r="Z33" s="64"/>
    </row>
    <row r="34" spans="1:26" s="23" customFormat="1" ht="48" customHeight="1">
      <c r="A34" s="22">
        <v>4</v>
      </c>
      <c r="B34" s="79" t="s">
        <v>95</v>
      </c>
      <c r="C34" s="80"/>
      <c r="D34" s="80"/>
      <c r="E34" s="80"/>
      <c r="F34" s="80"/>
      <c r="G34" s="81"/>
      <c r="H34" s="82">
        <f>$K$16</f>
        <v>6</v>
      </c>
      <c r="I34" s="83"/>
      <c r="J34" s="84"/>
      <c r="K34" s="243"/>
      <c r="L34" s="244"/>
      <c r="M34" s="245"/>
      <c r="N34" s="243"/>
      <c r="O34" s="244"/>
      <c r="P34" s="245"/>
      <c r="Q34" s="85"/>
      <c r="R34" s="86"/>
      <c r="S34" s="88"/>
      <c r="T34" s="89">
        <v>15</v>
      </c>
      <c r="U34" s="90"/>
      <c r="V34" s="94">
        <f t="shared" si="2"/>
        <v>0</v>
      </c>
      <c r="W34" s="95"/>
      <c r="X34" s="62"/>
      <c r="Y34" s="63"/>
      <c r="Z34" s="64"/>
    </row>
    <row r="35" spans="1:26" s="23" customFormat="1" ht="48" customHeight="1">
      <c r="A35" s="22">
        <v>5</v>
      </c>
      <c r="B35" s="79" t="s">
        <v>96</v>
      </c>
      <c r="C35" s="80"/>
      <c r="D35" s="80"/>
      <c r="E35" s="80"/>
      <c r="F35" s="80"/>
      <c r="G35" s="81"/>
      <c r="H35" s="82" t="str">
        <f>$K$17</f>
        <v>-</v>
      </c>
      <c r="I35" s="83"/>
      <c r="J35" s="84"/>
      <c r="K35" s="243"/>
      <c r="L35" s="244"/>
      <c r="M35" s="245"/>
      <c r="N35" s="243"/>
      <c r="O35" s="244"/>
      <c r="P35" s="245"/>
      <c r="Q35" s="85"/>
      <c r="R35" s="86"/>
      <c r="S35" s="88"/>
      <c r="T35" s="89" t="s">
        <v>105</v>
      </c>
      <c r="U35" s="90"/>
      <c r="V35" s="94" t="s">
        <v>105</v>
      </c>
      <c r="W35" s="95"/>
      <c r="X35" s="62"/>
      <c r="Y35" s="63"/>
      <c r="Z35" s="64"/>
    </row>
    <row r="36" spans="1:26" s="23" customFormat="1" ht="48" customHeight="1">
      <c r="A36" s="22">
        <v>6</v>
      </c>
      <c r="B36" s="114" t="s">
        <v>97</v>
      </c>
      <c r="C36" s="114"/>
      <c r="D36" s="114"/>
      <c r="E36" s="114"/>
      <c r="F36" s="114"/>
      <c r="G36" s="114"/>
      <c r="H36" s="115">
        <f>$K$18</f>
        <v>6</v>
      </c>
      <c r="I36" s="115"/>
      <c r="J36" s="115"/>
      <c r="K36" s="247"/>
      <c r="L36" s="247"/>
      <c r="M36" s="247"/>
      <c r="N36" s="247"/>
      <c r="O36" s="247"/>
      <c r="P36" s="247"/>
      <c r="Q36" s="116"/>
      <c r="R36" s="116"/>
      <c r="S36" s="85"/>
      <c r="T36" s="117">
        <v>15</v>
      </c>
      <c r="U36" s="117"/>
      <c r="V36" s="94">
        <f t="shared" si="2"/>
        <v>0</v>
      </c>
      <c r="W36" s="95"/>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SUM(V25,V33,V34,V36)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86</v>
      </c>
    </row>
    <row r="40" spans="1:26" ht="60" customHeight="1">
      <c r="A40" s="21" t="s">
        <v>6</v>
      </c>
      <c r="B40" s="40" t="s">
        <v>40</v>
      </c>
      <c r="C40" s="40"/>
      <c r="D40" s="40"/>
      <c r="E40" s="40"/>
      <c r="F40" s="40"/>
      <c r="G40" s="40"/>
      <c r="H40" s="40"/>
      <c r="I40" s="40"/>
      <c r="J40" s="40"/>
      <c r="K40" s="40"/>
      <c r="L40" s="40"/>
      <c r="M40" s="120" t="s">
        <v>41</v>
      </c>
      <c r="N40" s="121"/>
      <c r="O40" s="121"/>
      <c r="P40" s="121"/>
      <c r="Q40" s="121"/>
      <c r="R40" s="121"/>
      <c r="S40" s="121"/>
      <c r="T40" s="121"/>
      <c r="U40" s="121"/>
      <c r="V40" s="121"/>
      <c r="W40" s="121"/>
      <c r="X40" s="122"/>
      <c r="Y40" s="102" t="s">
        <v>42</v>
      </c>
      <c r="Z40" s="102"/>
    </row>
    <row r="41" spans="1:26" ht="24" customHeight="1">
      <c r="A41" s="123" t="s">
        <v>43</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26"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26"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26"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26"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26" t="str">
        <f>IF(B46&lt;&gt;"","2.1.5","")</f>
        <v/>
      </c>
      <c r="B46" s="127"/>
      <c r="C46" s="128"/>
      <c r="D46" s="128"/>
      <c r="E46" s="128"/>
      <c r="F46" s="128"/>
      <c r="G46" s="128"/>
      <c r="H46" s="128"/>
      <c r="I46" s="128"/>
      <c r="J46" s="128"/>
      <c r="K46" s="128"/>
      <c r="L46" s="129"/>
      <c r="M46" s="28"/>
      <c r="N46" s="29"/>
      <c r="O46" s="29"/>
      <c r="P46" s="29"/>
      <c r="Q46" s="29"/>
      <c r="R46" s="29"/>
      <c r="S46" s="29"/>
      <c r="T46" s="29"/>
      <c r="U46" s="29"/>
      <c r="V46" s="29"/>
      <c r="W46" s="29"/>
      <c r="X46" s="30"/>
      <c r="Y46" s="135"/>
      <c r="Z46" s="136"/>
    </row>
    <row r="47" spans="1:26" ht="24" customHeight="1">
      <c r="A47" s="123" t="s">
        <v>44</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26"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26"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26"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26"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26"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45</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26"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26"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26"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26"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26"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87</v>
      </c>
    </row>
    <row r="61" ht="9.95" customHeight="1"/>
    <row r="62" spans="1:26" ht="72" customHeight="1">
      <c r="A62" s="21" t="s">
        <v>6</v>
      </c>
      <c r="B62" s="40" t="s">
        <v>46</v>
      </c>
      <c r="C62" s="40"/>
      <c r="D62" s="40"/>
      <c r="E62" s="40"/>
      <c r="F62" s="40"/>
      <c r="G62" s="40"/>
      <c r="H62" s="40" t="s">
        <v>41</v>
      </c>
      <c r="I62" s="40"/>
      <c r="J62" s="40"/>
      <c r="K62" s="40"/>
      <c r="L62" s="40"/>
      <c r="M62" s="40"/>
      <c r="N62" s="40"/>
      <c r="O62" s="40"/>
      <c r="P62" s="40"/>
      <c r="Q62" s="120" t="s">
        <v>47</v>
      </c>
      <c r="R62" s="121"/>
      <c r="S62" s="121"/>
      <c r="T62" s="121"/>
      <c r="U62" s="121"/>
      <c r="V62" s="121"/>
      <c r="W62" s="121"/>
      <c r="X62" s="122"/>
      <c r="Y62" s="102" t="s">
        <v>42</v>
      </c>
      <c r="Z62" s="102"/>
    </row>
    <row r="63" spans="1:26" ht="72" customHeight="1">
      <c r="A63" s="26"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26"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26"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26"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26" t="str">
        <f>IF(B67&lt;&gt;"","3.5","")</f>
        <v/>
      </c>
      <c r="B67" s="127"/>
      <c r="C67" s="128"/>
      <c r="D67" s="128"/>
      <c r="E67" s="128"/>
      <c r="F67" s="128"/>
      <c r="G67" s="129"/>
      <c r="H67" s="127"/>
      <c r="I67" s="128"/>
      <c r="J67" s="128"/>
      <c r="K67" s="128"/>
      <c r="L67" s="128"/>
      <c r="M67" s="128"/>
      <c r="N67" s="128"/>
      <c r="O67" s="128"/>
      <c r="P67" s="129"/>
      <c r="Q67" s="127"/>
      <c r="R67" s="128"/>
      <c r="S67" s="128"/>
      <c r="T67" s="128"/>
      <c r="U67" s="128"/>
      <c r="V67" s="128"/>
      <c r="W67" s="128"/>
      <c r="X67" s="129"/>
      <c r="Y67" s="135"/>
      <c r="Z67" s="136"/>
    </row>
    <row r="68" spans="1:26" s="17" customFormat="1" ht="72" customHeight="1">
      <c r="A68" s="26"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88</v>
      </c>
    </row>
    <row r="71" ht="9.95" customHeight="1">
      <c r="A71" s="5"/>
    </row>
    <row r="72" spans="2:25" ht="48" customHeight="1">
      <c r="B72" s="153"/>
      <c r="C72" s="154"/>
      <c r="D72" s="154"/>
      <c r="E72" s="154"/>
      <c r="F72" s="154"/>
      <c r="G72" s="154"/>
      <c r="H72" s="154"/>
      <c r="I72" s="154"/>
      <c r="J72" s="154"/>
      <c r="K72" s="154"/>
      <c r="L72" s="154"/>
      <c r="M72" s="154"/>
      <c r="N72" s="154"/>
      <c r="O72" s="154"/>
      <c r="P72" s="154"/>
      <c r="Q72" s="154"/>
      <c r="R72" s="154"/>
      <c r="S72" s="154"/>
      <c r="T72" s="154"/>
      <c r="U72" s="154"/>
      <c r="V72" s="154"/>
      <c r="W72" s="154"/>
      <c r="X72" s="154"/>
      <c r="Y72" s="155"/>
    </row>
    <row r="73" spans="2:25" ht="48" customHeight="1">
      <c r="B73" s="156"/>
      <c r="C73" s="157"/>
      <c r="D73" s="157"/>
      <c r="E73" s="157"/>
      <c r="F73" s="157"/>
      <c r="G73" s="157"/>
      <c r="H73" s="157"/>
      <c r="I73" s="157"/>
      <c r="J73" s="157"/>
      <c r="K73" s="157"/>
      <c r="L73" s="157"/>
      <c r="M73" s="157"/>
      <c r="N73" s="157"/>
      <c r="O73" s="157"/>
      <c r="P73" s="157"/>
      <c r="Q73" s="157"/>
      <c r="R73" s="157"/>
      <c r="S73" s="157"/>
      <c r="T73" s="157"/>
      <c r="U73" s="157"/>
      <c r="V73" s="157"/>
      <c r="W73" s="157"/>
      <c r="X73" s="157"/>
      <c r="Y73" s="158"/>
    </row>
    <row r="74" spans="2:25" ht="48" customHeight="1">
      <c r="B74" s="156"/>
      <c r="C74" s="157"/>
      <c r="D74" s="157"/>
      <c r="E74" s="157"/>
      <c r="F74" s="157"/>
      <c r="G74" s="157"/>
      <c r="H74" s="157"/>
      <c r="I74" s="157"/>
      <c r="J74" s="157"/>
      <c r="K74" s="157"/>
      <c r="L74" s="157"/>
      <c r="M74" s="157"/>
      <c r="N74" s="157"/>
      <c r="O74" s="157"/>
      <c r="P74" s="157"/>
      <c r="Q74" s="157"/>
      <c r="R74" s="157"/>
      <c r="S74" s="157"/>
      <c r="T74" s="157"/>
      <c r="U74" s="157"/>
      <c r="V74" s="157"/>
      <c r="W74" s="157"/>
      <c r="X74" s="157"/>
      <c r="Y74" s="158"/>
    </row>
    <row r="75" spans="2:25" ht="48" customHeight="1">
      <c r="B75" s="156"/>
      <c r="C75" s="157"/>
      <c r="D75" s="157"/>
      <c r="E75" s="157"/>
      <c r="F75" s="157"/>
      <c r="G75" s="157"/>
      <c r="H75" s="157"/>
      <c r="I75" s="157"/>
      <c r="J75" s="157"/>
      <c r="K75" s="157"/>
      <c r="L75" s="157"/>
      <c r="M75" s="157"/>
      <c r="N75" s="157"/>
      <c r="O75" s="157"/>
      <c r="P75" s="157"/>
      <c r="Q75" s="157"/>
      <c r="R75" s="157"/>
      <c r="S75" s="157"/>
      <c r="T75" s="157"/>
      <c r="U75" s="157"/>
      <c r="V75" s="157"/>
      <c r="W75" s="157"/>
      <c r="X75" s="157"/>
      <c r="Y75" s="158"/>
    </row>
    <row r="76" spans="2:25" ht="48" customHeight="1">
      <c r="B76" s="156"/>
      <c r="C76" s="157"/>
      <c r="D76" s="157"/>
      <c r="E76" s="157"/>
      <c r="F76" s="157"/>
      <c r="G76" s="157"/>
      <c r="H76" s="157"/>
      <c r="I76" s="157"/>
      <c r="J76" s="157"/>
      <c r="K76" s="157"/>
      <c r="L76" s="157"/>
      <c r="M76" s="157"/>
      <c r="N76" s="157"/>
      <c r="O76" s="157"/>
      <c r="P76" s="157"/>
      <c r="Q76" s="157"/>
      <c r="R76" s="157"/>
      <c r="S76" s="157"/>
      <c r="T76" s="157"/>
      <c r="U76" s="157"/>
      <c r="V76" s="157"/>
      <c r="W76" s="157"/>
      <c r="X76" s="157"/>
      <c r="Y76" s="158"/>
    </row>
    <row r="77" ht="21" customHeight="1">
      <c r="A77" s="5"/>
    </row>
    <row r="78" ht="15">
      <c r="A78" s="5" t="s">
        <v>89</v>
      </c>
    </row>
    <row r="79" ht="24" customHeight="1"/>
    <row r="80" spans="2:25" ht="10.15" customHeight="1">
      <c r="B80" s="177"/>
      <c r="C80" s="177"/>
      <c r="D80" s="177"/>
      <c r="E80" s="177"/>
      <c r="F80" s="177"/>
      <c r="G80" s="177"/>
      <c r="H80" s="177"/>
      <c r="J80" s="177"/>
      <c r="K80" s="177"/>
      <c r="L80" s="177"/>
      <c r="M80" s="177"/>
      <c r="N80" s="177"/>
      <c r="O80" s="177"/>
      <c r="P80" s="177"/>
      <c r="Q80" s="177"/>
      <c r="S80" s="137"/>
      <c r="T80" s="138"/>
      <c r="U80" s="138"/>
      <c r="V80" s="138"/>
      <c r="W80" s="138"/>
      <c r="X80" s="138"/>
      <c r="Y80" s="139"/>
    </row>
    <row r="81" spans="2:25" ht="10.15" customHeight="1">
      <c r="B81" s="177"/>
      <c r="C81" s="177"/>
      <c r="D81" s="177"/>
      <c r="E81" s="177"/>
      <c r="F81" s="177"/>
      <c r="G81" s="177"/>
      <c r="H81" s="177"/>
      <c r="J81" s="177"/>
      <c r="K81" s="177"/>
      <c r="L81" s="177"/>
      <c r="M81" s="177"/>
      <c r="N81" s="177"/>
      <c r="O81" s="177"/>
      <c r="P81" s="177"/>
      <c r="Q81" s="177"/>
      <c r="S81" s="140"/>
      <c r="T81" s="141"/>
      <c r="U81" s="141"/>
      <c r="V81" s="141"/>
      <c r="W81" s="141"/>
      <c r="X81" s="141"/>
      <c r="Y81" s="142"/>
    </row>
    <row r="82" spans="2:25" ht="21" customHeight="1">
      <c r="B82" s="177"/>
      <c r="C82" s="177"/>
      <c r="D82" s="177"/>
      <c r="E82" s="177"/>
      <c r="F82" s="177"/>
      <c r="G82" s="177"/>
      <c r="H82" s="177"/>
      <c r="J82" s="177"/>
      <c r="K82" s="177"/>
      <c r="L82" s="177"/>
      <c r="M82" s="177"/>
      <c r="N82" s="177"/>
      <c r="O82" s="177"/>
      <c r="P82" s="177"/>
      <c r="Q82" s="177"/>
      <c r="S82" s="140"/>
      <c r="T82" s="141"/>
      <c r="U82" s="141"/>
      <c r="V82" s="141"/>
      <c r="W82" s="141"/>
      <c r="X82" s="141"/>
      <c r="Y82" s="142"/>
    </row>
    <row r="83" spans="2:25" ht="35.25" customHeight="1">
      <c r="B83" s="177"/>
      <c r="C83" s="177"/>
      <c r="D83" s="177"/>
      <c r="E83" s="177"/>
      <c r="F83" s="177"/>
      <c r="G83" s="177"/>
      <c r="H83" s="177"/>
      <c r="J83" s="177"/>
      <c r="K83" s="177"/>
      <c r="L83" s="177"/>
      <c r="M83" s="177"/>
      <c r="N83" s="177"/>
      <c r="O83" s="177"/>
      <c r="P83" s="177"/>
      <c r="Q83" s="177"/>
      <c r="S83" s="140"/>
      <c r="T83" s="141"/>
      <c r="U83" s="141"/>
      <c r="V83" s="141"/>
      <c r="W83" s="141"/>
      <c r="X83" s="141"/>
      <c r="Y83" s="142"/>
    </row>
    <row r="84" spans="2:25" ht="21" customHeight="1">
      <c r="B84" s="177"/>
      <c r="C84" s="177"/>
      <c r="D84" s="177"/>
      <c r="E84" s="177"/>
      <c r="F84" s="177"/>
      <c r="G84" s="177"/>
      <c r="H84" s="177"/>
      <c r="J84" s="177"/>
      <c r="K84" s="177"/>
      <c r="L84" s="177"/>
      <c r="M84" s="177"/>
      <c r="N84" s="177"/>
      <c r="O84" s="177"/>
      <c r="P84" s="177"/>
      <c r="Q84" s="177"/>
      <c r="S84" s="140"/>
      <c r="T84" s="141"/>
      <c r="U84" s="141"/>
      <c r="V84" s="141"/>
      <c r="W84" s="141"/>
      <c r="X84" s="141"/>
      <c r="Y84" s="142"/>
    </row>
    <row r="85" spans="2:25" ht="21" customHeight="1">
      <c r="B85" s="177"/>
      <c r="C85" s="177"/>
      <c r="D85" s="177"/>
      <c r="E85" s="177"/>
      <c r="F85" s="177"/>
      <c r="G85" s="177"/>
      <c r="H85" s="177"/>
      <c r="J85" s="177"/>
      <c r="K85" s="177"/>
      <c r="L85" s="177"/>
      <c r="M85" s="177"/>
      <c r="N85" s="177"/>
      <c r="O85" s="177"/>
      <c r="P85" s="177"/>
      <c r="Q85" s="177"/>
      <c r="S85" s="140"/>
      <c r="T85" s="141"/>
      <c r="U85" s="141"/>
      <c r="V85" s="141"/>
      <c r="W85" s="141"/>
      <c r="X85" s="141"/>
      <c r="Y85" s="142"/>
    </row>
    <row r="86" spans="2:25" ht="21" customHeight="1">
      <c r="B86" s="177"/>
      <c r="C86" s="177"/>
      <c r="D86" s="177"/>
      <c r="E86" s="177"/>
      <c r="F86" s="177"/>
      <c r="G86" s="177"/>
      <c r="H86" s="177"/>
      <c r="J86" s="177"/>
      <c r="K86" s="177"/>
      <c r="L86" s="177"/>
      <c r="M86" s="177"/>
      <c r="N86" s="177"/>
      <c r="O86" s="177"/>
      <c r="P86" s="177"/>
      <c r="Q86" s="177"/>
      <c r="S86" s="140"/>
      <c r="T86" s="141"/>
      <c r="U86" s="141"/>
      <c r="V86" s="141"/>
      <c r="W86" s="141"/>
      <c r="X86" s="141"/>
      <c r="Y86" s="142"/>
    </row>
    <row r="87" spans="2:25" ht="21" customHeight="1">
      <c r="B87" s="177"/>
      <c r="C87" s="177"/>
      <c r="D87" s="177"/>
      <c r="E87" s="177"/>
      <c r="F87" s="177"/>
      <c r="G87" s="177"/>
      <c r="H87" s="177"/>
      <c r="J87" s="177"/>
      <c r="K87" s="177"/>
      <c r="L87" s="177"/>
      <c r="M87" s="177"/>
      <c r="N87" s="177"/>
      <c r="O87" s="177"/>
      <c r="P87" s="177"/>
      <c r="Q87" s="177"/>
      <c r="S87" s="140"/>
      <c r="T87" s="141"/>
      <c r="U87" s="141"/>
      <c r="V87" s="141"/>
      <c r="W87" s="141"/>
      <c r="X87" s="141"/>
      <c r="Y87" s="142"/>
    </row>
    <row r="88" spans="2:25" ht="21" customHeight="1">
      <c r="B88" s="177"/>
      <c r="C88" s="177"/>
      <c r="D88" s="177"/>
      <c r="E88" s="177"/>
      <c r="F88" s="177"/>
      <c r="G88" s="177"/>
      <c r="H88" s="177"/>
      <c r="J88" s="177"/>
      <c r="K88" s="177"/>
      <c r="L88" s="177"/>
      <c r="M88" s="177"/>
      <c r="N88" s="177"/>
      <c r="O88" s="177"/>
      <c r="P88" s="177"/>
      <c r="Q88" s="177"/>
      <c r="S88" s="140"/>
      <c r="T88" s="141"/>
      <c r="U88" s="141"/>
      <c r="V88" s="141"/>
      <c r="W88" s="141"/>
      <c r="X88" s="141"/>
      <c r="Y88" s="142"/>
    </row>
    <row r="89" spans="2:25" ht="21" customHeight="1">
      <c r="B89" s="177"/>
      <c r="C89" s="177"/>
      <c r="D89" s="177"/>
      <c r="E89" s="177"/>
      <c r="F89" s="177"/>
      <c r="G89" s="177"/>
      <c r="H89" s="177"/>
      <c r="J89" s="177"/>
      <c r="K89" s="177"/>
      <c r="L89" s="177"/>
      <c r="M89" s="177"/>
      <c r="N89" s="177"/>
      <c r="O89" s="177"/>
      <c r="P89" s="177"/>
      <c r="Q89" s="177"/>
      <c r="S89" s="143"/>
      <c r="T89" s="144"/>
      <c r="U89" s="144"/>
      <c r="V89" s="144"/>
      <c r="W89" s="144"/>
      <c r="X89" s="144"/>
      <c r="Y89" s="145"/>
    </row>
    <row r="90" spans="2:25" ht="48" customHeight="1">
      <c r="B90" s="146"/>
      <c r="C90" s="146"/>
      <c r="D90" s="146"/>
      <c r="E90" s="146"/>
      <c r="F90" s="146"/>
      <c r="G90" s="146"/>
      <c r="H90" s="146"/>
      <c r="J90" s="147"/>
      <c r="K90" s="148"/>
      <c r="L90" s="148"/>
      <c r="M90" s="148"/>
      <c r="N90" s="148"/>
      <c r="O90" s="148"/>
      <c r="P90" s="148"/>
      <c r="Q90" s="149"/>
      <c r="S90" s="147"/>
      <c r="T90" s="148"/>
      <c r="U90" s="148"/>
      <c r="V90" s="148"/>
      <c r="W90" s="148"/>
      <c r="X90" s="148"/>
      <c r="Y90" s="149"/>
    </row>
    <row r="91" spans="2:25" ht="48" customHeight="1">
      <c r="B91" s="146"/>
      <c r="C91" s="146"/>
      <c r="D91" s="146"/>
      <c r="E91" s="146"/>
      <c r="F91" s="146"/>
      <c r="G91" s="146"/>
      <c r="H91" s="146"/>
      <c r="J91" s="150"/>
      <c r="K91" s="151"/>
      <c r="L91" s="151"/>
      <c r="M91" s="151"/>
      <c r="N91" s="151"/>
      <c r="O91" s="151"/>
      <c r="P91" s="151"/>
      <c r="Q91" s="152"/>
      <c r="S91" s="150"/>
      <c r="T91" s="151"/>
      <c r="U91" s="151"/>
      <c r="V91" s="151"/>
      <c r="W91" s="151"/>
      <c r="X91" s="151"/>
      <c r="Y91" s="152"/>
    </row>
    <row r="92" ht="21" customHeight="1"/>
    <row r="93" spans="2:25" ht="21" customHeight="1">
      <c r="B93" s="177"/>
      <c r="C93" s="177"/>
      <c r="D93" s="177"/>
      <c r="E93" s="177"/>
      <c r="F93" s="177"/>
      <c r="G93" s="177"/>
      <c r="H93" s="177"/>
      <c r="J93" s="177"/>
      <c r="K93" s="177"/>
      <c r="L93" s="177"/>
      <c r="M93" s="177"/>
      <c r="N93" s="177"/>
      <c r="O93" s="177"/>
      <c r="P93" s="177"/>
      <c r="Q93" s="177"/>
      <c r="S93" s="137"/>
      <c r="T93" s="138"/>
      <c r="U93" s="138"/>
      <c r="V93" s="138"/>
      <c r="W93" s="138"/>
      <c r="X93" s="138"/>
      <c r="Y93" s="139"/>
    </row>
    <row r="94" spans="2:25" ht="21" customHeight="1">
      <c r="B94" s="177"/>
      <c r="C94" s="177"/>
      <c r="D94" s="177"/>
      <c r="E94" s="177"/>
      <c r="F94" s="177"/>
      <c r="G94" s="177"/>
      <c r="H94" s="177"/>
      <c r="J94" s="177"/>
      <c r="K94" s="177"/>
      <c r="L94" s="177"/>
      <c r="M94" s="177"/>
      <c r="N94" s="177"/>
      <c r="O94" s="177"/>
      <c r="P94" s="177"/>
      <c r="Q94" s="177"/>
      <c r="S94" s="140"/>
      <c r="T94" s="141"/>
      <c r="U94" s="141"/>
      <c r="V94" s="141"/>
      <c r="W94" s="141"/>
      <c r="X94" s="141"/>
      <c r="Y94" s="142"/>
    </row>
    <row r="95" spans="2:25" ht="21" customHeight="1">
      <c r="B95" s="177"/>
      <c r="C95" s="177"/>
      <c r="D95" s="177"/>
      <c r="E95" s="177"/>
      <c r="F95" s="177"/>
      <c r="G95" s="177"/>
      <c r="H95" s="177"/>
      <c r="J95" s="177"/>
      <c r="K95" s="177"/>
      <c r="L95" s="177"/>
      <c r="M95" s="177"/>
      <c r="N95" s="177"/>
      <c r="O95" s="177"/>
      <c r="P95" s="177"/>
      <c r="Q95" s="177"/>
      <c r="S95" s="140"/>
      <c r="T95" s="141"/>
      <c r="U95" s="141"/>
      <c r="V95" s="141"/>
      <c r="W95" s="141"/>
      <c r="X95" s="141"/>
      <c r="Y95" s="142"/>
    </row>
    <row r="96" spans="2:25" ht="21" customHeight="1">
      <c r="B96" s="177"/>
      <c r="C96" s="177"/>
      <c r="D96" s="177"/>
      <c r="E96" s="177"/>
      <c r="F96" s="177"/>
      <c r="G96" s="177"/>
      <c r="H96" s="177"/>
      <c r="J96" s="177"/>
      <c r="K96" s="177"/>
      <c r="L96" s="177"/>
      <c r="M96" s="177"/>
      <c r="N96" s="177"/>
      <c r="O96" s="177"/>
      <c r="P96" s="177"/>
      <c r="Q96" s="177"/>
      <c r="S96" s="140"/>
      <c r="T96" s="141"/>
      <c r="U96" s="141"/>
      <c r="V96" s="141"/>
      <c r="W96" s="141"/>
      <c r="X96" s="141"/>
      <c r="Y96" s="142"/>
    </row>
    <row r="97" spans="2:25" ht="21" customHeight="1">
      <c r="B97" s="177"/>
      <c r="C97" s="177"/>
      <c r="D97" s="177"/>
      <c r="E97" s="177"/>
      <c r="F97" s="177"/>
      <c r="G97" s="177"/>
      <c r="H97" s="177"/>
      <c r="J97" s="177"/>
      <c r="K97" s="177"/>
      <c r="L97" s="177"/>
      <c r="M97" s="177"/>
      <c r="N97" s="177"/>
      <c r="O97" s="177"/>
      <c r="P97" s="177"/>
      <c r="Q97" s="177"/>
      <c r="S97" s="140"/>
      <c r="T97" s="141"/>
      <c r="U97" s="141"/>
      <c r="V97" s="141"/>
      <c r="W97" s="141"/>
      <c r="X97" s="141"/>
      <c r="Y97" s="142"/>
    </row>
    <row r="98" spans="2:25" ht="21" customHeight="1">
      <c r="B98" s="177"/>
      <c r="C98" s="177"/>
      <c r="D98" s="177"/>
      <c r="E98" s="177"/>
      <c r="F98" s="177"/>
      <c r="G98" s="177"/>
      <c r="H98" s="177"/>
      <c r="J98" s="177"/>
      <c r="K98" s="177"/>
      <c r="L98" s="177"/>
      <c r="M98" s="177"/>
      <c r="N98" s="177"/>
      <c r="O98" s="177"/>
      <c r="P98" s="177"/>
      <c r="Q98" s="177"/>
      <c r="S98" s="140"/>
      <c r="T98" s="141"/>
      <c r="U98" s="141"/>
      <c r="V98" s="141"/>
      <c r="W98" s="141"/>
      <c r="X98" s="141"/>
      <c r="Y98" s="142"/>
    </row>
    <row r="99" spans="2:25" ht="21" customHeight="1">
      <c r="B99" s="177"/>
      <c r="C99" s="177"/>
      <c r="D99" s="177"/>
      <c r="E99" s="177"/>
      <c r="F99" s="177"/>
      <c r="G99" s="177"/>
      <c r="H99" s="177"/>
      <c r="J99" s="177"/>
      <c r="K99" s="177"/>
      <c r="L99" s="177"/>
      <c r="M99" s="177"/>
      <c r="N99" s="177"/>
      <c r="O99" s="177"/>
      <c r="P99" s="177"/>
      <c r="Q99" s="177"/>
      <c r="S99" s="140"/>
      <c r="T99" s="141"/>
      <c r="U99" s="141"/>
      <c r="V99" s="141"/>
      <c r="W99" s="141"/>
      <c r="X99" s="141"/>
      <c r="Y99" s="142"/>
    </row>
    <row r="100" spans="2:25" ht="21" customHeight="1">
      <c r="B100" s="177"/>
      <c r="C100" s="177"/>
      <c r="D100" s="177"/>
      <c r="E100" s="177"/>
      <c r="F100" s="177"/>
      <c r="G100" s="177"/>
      <c r="H100" s="177"/>
      <c r="J100" s="177"/>
      <c r="K100" s="177"/>
      <c r="L100" s="177"/>
      <c r="M100" s="177"/>
      <c r="N100" s="177"/>
      <c r="O100" s="177"/>
      <c r="P100" s="177"/>
      <c r="Q100" s="177"/>
      <c r="S100" s="140"/>
      <c r="T100" s="141"/>
      <c r="U100" s="141"/>
      <c r="V100" s="141"/>
      <c r="W100" s="141"/>
      <c r="X100" s="141"/>
      <c r="Y100" s="142"/>
    </row>
    <row r="101" spans="2:25" ht="21" customHeight="1">
      <c r="B101" s="177"/>
      <c r="C101" s="177"/>
      <c r="D101" s="177"/>
      <c r="E101" s="177"/>
      <c r="F101" s="177"/>
      <c r="G101" s="177"/>
      <c r="H101" s="177"/>
      <c r="J101" s="177"/>
      <c r="K101" s="177"/>
      <c r="L101" s="177"/>
      <c r="M101" s="177"/>
      <c r="N101" s="177"/>
      <c r="O101" s="177"/>
      <c r="P101" s="177"/>
      <c r="Q101" s="177"/>
      <c r="S101" s="140"/>
      <c r="T101" s="141"/>
      <c r="U101" s="141"/>
      <c r="V101" s="141"/>
      <c r="W101" s="141"/>
      <c r="X101" s="141"/>
      <c r="Y101" s="142"/>
    </row>
    <row r="102" spans="2:25" ht="21" customHeight="1">
      <c r="B102" s="177"/>
      <c r="C102" s="177"/>
      <c r="D102" s="177"/>
      <c r="E102" s="177"/>
      <c r="F102" s="177"/>
      <c r="G102" s="177"/>
      <c r="H102" s="177"/>
      <c r="J102" s="177"/>
      <c r="K102" s="177"/>
      <c r="L102" s="177"/>
      <c r="M102" s="177"/>
      <c r="N102" s="177"/>
      <c r="O102" s="177"/>
      <c r="P102" s="177"/>
      <c r="Q102" s="177"/>
      <c r="S102" s="143"/>
      <c r="T102" s="144"/>
      <c r="U102" s="144"/>
      <c r="V102" s="144"/>
      <c r="W102" s="144"/>
      <c r="X102" s="144"/>
      <c r="Y102" s="145"/>
    </row>
    <row r="103" spans="2:25" ht="48" customHeight="1">
      <c r="B103" s="130"/>
      <c r="C103" s="130"/>
      <c r="D103" s="130"/>
      <c r="E103" s="130"/>
      <c r="F103" s="130"/>
      <c r="G103" s="130"/>
      <c r="H103" s="130"/>
      <c r="J103" s="147"/>
      <c r="K103" s="148"/>
      <c r="L103" s="148"/>
      <c r="M103" s="148"/>
      <c r="N103" s="148"/>
      <c r="O103" s="148"/>
      <c r="P103" s="148"/>
      <c r="Q103" s="149"/>
      <c r="S103" s="165"/>
      <c r="T103" s="166"/>
      <c r="U103" s="166"/>
      <c r="V103" s="166"/>
      <c r="W103" s="166"/>
      <c r="X103" s="166"/>
      <c r="Y103" s="167"/>
    </row>
    <row r="104" spans="2:25" ht="48" customHeight="1">
      <c r="B104" s="130"/>
      <c r="C104" s="130"/>
      <c r="D104" s="130"/>
      <c r="E104" s="130"/>
      <c r="F104" s="130"/>
      <c r="G104" s="130"/>
      <c r="H104" s="130"/>
      <c r="J104" s="150"/>
      <c r="K104" s="151"/>
      <c r="L104" s="151"/>
      <c r="M104" s="151"/>
      <c r="N104" s="151"/>
      <c r="O104" s="151"/>
      <c r="P104" s="151"/>
      <c r="Q104" s="152"/>
      <c r="S104" s="168"/>
      <c r="T104" s="169"/>
      <c r="U104" s="169"/>
      <c r="V104" s="169"/>
      <c r="W104" s="169"/>
      <c r="X104" s="169"/>
      <c r="Y104" s="170"/>
    </row>
    <row r="105" ht="21" customHeight="1"/>
    <row r="106" spans="2:25" ht="21" customHeight="1">
      <c r="B106" s="137"/>
      <c r="C106" s="138"/>
      <c r="D106" s="138"/>
      <c r="E106" s="138"/>
      <c r="F106" s="138"/>
      <c r="G106" s="138"/>
      <c r="H106" s="139"/>
      <c r="J106" s="137"/>
      <c r="K106" s="138"/>
      <c r="L106" s="138"/>
      <c r="M106" s="138"/>
      <c r="N106" s="138"/>
      <c r="O106" s="138"/>
      <c r="P106" s="138"/>
      <c r="Q106" s="139"/>
      <c r="S106" s="137"/>
      <c r="T106" s="138"/>
      <c r="U106" s="138"/>
      <c r="V106" s="138"/>
      <c r="W106" s="138"/>
      <c r="X106" s="138"/>
      <c r="Y106" s="139"/>
    </row>
    <row r="107" spans="2:25" ht="21" customHeight="1">
      <c r="B107" s="140"/>
      <c r="C107" s="141"/>
      <c r="D107" s="141"/>
      <c r="E107" s="141"/>
      <c r="F107" s="141"/>
      <c r="G107" s="141"/>
      <c r="H107" s="142"/>
      <c r="J107" s="140"/>
      <c r="K107" s="141"/>
      <c r="L107" s="141"/>
      <c r="M107" s="141"/>
      <c r="N107" s="141"/>
      <c r="O107" s="141"/>
      <c r="P107" s="141"/>
      <c r="Q107" s="142"/>
      <c r="S107" s="140"/>
      <c r="T107" s="141"/>
      <c r="U107" s="141"/>
      <c r="V107" s="141"/>
      <c r="W107" s="141"/>
      <c r="X107" s="141"/>
      <c r="Y107" s="142"/>
    </row>
    <row r="108" spans="2:25" ht="21" customHeight="1">
      <c r="B108" s="140"/>
      <c r="C108" s="141"/>
      <c r="D108" s="141"/>
      <c r="E108" s="141"/>
      <c r="F108" s="141"/>
      <c r="G108" s="141"/>
      <c r="H108" s="142"/>
      <c r="J108" s="140"/>
      <c r="K108" s="141"/>
      <c r="L108" s="141"/>
      <c r="M108" s="141"/>
      <c r="N108" s="141"/>
      <c r="O108" s="141"/>
      <c r="P108" s="141"/>
      <c r="Q108" s="142"/>
      <c r="S108" s="140"/>
      <c r="T108" s="141"/>
      <c r="U108" s="141"/>
      <c r="V108" s="141"/>
      <c r="W108" s="141"/>
      <c r="X108" s="141"/>
      <c r="Y108" s="142"/>
    </row>
    <row r="109" spans="2:25" ht="21" customHeight="1">
      <c r="B109" s="140"/>
      <c r="C109" s="141"/>
      <c r="D109" s="141"/>
      <c r="E109" s="141"/>
      <c r="F109" s="141"/>
      <c r="G109" s="141"/>
      <c r="H109" s="142"/>
      <c r="J109" s="140"/>
      <c r="K109" s="141"/>
      <c r="L109" s="141"/>
      <c r="M109" s="141"/>
      <c r="N109" s="141"/>
      <c r="O109" s="141"/>
      <c r="P109" s="141"/>
      <c r="Q109" s="142"/>
      <c r="S109" s="140"/>
      <c r="T109" s="141"/>
      <c r="U109" s="141"/>
      <c r="V109" s="141"/>
      <c r="W109" s="141"/>
      <c r="X109" s="141"/>
      <c r="Y109" s="142"/>
    </row>
    <row r="110" spans="2:25" ht="21" customHeight="1">
      <c r="B110" s="140"/>
      <c r="C110" s="141"/>
      <c r="D110" s="141"/>
      <c r="E110" s="141"/>
      <c r="F110" s="141"/>
      <c r="G110" s="141"/>
      <c r="H110" s="142"/>
      <c r="J110" s="140"/>
      <c r="K110" s="141"/>
      <c r="L110" s="141"/>
      <c r="M110" s="141"/>
      <c r="N110" s="141"/>
      <c r="O110" s="141"/>
      <c r="P110" s="141"/>
      <c r="Q110" s="142"/>
      <c r="S110" s="140"/>
      <c r="T110" s="141"/>
      <c r="U110" s="141"/>
      <c r="V110" s="141"/>
      <c r="W110" s="141"/>
      <c r="X110" s="141"/>
      <c r="Y110" s="142"/>
    </row>
    <row r="111" spans="2:25" ht="21" customHeight="1">
      <c r="B111" s="140"/>
      <c r="C111" s="141"/>
      <c r="D111" s="141"/>
      <c r="E111" s="141"/>
      <c r="F111" s="141"/>
      <c r="G111" s="141"/>
      <c r="H111" s="142"/>
      <c r="J111" s="140"/>
      <c r="K111" s="141"/>
      <c r="L111" s="141"/>
      <c r="M111" s="141"/>
      <c r="N111" s="141"/>
      <c r="O111" s="141"/>
      <c r="P111" s="141"/>
      <c r="Q111" s="142"/>
      <c r="S111" s="140"/>
      <c r="T111" s="141"/>
      <c r="U111" s="141"/>
      <c r="V111" s="141"/>
      <c r="W111" s="141"/>
      <c r="X111" s="141"/>
      <c r="Y111" s="142"/>
    </row>
    <row r="112" spans="2:25" ht="21" customHeight="1">
      <c r="B112" s="140"/>
      <c r="C112" s="141"/>
      <c r="D112" s="141"/>
      <c r="E112" s="141"/>
      <c r="F112" s="141"/>
      <c r="G112" s="141"/>
      <c r="H112" s="142"/>
      <c r="J112" s="140"/>
      <c r="K112" s="141"/>
      <c r="L112" s="141"/>
      <c r="M112" s="141"/>
      <c r="N112" s="141"/>
      <c r="O112" s="141"/>
      <c r="P112" s="141"/>
      <c r="Q112" s="142"/>
      <c r="S112" s="140"/>
      <c r="T112" s="141"/>
      <c r="U112" s="141"/>
      <c r="V112" s="141"/>
      <c r="W112" s="141"/>
      <c r="X112" s="141"/>
      <c r="Y112" s="142"/>
    </row>
    <row r="113" spans="2:25" ht="21" customHeight="1">
      <c r="B113" s="140"/>
      <c r="C113" s="141"/>
      <c r="D113" s="141"/>
      <c r="E113" s="141"/>
      <c r="F113" s="141"/>
      <c r="G113" s="141"/>
      <c r="H113" s="142"/>
      <c r="J113" s="140"/>
      <c r="K113" s="141"/>
      <c r="L113" s="141"/>
      <c r="M113" s="141"/>
      <c r="N113" s="141"/>
      <c r="O113" s="141"/>
      <c r="P113" s="141"/>
      <c r="Q113" s="142"/>
      <c r="S113" s="140"/>
      <c r="T113" s="141"/>
      <c r="U113" s="141"/>
      <c r="V113" s="141"/>
      <c r="W113" s="141"/>
      <c r="X113" s="141"/>
      <c r="Y113" s="142"/>
    </row>
    <row r="114" spans="2:25" ht="21" customHeight="1">
      <c r="B114" s="140"/>
      <c r="C114" s="141"/>
      <c r="D114" s="141"/>
      <c r="E114" s="141"/>
      <c r="F114" s="141"/>
      <c r="G114" s="141"/>
      <c r="H114" s="142"/>
      <c r="J114" s="140"/>
      <c r="K114" s="141"/>
      <c r="L114" s="141"/>
      <c r="M114" s="141"/>
      <c r="N114" s="141"/>
      <c r="O114" s="141"/>
      <c r="P114" s="141"/>
      <c r="Q114" s="142"/>
      <c r="S114" s="140"/>
      <c r="T114" s="141"/>
      <c r="U114" s="141"/>
      <c r="V114" s="141"/>
      <c r="W114" s="141"/>
      <c r="X114" s="141"/>
      <c r="Y114" s="142"/>
    </row>
    <row r="115" spans="2:25" ht="21" customHeight="1">
      <c r="B115" s="143"/>
      <c r="C115" s="144"/>
      <c r="D115" s="144"/>
      <c r="E115" s="144"/>
      <c r="F115" s="144"/>
      <c r="G115" s="144"/>
      <c r="H115" s="145"/>
      <c r="J115" s="143"/>
      <c r="K115" s="144"/>
      <c r="L115" s="144"/>
      <c r="M115" s="144"/>
      <c r="N115" s="144"/>
      <c r="O115" s="144"/>
      <c r="P115" s="144"/>
      <c r="Q115" s="145"/>
      <c r="S115" s="143"/>
      <c r="T115" s="144"/>
      <c r="U115" s="144"/>
      <c r="V115" s="144"/>
      <c r="W115" s="144"/>
      <c r="X115" s="144"/>
      <c r="Y115" s="145"/>
    </row>
    <row r="116" spans="2:25" ht="48" customHeight="1">
      <c r="B116" s="165"/>
      <c r="C116" s="166"/>
      <c r="D116" s="166"/>
      <c r="E116" s="166"/>
      <c r="F116" s="166"/>
      <c r="G116" s="166"/>
      <c r="H116" s="167"/>
      <c r="J116" s="171"/>
      <c r="K116" s="172"/>
      <c r="L116" s="172"/>
      <c r="M116" s="172"/>
      <c r="N116" s="172"/>
      <c r="O116" s="172"/>
      <c r="P116" s="172"/>
      <c r="Q116" s="173"/>
      <c r="S116" s="165"/>
      <c r="T116" s="166"/>
      <c r="U116" s="166"/>
      <c r="V116" s="166"/>
      <c r="W116" s="166"/>
      <c r="X116" s="166"/>
      <c r="Y116" s="167"/>
    </row>
    <row r="117" spans="2:25" ht="48" customHeight="1">
      <c r="B117" s="168"/>
      <c r="C117" s="169"/>
      <c r="D117" s="169"/>
      <c r="E117" s="169"/>
      <c r="F117" s="169"/>
      <c r="G117" s="169"/>
      <c r="H117" s="170"/>
      <c r="J117" s="174"/>
      <c r="K117" s="175"/>
      <c r="L117" s="175"/>
      <c r="M117" s="175"/>
      <c r="N117" s="175"/>
      <c r="O117" s="175"/>
      <c r="P117" s="175"/>
      <c r="Q117" s="176"/>
      <c r="S117" s="168"/>
      <c r="T117" s="169"/>
      <c r="U117" s="169"/>
      <c r="V117" s="169"/>
      <c r="W117" s="169"/>
      <c r="X117" s="169"/>
      <c r="Y117" s="170"/>
    </row>
    <row r="119" ht="21" customHeight="1"/>
    <row r="120" spans="5:23" ht="21" customHeight="1">
      <c r="E120" s="18" t="s">
        <v>48</v>
      </c>
      <c r="F120" s="162"/>
      <c r="G120" s="162"/>
      <c r="H120" s="162"/>
      <c r="I120" s="162"/>
      <c r="J120" s="162"/>
      <c r="Q120" s="18" t="s">
        <v>49</v>
      </c>
      <c r="R120" s="162"/>
      <c r="S120" s="162"/>
      <c r="T120" s="162"/>
      <c r="U120" s="162"/>
      <c r="V120" s="162"/>
      <c r="W120" s="162"/>
    </row>
    <row r="121" spans="5:24" ht="21" customHeight="1">
      <c r="E121" s="18" t="s">
        <v>50</v>
      </c>
      <c r="F121" s="163"/>
      <c r="G121" s="163"/>
      <c r="H121" s="163"/>
      <c r="I121" s="163"/>
      <c r="J121" s="163"/>
      <c r="K121" s="5" t="s">
        <v>51</v>
      </c>
      <c r="Q121" s="18" t="s">
        <v>50</v>
      </c>
      <c r="R121" s="162"/>
      <c r="S121" s="162"/>
      <c r="T121" s="162"/>
      <c r="U121" s="162"/>
      <c r="V121" s="162"/>
      <c r="W121" s="162"/>
      <c r="X121" s="5" t="s">
        <v>51</v>
      </c>
    </row>
    <row r="122" spans="5:24" ht="24" customHeight="1">
      <c r="E122" s="18" t="s">
        <v>52</v>
      </c>
      <c r="F122" s="163"/>
      <c r="G122" s="163"/>
      <c r="H122" s="163"/>
      <c r="I122" s="163"/>
      <c r="J122" s="163"/>
      <c r="Q122" s="164"/>
      <c r="R122" s="164"/>
      <c r="S122" s="164"/>
      <c r="T122" s="164"/>
      <c r="U122" s="164"/>
      <c r="V122" s="164"/>
      <c r="W122" s="164"/>
      <c r="X122" s="164"/>
    </row>
    <row r="123" spans="5:23" ht="24" customHeight="1">
      <c r="E123" s="18" t="s">
        <v>53</v>
      </c>
      <c r="F123" s="159"/>
      <c r="G123" s="159"/>
      <c r="H123" s="159"/>
      <c r="I123" s="159"/>
      <c r="J123" s="159"/>
      <c r="Q123" s="18" t="s">
        <v>53</v>
      </c>
      <c r="R123" s="160"/>
      <c r="S123" s="160"/>
      <c r="T123" s="160"/>
      <c r="U123" s="160"/>
      <c r="V123" s="160"/>
      <c r="W123" s="160"/>
    </row>
    <row r="124" spans="5:10" ht="24" customHeight="1">
      <c r="E124" s="18" t="s">
        <v>54</v>
      </c>
      <c r="F124" s="161"/>
      <c r="G124" s="161"/>
      <c r="H124" s="161"/>
      <c r="I124" s="161"/>
      <c r="J124" s="161"/>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55:L55"/>
    <mergeCell ref="M55:X55"/>
    <mergeCell ref="B56:L56"/>
    <mergeCell ref="M56:X56"/>
    <mergeCell ref="Y66:Z66"/>
    <mergeCell ref="B67:G67"/>
    <mergeCell ref="H67:P67"/>
    <mergeCell ref="Q67:X67"/>
    <mergeCell ref="Y67:Z67"/>
    <mergeCell ref="B66:G66"/>
    <mergeCell ref="Y62:Z62"/>
    <mergeCell ref="Y57:Z57"/>
    <mergeCell ref="Y58:Z58"/>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V35:W35"/>
    <mergeCell ref="B36:G36"/>
    <mergeCell ref="H36:J36"/>
    <mergeCell ref="K36:M36"/>
    <mergeCell ref="N36:P36"/>
    <mergeCell ref="Q36:S36"/>
    <mergeCell ref="T36:U36"/>
    <mergeCell ref="V36:W36"/>
    <mergeCell ref="A37:S37"/>
    <mergeCell ref="T37:U37"/>
    <mergeCell ref="V37:W37"/>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H30:J30"/>
    <mergeCell ref="K30:M30"/>
    <mergeCell ref="N30:P30"/>
    <mergeCell ref="H27:J27"/>
    <mergeCell ref="K27:M27"/>
    <mergeCell ref="N27:P27"/>
    <mergeCell ref="Q27:S27"/>
    <mergeCell ref="T27:U27"/>
    <mergeCell ref="T29:U29"/>
    <mergeCell ref="T30:U30"/>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Z124"/>
  <sheetViews>
    <sheetView view="pageBreakPreview" zoomScaleSheetLayoutView="100" workbookViewId="0" topLeftCell="A28">
      <selection activeCell="AB9" sqref="AB9"/>
    </sheetView>
  </sheetViews>
  <sheetFormatPr defaultColWidth="8.7109375" defaultRowHeight="15"/>
  <cols>
    <col min="1" max="1" width="8.7109375" style="7" customWidth="1"/>
    <col min="2" max="8" width="8.7109375" style="5" customWidth="1"/>
    <col min="9" max="9" width="4.7109375" style="5" customWidth="1"/>
    <col min="10" max="12" width="8.7109375" style="5" customWidth="1"/>
    <col min="13" max="14" width="4.7109375" style="5" customWidth="1"/>
    <col min="15" max="17" width="8.7109375" style="5" customWidth="1"/>
    <col min="18" max="18" width="4.7109375" style="5" customWidth="1"/>
    <col min="19" max="16384" width="8.7109375" style="5" customWidth="1"/>
  </cols>
  <sheetData>
    <row r="1" spans="1:26" ht="21" customHeight="1">
      <c r="A1" s="35" t="s">
        <v>31</v>
      </c>
      <c r="B1" s="35"/>
      <c r="C1" s="35"/>
      <c r="D1" s="35"/>
      <c r="E1" s="35"/>
      <c r="F1" s="35"/>
      <c r="G1" s="35"/>
      <c r="H1" s="35"/>
      <c r="I1" s="35"/>
      <c r="J1" s="35"/>
      <c r="K1" s="35"/>
      <c r="L1" s="35"/>
      <c r="M1" s="35"/>
      <c r="N1" s="35"/>
      <c r="O1" s="35"/>
      <c r="P1" s="35"/>
      <c r="Q1" s="35"/>
      <c r="R1" s="35"/>
      <c r="S1" s="35"/>
      <c r="T1" s="35"/>
      <c r="U1" s="35"/>
      <c r="V1" s="35"/>
      <c r="W1" s="35"/>
      <c r="X1" s="35"/>
      <c r="Y1" s="35"/>
      <c r="Z1" s="35"/>
    </row>
    <row r="2" spans="1:26" ht="21" customHeight="1">
      <c r="A2" s="6"/>
      <c r="B2" s="6"/>
      <c r="C2" s="6"/>
      <c r="D2" s="6"/>
      <c r="E2" s="6"/>
      <c r="F2" s="6"/>
      <c r="G2" s="6"/>
      <c r="H2" s="6"/>
      <c r="I2" s="6"/>
      <c r="J2" s="36" t="s">
        <v>107</v>
      </c>
      <c r="K2" s="36"/>
      <c r="L2" s="36"/>
      <c r="M2" s="36"/>
      <c r="N2" s="36"/>
      <c r="O2" s="36"/>
      <c r="P2" s="36"/>
      <c r="Q2" s="36"/>
      <c r="R2" s="6"/>
      <c r="S2" s="6"/>
      <c r="T2" s="6"/>
      <c r="U2" s="6"/>
      <c r="V2" s="6"/>
      <c r="W2" s="6"/>
      <c r="X2" s="6"/>
      <c r="Y2" s="6"/>
      <c r="Z2" s="6"/>
    </row>
    <row r="3" spans="1:26" ht="21" customHeight="1">
      <c r="A3" s="35" t="s">
        <v>17</v>
      </c>
      <c r="B3" s="35"/>
      <c r="C3" s="35"/>
      <c r="D3" s="35"/>
      <c r="E3" s="35"/>
      <c r="F3" s="35"/>
      <c r="G3" s="35"/>
      <c r="H3" s="35"/>
      <c r="I3" s="35"/>
      <c r="J3" s="35"/>
      <c r="K3" s="35"/>
      <c r="L3" s="35"/>
      <c r="M3" s="35"/>
      <c r="N3" s="35"/>
      <c r="O3" s="35"/>
      <c r="P3" s="35"/>
      <c r="Q3" s="35"/>
      <c r="R3" s="35"/>
      <c r="S3" s="35"/>
      <c r="T3" s="35"/>
      <c r="U3" s="35"/>
      <c r="V3" s="35"/>
      <c r="W3" s="35"/>
      <c r="X3" s="35"/>
      <c r="Y3" s="35"/>
      <c r="Z3" s="35"/>
    </row>
    <row r="4" spans="1:26" ht="21" customHeight="1">
      <c r="A4" s="35" t="s">
        <v>91</v>
      </c>
      <c r="B4" s="35"/>
      <c r="C4" s="35"/>
      <c r="D4" s="35"/>
      <c r="E4" s="35"/>
      <c r="F4" s="35"/>
      <c r="G4" s="35"/>
      <c r="H4" s="35"/>
      <c r="I4" s="35"/>
      <c r="J4" s="35"/>
      <c r="K4" s="35"/>
      <c r="L4" s="35"/>
      <c r="M4" s="35"/>
      <c r="N4" s="35"/>
      <c r="O4" s="35"/>
      <c r="P4" s="35"/>
      <c r="Q4" s="35"/>
      <c r="R4" s="35"/>
      <c r="S4" s="35"/>
      <c r="T4" s="35"/>
      <c r="U4" s="35"/>
      <c r="V4" s="35"/>
      <c r="W4" s="35"/>
      <c r="X4" s="35"/>
      <c r="Y4" s="35"/>
      <c r="Z4" s="35"/>
    </row>
    <row r="5" ht="10.15" customHeight="1"/>
    <row r="6" ht="21" customHeight="1">
      <c r="A6" s="8" t="s">
        <v>1</v>
      </c>
    </row>
    <row r="7" spans="1:16" ht="21" customHeight="1">
      <c r="A7" s="9" t="s">
        <v>90</v>
      </c>
      <c r="L7" s="10"/>
      <c r="M7" s="37"/>
      <c r="N7" s="38"/>
      <c r="O7" s="38"/>
      <c r="P7" s="39"/>
    </row>
    <row r="8" spans="1:10" ht="21" customHeight="1">
      <c r="A8" s="9" t="s">
        <v>34</v>
      </c>
      <c r="G8" s="10"/>
      <c r="H8" s="37"/>
      <c r="I8" s="38"/>
      <c r="J8" s="39"/>
    </row>
    <row r="9" ht="9" customHeight="1"/>
    <row r="10" spans="1:26" s="8" customFormat="1" ht="30" customHeight="1">
      <c r="A10" s="40" t="s">
        <v>6</v>
      </c>
      <c r="B10" s="40" t="s">
        <v>29</v>
      </c>
      <c r="C10" s="40"/>
      <c r="D10" s="40"/>
      <c r="E10" s="40"/>
      <c r="F10" s="40"/>
      <c r="G10" s="40"/>
      <c r="H10" s="40"/>
      <c r="I10" s="40"/>
      <c r="J10" s="40"/>
      <c r="K10" s="40" t="s">
        <v>30</v>
      </c>
      <c r="L10" s="40"/>
      <c r="M10" s="40"/>
      <c r="N10" s="40"/>
      <c r="O10" s="40"/>
      <c r="P10" s="40"/>
      <c r="Q10" s="40"/>
      <c r="R10" s="40"/>
      <c r="S10" s="40" t="s">
        <v>5</v>
      </c>
      <c r="T10" s="40"/>
      <c r="U10" s="40"/>
      <c r="V10" s="40"/>
      <c r="W10" s="40"/>
      <c r="X10" s="40"/>
      <c r="Y10" s="40"/>
      <c r="Z10" s="40"/>
    </row>
    <row r="11" spans="1:26" s="8" customFormat="1" ht="30" customHeight="1">
      <c r="A11" s="40"/>
      <c r="B11" s="40"/>
      <c r="C11" s="40"/>
      <c r="D11" s="40"/>
      <c r="E11" s="40"/>
      <c r="F11" s="40"/>
      <c r="G11" s="40"/>
      <c r="H11" s="40"/>
      <c r="I11" s="40"/>
      <c r="J11" s="40"/>
      <c r="K11" s="40" t="s">
        <v>2</v>
      </c>
      <c r="L11" s="40"/>
      <c r="M11" s="40"/>
      <c r="N11" s="40" t="s">
        <v>3</v>
      </c>
      <c r="O11" s="40"/>
      <c r="P11" s="40"/>
      <c r="Q11" s="40" t="s">
        <v>4</v>
      </c>
      <c r="R11" s="40"/>
      <c r="S11" s="40" t="s">
        <v>2</v>
      </c>
      <c r="T11" s="40"/>
      <c r="U11" s="40"/>
      <c r="V11" s="40" t="s">
        <v>3</v>
      </c>
      <c r="W11" s="40"/>
      <c r="X11" s="40"/>
      <c r="Y11" s="40" t="s">
        <v>4</v>
      </c>
      <c r="Z11" s="40"/>
    </row>
    <row r="12" spans="1:26" ht="24" customHeight="1">
      <c r="A12" s="41" t="s">
        <v>104</v>
      </c>
      <c r="B12" s="42"/>
      <c r="C12" s="42"/>
      <c r="D12" s="42"/>
      <c r="E12" s="42"/>
      <c r="F12" s="42"/>
      <c r="G12" s="42"/>
      <c r="H12" s="42"/>
      <c r="I12" s="42"/>
      <c r="J12" s="42"/>
      <c r="K12" s="42"/>
      <c r="L12" s="42"/>
      <c r="M12" s="42"/>
      <c r="N12" s="42"/>
      <c r="O12" s="42"/>
      <c r="P12" s="42"/>
      <c r="Q12" s="42"/>
      <c r="R12" s="42"/>
      <c r="S12" s="42"/>
      <c r="T12" s="42"/>
      <c r="U12" s="42"/>
      <c r="V12" s="42"/>
      <c r="W12" s="42"/>
      <c r="X12" s="42"/>
      <c r="Y12" s="42"/>
      <c r="Z12" s="43"/>
    </row>
    <row r="13" spans="1:26" ht="24" customHeight="1">
      <c r="A13" s="24">
        <v>1</v>
      </c>
      <c r="B13" s="44" t="s">
        <v>92</v>
      </c>
      <c r="C13" s="44"/>
      <c r="D13" s="44"/>
      <c r="E13" s="44"/>
      <c r="F13" s="44"/>
      <c r="G13" s="44"/>
      <c r="H13" s="44"/>
      <c r="I13" s="44"/>
      <c r="J13" s="44"/>
      <c r="K13" s="45">
        <v>40</v>
      </c>
      <c r="L13" s="45"/>
      <c r="M13" s="45"/>
      <c r="N13" s="46">
        <f>Q30</f>
        <v>0</v>
      </c>
      <c r="O13" s="46"/>
      <c r="P13" s="46"/>
      <c r="Q13" s="47">
        <f>V25/T25*100</f>
        <v>0</v>
      </c>
      <c r="R13" s="48"/>
      <c r="S13" s="199">
        <v>1200000</v>
      </c>
      <c r="T13" s="200"/>
      <c r="U13" s="201"/>
      <c r="V13" s="202"/>
      <c r="W13" s="203"/>
      <c r="X13" s="204"/>
      <c r="Y13" s="211">
        <f>V13/S13*100</f>
        <v>0</v>
      </c>
      <c r="Z13" s="212"/>
    </row>
    <row r="14" spans="1:26" s="11" customFormat="1" ht="48" customHeight="1">
      <c r="A14" s="20">
        <v>2</v>
      </c>
      <c r="B14" s="33" t="s">
        <v>93</v>
      </c>
      <c r="C14" s="33"/>
      <c r="D14" s="33"/>
      <c r="E14" s="33"/>
      <c r="F14" s="33"/>
      <c r="G14" s="33"/>
      <c r="H14" s="33"/>
      <c r="I14" s="33"/>
      <c r="J14" s="33"/>
      <c r="K14" s="98">
        <v>20</v>
      </c>
      <c r="L14" s="98"/>
      <c r="M14" s="98"/>
      <c r="N14" s="99">
        <f>Q32</f>
        <v>0</v>
      </c>
      <c r="O14" s="99"/>
      <c r="P14" s="99"/>
      <c r="Q14" s="68">
        <f>V32/T32*100</f>
        <v>0</v>
      </c>
      <c r="R14" s="69"/>
      <c r="S14" s="196">
        <v>2160000</v>
      </c>
      <c r="T14" s="197"/>
      <c r="U14" s="198"/>
      <c r="V14" s="205"/>
      <c r="W14" s="206"/>
      <c r="X14" s="207"/>
      <c r="Y14" s="211">
        <f>V14/S14*100</f>
        <v>0</v>
      </c>
      <c r="Z14" s="212"/>
    </row>
    <row r="15" spans="1:26" ht="24" customHeight="1">
      <c r="A15" s="19">
        <v>3</v>
      </c>
      <c r="B15" s="100" t="s">
        <v>94</v>
      </c>
      <c r="C15" s="100"/>
      <c r="D15" s="100"/>
      <c r="E15" s="100"/>
      <c r="F15" s="100"/>
      <c r="G15" s="100"/>
      <c r="H15" s="100"/>
      <c r="I15" s="100"/>
      <c r="J15" s="100"/>
      <c r="K15" s="101">
        <v>800</v>
      </c>
      <c r="L15" s="101"/>
      <c r="M15" s="101"/>
      <c r="N15" s="49">
        <f>Q33</f>
        <v>0</v>
      </c>
      <c r="O15" s="49"/>
      <c r="P15" s="49"/>
      <c r="Q15" s="68">
        <f>V33/T33*100</f>
        <v>0</v>
      </c>
      <c r="R15" s="69"/>
      <c r="S15" s="237">
        <v>4256000</v>
      </c>
      <c r="T15" s="238"/>
      <c r="U15" s="239"/>
      <c r="V15" s="208"/>
      <c r="W15" s="209"/>
      <c r="X15" s="210"/>
      <c r="Y15" s="211">
        <f>V15/S15*100</f>
        <v>0</v>
      </c>
      <c r="Z15" s="212"/>
    </row>
    <row r="16" spans="1:26" ht="24" customHeight="1">
      <c r="A16" s="19">
        <v>4</v>
      </c>
      <c r="B16" s="100" t="s">
        <v>95</v>
      </c>
      <c r="C16" s="100"/>
      <c r="D16" s="100"/>
      <c r="E16" s="100"/>
      <c r="F16" s="100"/>
      <c r="G16" s="100"/>
      <c r="H16" s="100"/>
      <c r="I16" s="100"/>
      <c r="J16" s="100"/>
      <c r="K16" s="101">
        <v>6</v>
      </c>
      <c r="L16" s="101"/>
      <c r="M16" s="101"/>
      <c r="N16" s="49">
        <f>Q34</f>
        <v>0</v>
      </c>
      <c r="O16" s="49"/>
      <c r="P16" s="49"/>
      <c r="Q16" s="68">
        <f aca="true" t="shared" si="0" ref="Q16:Q18">V34/T34*100</f>
        <v>0</v>
      </c>
      <c r="R16" s="69"/>
      <c r="S16" s="248">
        <v>426000</v>
      </c>
      <c r="T16" s="249"/>
      <c r="U16" s="250"/>
      <c r="V16" s="219"/>
      <c r="W16" s="220"/>
      <c r="X16" s="221"/>
      <c r="Y16" s="222">
        <f>V16/S16*100</f>
        <v>0</v>
      </c>
      <c r="Z16" s="223"/>
    </row>
    <row r="17" spans="1:26" ht="24" customHeight="1">
      <c r="A17" s="19">
        <v>5</v>
      </c>
      <c r="B17" s="50" t="s">
        <v>96</v>
      </c>
      <c r="C17" s="51"/>
      <c r="D17" s="51"/>
      <c r="E17" s="51"/>
      <c r="F17" s="51"/>
      <c r="G17" s="51"/>
      <c r="H17" s="51"/>
      <c r="I17" s="51"/>
      <c r="J17" s="52"/>
      <c r="K17" s="53">
        <v>1</v>
      </c>
      <c r="L17" s="54"/>
      <c r="M17" s="55"/>
      <c r="N17" s="56">
        <f>Q35</f>
        <v>0</v>
      </c>
      <c r="O17" s="57"/>
      <c r="P17" s="58"/>
      <c r="Q17" s="68">
        <f>V35/T35*100</f>
        <v>0</v>
      </c>
      <c r="R17" s="69"/>
      <c r="S17" s="251"/>
      <c r="T17" s="252"/>
      <c r="U17" s="253"/>
      <c r="V17" s="213"/>
      <c r="W17" s="214"/>
      <c r="X17" s="215"/>
      <c r="Y17" s="224">
        <f>V17/S16*100</f>
        <v>0</v>
      </c>
      <c r="Z17" s="225"/>
    </row>
    <row r="18" spans="1:26" s="11" customFormat="1" ht="24" customHeight="1">
      <c r="A18" s="20">
        <v>6</v>
      </c>
      <c r="B18" s="33" t="s">
        <v>97</v>
      </c>
      <c r="C18" s="33"/>
      <c r="D18" s="33"/>
      <c r="E18" s="33"/>
      <c r="F18" s="33"/>
      <c r="G18" s="33"/>
      <c r="H18" s="33"/>
      <c r="I18" s="33"/>
      <c r="J18" s="33"/>
      <c r="K18" s="34">
        <v>6</v>
      </c>
      <c r="L18" s="34"/>
      <c r="M18" s="34"/>
      <c r="N18" s="49">
        <f>Q36</f>
        <v>0</v>
      </c>
      <c r="O18" s="49"/>
      <c r="P18" s="49"/>
      <c r="Q18" s="68">
        <f t="shared" si="0"/>
        <v>0</v>
      </c>
      <c r="R18" s="69"/>
      <c r="S18" s="254"/>
      <c r="T18" s="255"/>
      <c r="U18" s="256"/>
      <c r="V18" s="216"/>
      <c r="W18" s="217"/>
      <c r="X18" s="218"/>
      <c r="Y18" s="226"/>
      <c r="Z18" s="227"/>
    </row>
    <row r="19" spans="1:26" s="8" customFormat="1" ht="24" customHeight="1">
      <c r="A19" s="70" t="s">
        <v>35</v>
      </c>
      <c r="B19" s="71"/>
      <c r="C19" s="71"/>
      <c r="D19" s="71"/>
      <c r="E19" s="71"/>
      <c r="F19" s="71"/>
      <c r="G19" s="71"/>
      <c r="H19" s="71"/>
      <c r="I19" s="71"/>
      <c r="J19" s="71"/>
      <c r="K19" s="71"/>
      <c r="L19" s="71"/>
      <c r="M19" s="71"/>
      <c r="N19" s="71"/>
      <c r="O19" s="71"/>
      <c r="P19" s="72"/>
      <c r="Q19" s="73">
        <f>V37</f>
        <v>0</v>
      </c>
      <c r="R19" s="73"/>
      <c r="S19" s="74">
        <f>SUM(S13:U18)</f>
        <v>8042000</v>
      </c>
      <c r="T19" s="74"/>
      <c r="U19" s="74"/>
      <c r="V19" s="75">
        <f>SUM(V13:X18)</f>
        <v>0</v>
      </c>
      <c r="W19" s="75"/>
      <c r="X19" s="76"/>
      <c r="Y19" s="77">
        <f>V19/S19*100</f>
        <v>0</v>
      </c>
      <c r="Z19" s="78"/>
    </row>
    <row r="20" spans="1:26" ht="9.9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40" t="s">
        <v>32</v>
      </c>
      <c r="C23" s="40"/>
      <c r="D23" s="40"/>
      <c r="E23" s="40"/>
      <c r="F23" s="40"/>
      <c r="G23" s="40"/>
      <c r="H23" s="40" t="s">
        <v>36</v>
      </c>
      <c r="I23" s="40"/>
      <c r="J23" s="40"/>
      <c r="K23" s="40" t="s">
        <v>33</v>
      </c>
      <c r="L23" s="40"/>
      <c r="M23" s="40"/>
      <c r="N23" s="40" t="s">
        <v>37</v>
      </c>
      <c r="O23" s="40"/>
      <c r="P23" s="40"/>
      <c r="Q23" s="40" t="s">
        <v>38</v>
      </c>
      <c r="R23" s="40"/>
      <c r="S23" s="40"/>
      <c r="T23" s="40" t="s">
        <v>39</v>
      </c>
      <c r="U23" s="40"/>
      <c r="V23" s="102" t="s">
        <v>8</v>
      </c>
      <c r="W23" s="102"/>
      <c r="X23" s="40" t="s">
        <v>9</v>
      </c>
      <c r="Y23" s="40"/>
      <c r="Z23" s="40"/>
    </row>
    <row r="24" spans="1:26" ht="24" customHeight="1">
      <c r="A24" s="178" t="s">
        <v>104</v>
      </c>
      <c r="B24" s="179"/>
      <c r="C24" s="179"/>
      <c r="D24" s="179"/>
      <c r="E24" s="179"/>
      <c r="F24" s="179"/>
      <c r="G24" s="179"/>
      <c r="H24" s="179"/>
      <c r="I24" s="179"/>
      <c r="J24" s="179"/>
      <c r="K24" s="179"/>
      <c r="L24" s="179"/>
      <c r="M24" s="179"/>
      <c r="N24" s="179"/>
      <c r="O24" s="179"/>
      <c r="P24" s="179"/>
      <c r="Q24" s="179"/>
      <c r="R24" s="179"/>
      <c r="S24" s="179"/>
      <c r="T24" s="180"/>
      <c r="U24" s="180"/>
      <c r="V24" s="179"/>
      <c r="W24" s="179"/>
      <c r="X24" s="179"/>
      <c r="Y24" s="179"/>
      <c r="Z24" s="181"/>
    </row>
    <row r="25" spans="1:26" s="27" customFormat="1" ht="48" customHeight="1">
      <c r="A25" s="25">
        <v>1</v>
      </c>
      <c r="B25" s="182" t="s">
        <v>92</v>
      </c>
      <c r="C25" s="183"/>
      <c r="D25" s="183"/>
      <c r="E25" s="183"/>
      <c r="F25" s="183"/>
      <c r="G25" s="184"/>
      <c r="H25" s="185">
        <f>$K$13</f>
        <v>40</v>
      </c>
      <c r="I25" s="185"/>
      <c r="J25" s="185"/>
      <c r="K25" s="240"/>
      <c r="L25" s="240"/>
      <c r="M25" s="241"/>
      <c r="N25" s="240"/>
      <c r="O25" s="240"/>
      <c r="P25" s="241"/>
      <c r="Q25" s="187"/>
      <c r="R25" s="187"/>
      <c r="S25" s="188"/>
      <c r="T25" s="189">
        <v>25</v>
      </c>
      <c r="U25" s="189"/>
      <c r="V25" s="190">
        <f>SUM(V26:W31)</f>
        <v>0</v>
      </c>
      <c r="W25" s="68"/>
      <c r="X25" s="59"/>
      <c r="Y25" s="60"/>
      <c r="Z25" s="61"/>
    </row>
    <row r="26" spans="1:26" ht="24" customHeight="1">
      <c r="A26" s="19">
        <v>1.1</v>
      </c>
      <c r="B26" s="100" t="s">
        <v>98</v>
      </c>
      <c r="C26" s="100"/>
      <c r="D26" s="100"/>
      <c r="E26" s="100"/>
      <c r="F26" s="100"/>
      <c r="G26" s="100"/>
      <c r="H26" s="106">
        <f aca="true" t="shared" si="1" ref="H26:H31">$K$13</f>
        <v>40</v>
      </c>
      <c r="I26" s="106"/>
      <c r="J26" s="106"/>
      <c r="K26" s="242"/>
      <c r="L26" s="242"/>
      <c r="M26" s="242"/>
      <c r="N26" s="242"/>
      <c r="O26" s="242"/>
      <c r="P26" s="242"/>
      <c r="Q26" s="107"/>
      <c r="R26" s="107"/>
      <c r="S26" s="107"/>
      <c r="T26" s="108">
        <v>3</v>
      </c>
      <c r="U26" s="108"/>
      <c r="V26" s="96">
        <f>(T26*((K26*0)+(N26*50)+(Q26*100)))/(H26*100)</f>
        <v>0</v>
      </c>
      <c r="W26" s="97"/>
      <c r="X26" s="62"/>
      <c r="Y26" s="63"/>
      <c r="Z26" s="64"/>
    </row>
    <row r="27" spans="1:26" s="11" customFormat="1" ht="48" customHeight="1">
      <c r="A27" s="20">
        <v>1.2</v>
      </c>
      <c r="B27" s="33" t="s">
        <v>99</v>
      </c>
      <c r="C27" s="33"/>
      <c r="D27" s="33"/>
      <c r="E27" s="33"/>
      <c r="F27" s="33"/>
      <c r="G27" s="33"/>
      <c r="H27" s="106">
        <f t="shared" si="1"/>
        <v>40</v>
      </c>
      <c r="I27" s="106"/>
      <c r="J27" s="106"/>
      <c r="K27" s="246"/>
      <c r="L27" s="246"/>
      <c r="M27" s="246"/>
      <c r="N27" s="246"/>
      <c r="O27" s="246"/>
      <c r="P27" s="246"/>
      <c r="Q27" s="191"/>
      <c r="R27" s="191"/>
      <c r="S27" s="192"/>
      <c r="T27" s="186">
        <v>5</v>
      </c>
      <c r="U27" s="186"/>
      <c r="V27" s="94">
        <f>(T27*((K27*0)+(N27*50)+(Q27*100)))/(H27*100)</f>
        <v>0</v>
      </c>
      <c r="W27" s="95"/>
      <c r="X27" s="62"/>
      <c r="Y27" s="63"/>
      <c r="Z27" s="64"/>
    </row>
    <row r="28" spans="1:26" s="11" customFormat="1" ht="48" customHeight="1">
      <c r="A28" s="20">
        <v>1.3</v>
      </c>
      <c r="B28" s="193" t="s">
        <v>100</v>
      </c>
      <c r="C28" s="194"/>
      <c r="D28" s="194"/>
      <c r="E28" s="194"/>
      <c r="F28" s="194"/>
      <c r="G28" s="195"/>
      <c r="H28" s="106">
        <f t="shared" si="1"/>
        <v>40</v>
      </c>
      <c r="I28" s="106"/>
      <c r="J28" s="106"/>
      <c r="K28" s="243"/>
      <c r="L28" s="244"/>
      <c r="M28" s="245"/>
      <c r="N28" s="243"/>
      <c r="O28" s="244"/>
      <c r="P28" s="245"/>
      <c r="Q28" s="85"/>
      <c r="R28" s="86"/>
      <c r="S28" s="86"/>
      <c r="T28" s="186">
        <v>2</v>
      </c>
      <c r="U28" s="186"/>
      <c r="V28" s="94">
        <f>(T28*((K28*0)+(N28*50)+(Q28*100)))/(H28*100)</f>
        <v>0</v>
      </c>
      <c r="W28" s="95"/>
      <c r="X28" s="62"/>
      <c r="Y28" s="63"/>
      <c r="Z28" s="64"/>
    </row>
    <row r="29" spans="1:26" s="11" customFormat="1" ht="72" customHeight="1">
      <c r="A29" s="20">
        <v>1.4</v>
      </c>
      <c r="B29" s="33" t="s">
        <v>101</v>
      </c>
      <c r="C29" s="33"/>
      <c r="D29" s="33"/>
      <c r="E29" s="33"/>
      <c r="F29" s="33"/>
      <c r="G29" s="33"/>
      <c r="H29" s="106">
        <f t="shared" si="1"/>
        <v>40</v>
      </c>
      <c r="I29" s="106"/>
      <c r="J29" s="106"/>
      <c r="K29" s="247"/>
      <c r="L29" s="247"/>
      <c r="M29" s="247"/>
      <c r="N29" s="247"/>
      <c r="O29" s="247"/>
      <c r="P29" s="247"/>
      <c r="Q29" s="116"/>
      <c r="R29" s="116"/>
      <c r="S29" s="85"/>
      <c r="T29" s="186">
        <v>5</v>
      </c>
      <c r="U29" s="186"/>
      <c r="V29" s="94">
        <f aca="true" t="shared" si="2" ref="V29:V36">(T29*((K29*0)+(N29*50)+(Q29*100)))/(H29*100)</f>
        <v>0</v>
      </c>
      <c r="W29" s="95"/>
      <c r="X29" s="62"/>
      <c r="Y29" s="63"/>
      <c r="Z29" s="64"/>
    </row>
    <row r="30" spans="1:26" s="11" customFormat="1" ht="48" customHeight="1">
      <c r="A30" s="20">
        <v>1.5</v>
      </c>
      <c r="B30" s="193" t="s">
        <v>102</v>
      </c>
      <c r="C30" s="194"/>
      <c r="D30" s="194"/>
      <c r="E30" s="194"/>
      <c r="F30" s="194"/>
      <c r="G30" s="195"/>
      <c r="H30" s="106">
        <f t="shared" si="1"/>
        <v>40</v>
      </c>
      <c r="I30" s="106"/>
      <c r="J30" s="106"/>
      <c r="K30" s="243"/>
      <c r="L30" s="244"/>
      <c r="M30" s="245"/>
      <c r="N30" s="243"/>
      <c r="O30" s="244"/>
      <c r="P30" s="245"/>
      <c r="Q30" s="85"/>
      <c r="R30" s="86"/>
      <c r="S30" s="88"/>
      <c r="T30" s="112">
        <v>5</v>
      </c>
      <c r="U30" s="113"/>
      <c r="V30" s="94">
        <f t="shared" si="2"/>
        <v>0</v>
      </c>
      <c r="W30" s="95"/>
      <c r="X30" s="62"/>
      <c r="Y30" s="63"/>
      <c r="Z30" s="64"/>
    </row>
    <row r="31" spans="1:26" ht="48" customHeight="1">
      <c r="A31" s="19">
        <v>1.6</v>
      </c>
      <c r="B31" s="193" t="s">
        <v>103</v>
      </c>
      <c r="C31" s="194"/>
      <c r="D31" s="194"/>
      <c r="E31" s="194"/>
      <c r="F31" s="194"/>
      <c r="G31" s="195"/>
      <c r="H31" s="106">
        <f t="shared" si="1"/>
        <v>40</v>
      </c>
      <c r="I31" s="106"/>
      <c r="J31" s="106"/>
      <c r="K31" s="257"/>
      <c r="L31" s="258"/>
      <c r="M31" s="259"/>
      <c r="N31" s="257"/>
      <c r="O31" s="258"/>
      <c r="P31" s="259"/>
      <c r="Q31" s="91"/>
      <c r="R31" s="92"/>
      <c r="S31" s="109"/>
      <c r="T31" s="110">
        <v>5</v>
      </c>
      <c r="U31" s="111"/>
      <c r="V31" s="96">
        <f t="shared" si="2"/>
        <v>0</v>
      </c>
      <c r="W31" s="97"/>
      <c r="X31" s="62"/>
      <c r="Y31" s="63"/>
      <c r="Z31" s="64"/>
    </row>
    <row r="32" spans="1:26" s="23" customFormat="1" ht="48" customHeight="1">
      <c r="A32" s="22">
        <v>2</v>
      </c>
      <c r="B32" s="79" t="s">
        <v>93</v>
      </c>
      <c r="C32" s="80"/>
      <c r="D32" s="80"/>
      <c r="E32" s="80"/>
      <c r="F32" s="80"/>
      <c r="G32" s="81"/>
      <c r="H32" s="82">
        <f>$K$14</f>
        <v>20</v>
      </c>
      <c r="I32" s="83"/>
      <c r="J32" s="84"/>
      <c r="K32" s="243"/>
      <c r="L32" s="244"/>
      <c r="M32" s="245"/>
      <c r="N32" s="243"/>
      <c r="O32" s="244"/>
      <c r="P32" s="245"/>
      <c r="Q32" s="85"/>
      <c r="R32" s="86"/>
      <c r="S32" s="88"/>
      <c r="T32" s="89">
        <v>25</v>
      </c>
      <c r="U32" s="90"/>
      <c r="V32" s="94">
        <f t="shared" si="2"/>
        <v>0</v>
      </c>
      <c r="W32" s="95"/>
      <c r="X32" s="62"/>
      <c r="Y32" s="63"/>
      <c r="Z32" s="64"/>
    </row>
    <row r="33" spans="1:26" ht="24" customHeight="1">
      <c r="A33" s="16">
        <v>3</v>
      </c>
      <c r="B33" s="79" t="s">
        <v>94</v>
      </c>
      <c r="C33" s="80"/>
      <c r="D33" s="80"/>
      <c r="E33" s="80"/>
      <c r="F33" s="80"/>
      <c r="G33" s="81"/>
      <c r="H33" s="103">
        <f>$K$15</f>
        <v>800</v>
      </c>
      <c r="I33" s="104"/>
      <c r="J33" s="105"/>
      <c r="K33" s="257"/>
      <c r="L33" s="258"/>
      <c r="M33" s="259"/>
      <c r="N33" s="257"/>
      <c r="O33" s="258"/>
      <c r="P33" s="259"/>
      <c r="Q33" s="91"/>
      <c r="R33" s="92"/>
      <c r="S33" s="109"/>
      <c r="T33" s="118">
        <v>20</v>
      </c>
      <c r="U33" s="119"/>
      <c r="V33" s="96">
        <f t="shared" si="2"/>
        <v>0</v>
      </c>
      <c r="W33" s="97"/>
      <c r="X33" s="62"/>
      <c r="Y33" s="63"/>
      <c r="Z33" s="64"/>
    </row>
    <row r="34" spans="1:26" s="23" customFormat="1" ht="48" customHeight="1">
      <c r="A34" s="22">
        <v>4</v>
      </c>
      <c r="B34" s="79" t="s">
        <v>95</v>
      </c>
      <c r="C34" s="80"/>
      <c r="D34" s="80"/>
      <c r="E34" s="80"/>
      <c r="F34" s="80"/>
      <c r="G34" s="81"/>
      <c r="H34" s="82">
        <f>$K$16</f>
        <v>6</v>
      </c>
      <c r="I34" s="83"/>
      <c r="J34" s="84"/>
      <c r="K34" s="243"/>
      <c r="L34" s="244"/>
      <c r="M34" s="245"/>
      <c r="N34" s="243"/>
      <c r="O34" s="244"/>
      <c r="P34" s="245"/>
      <c r="Q34" s="85"/>
      <c r="R34" s="86"/>
      <c r="S34" s="88"/>
      <c r="T34" s="89">
        <v>10</v>
      </c>
      <c r="U34" s="90"/>
      <c r="V34" s="94">
        <f t="shared" si="2"/>
        <v>0</v>
      </c>
      <c r="W34" s="95"/>
      <c r="X34" s="62"/>
      <c r="Y34" s="63"/>
      <c r="Z34" s="64"/>
    </row>
    <row r="35" spans="1:26" s="23" customFormat="1" ht="48" customHeight="1">
      <c r="A35" s="22">
        <v>5</v>
      </c>
      <c r="B35" s="79" t="s">
        <v>96</v>
      </c>
      <c r="C35" s="80"/>
      <c r="D35" s="80"/>
      <c r="E35" s="80"/>
      <c r="F35" s="80"/>
      <c r="G35" s="81"/>
      <c r="H35" s="82">
        <f>$K$17</f>
        <v>1</v>
      </c>
      <c r="I35" s="83"/>
      <c r="J35" s="84"/>
      <c r="K35" s="243"/>
      <c r="L35" s="244"/>
      <c r="M35" s="245"/>
      <c r="N35" s="243"/>
      <c r="O35" s="244"/>
      <c r="P35" s="245"/>
      <c r="Q35" s="85"/>
      <c r="R35" s="86"/>
      <c r="S35" s="88"/>
      <c r="T35" s="89">
        <v>10</v>
      </c>
      <c r="U35" s="90"/>
      <c r="V35" s="94">
        <f t="shared" si="2"/>
        <v>0</v>
      </c>
      <c r="W35" s="95"/>
      <c r="X35" s="62"/>
      <c r="Y35" s="63"/>
      <c r="Z35" s="64"/>
    </row>
    <row r="36" spans="1:26" s="23" customFormat="1" ht="48" customHeight="1">
      <c r="A36" s="22">
        <v>6</v>
      </c>
      <c r="B36" s="114" t="s">
        <v>97</v>
      </c>
      <c r="C36" s="114"/>
      <c r="D36" s="114"/>
      <c r="E36" s="114"/>
      <c r="F36" s="114"/>
      <c r="G36" s="114"/>
      <c r="H36" s="115">
        <f>$K$18</f>
        <v>6</v>
      </c>
      <c r="I36" s="115"/>
      <c r="J36" s="115"/>
      <c r="K36" s="247"/>
      <c r="L36" s="247"/>
      <c r="M36" s="247"/>
      <c r="N36" s="247"/>
      <c r="O36" s="247"/>
      <c r="P36" s="247"/>
      <c r="Q36" s="116"/>
      <c r="R36" s="116"/>
      <c r="S36" s="85"/>
      <c r="T36" s="117">
        <v>10</v>
      </c>
      <c r="U36" s="117"/>
      <c r="V36" s="94">
        <f t="shared" si="2"/>
        <v>0</v>
      </c>
      <c r="W36" s="95"/>
      <c r="X36" s="65"/>
      <c r="Y36" s="66"/>
      <c r="Z36" s="67"/>
    </row>
    <row r="37" spans="1:26" ht="24" customHeight="1">
      <c r="A37" s="132" t="s">
        <v>10</v>
      </c>
      <c r="B37" s="132"/>
      <c r="C37" s="132"/>
      <c r="D37" s="132"/>
      <c r="E37" s="132"/>
      <c r="F37" s="132"/>
      <c r="G37" s="132"/>
      <c r="H37" s="132"/>
      <c r="I37" s="132"/>
      <c r="J37" s="132"/>
      <c r="K37" s="132"/>
      <c r="L37" s="132"/>
      <c r="M37" s="132"/>
      <c r="N37" s="132"/>
      <c r="O37" s="132"/>
      <c r="P37" s="132"/>
      <c r="Q37" s="132"/>
      <c r="R37" s="132"/>
      <c r="S37" s="132"/>
      <c r="T37" s="133">
        <f>SUM(T25,T32:U36)</f>
        <v>100</v>
      </c>
      <c r="U37" s="134"/>
      <c r="V37" s="73">
        <f>SUM(V25,V32:W36)</f>
        <v>0</v>
      </c>
      <c r="W37" s="73"/>
      <c r="X37" s="131"/>
      <c r="Y37" s="131"/>
      <c r="Z37" s="131"/>
    </row>
    <row r="38" spans="1:26" ht="9.9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24" customHeight="1">
      <c r="A39" s="4" t="s">
        <v>86</v>
      </c>
    </row>
    <row r="40" spans="1:26" ht="60" customHeight="1">
      <c r="A40" s="21" t="s">
        <v>6</v>
      </c>
      <c r="B40" s="40" t="s">
        <v>40</v>
      </c>
      <c r="C40" s="40"/>
      <c r="D40" s="40"/>
      <c r="E40" s="40"/>
      <c r="F40" s="40"/>
      <c r="G40" s="40"/>
      <c r="H40" s="40"/>
      <c r="I40" s="40"/>
      <c r="J40" s="40"/>
      <c r="K40" s="40"/>
      <c r="L40" s="40"/>
      <c r="M40" s="120" t="s">
        <v>41</v>
      </c>
      <c r="N40" s="121"/>
      <c r="O40" s="121"/>
      <c r="P40" s="121"/>
      <c r="Q40" s="121"/>
      <c r="R40" s="121"/>
      <c r="S40" s="121"/>
      <c r="T40" s="121"/>
      <c r="U40" s="121"/>
      <c r="V40" s="121"/>
      <c r="W40" s="121"/>
      <c r="X40" s="122"/>
      <c r="Y40" s="102" t="s">
        <v>42</v>
      </c>
      <c r="Z40" s="102"/>
    </row>
    <row r="41" spans="1:26" ht="24" customHeight="1">
      <c r="A41" s="123" t="s">
        <v>43</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5"/>
    </row>
    <row r="42" spans="1:26" ht="48" customHeight="1">
      <c r="A42" s="26" t="str">
        <f>IF(B42&lt;&gt;"","2.1.1","")</f>
        <v/>
      </c>
      <c r="B42" s="126"/>
      <c r="C42" s="126"/>
      <c r="D42" s="126"/>
      <c r="E42" s="126"/>
      <c r="F42" s="126"/>
      <c r="G42" s="126"/>
      <c r="H42" s="126"/>
      <c r="I42" s="126"/>
      <c r="J42" s="126"/>
      <c r="K42" s="126"/>
      <c r="L42" s="126"/>
      <c r="M42" s="127"/>
      <c r="N42" s="128"/>
      <c r="O42" s="128"/>
      <c r="P42" s="128"/>
      <c r="Q42" s="128"/>
      <c r="R42" s="128"/>
      <c r="S42" s="128"/>
      <c r="T42" s="128"/>
      <c r="U42" s="128"/>
      <c r="V42" s="128"/>
      <c r="W42" s="128"/>
      <c r="X42" s="129"/>
      <c r="Y42" s="130"/>
      <c r="Z42" s="130"/>
    </row>
    <row r="43" spans="1:26" ht="48" customHeight="1">
      <c r="A43" s="26" t="str">
        <f>IF(B43&lt;&gt;"","2.1.2","")</f>
        <v/>
      </c>
      <c r="B43" s="126"/>
      <c r="C43" s="126"/>
      <c r="D43" s="126"/>
      <c r="E43" s="126"/>
      <c r="F43" s="126"/>
      <c r="G43" s="126"/>
      <c r="H43" s="126"/>
      <c r="I43" s="126"/>
      <c r="J43" s="126"/>
      <c r="K43" s="126"/>
      <c r="L43" s="126"/>
      <c r="M43" s="127"/>
      <c r="N43" s="128"/>
      <c r="O43" s="128"/>
      <c r="P43" s="128"/>
      <c r="Q43" s="128"/>
      <c r="R43" s="128"/>
      <c r="S43" s="128"/>
      <c r="T43" s="128"/>
      <c r="U43" s="128"/>
      <c r="V43" s="128"/>
      <c r="W43" s="128"/>
      <c r="X43" s="129"/>
      <c r="Y43" s="130"/>
      <c r="Z43" s="130"/>
    </row>
    <row r="44" spans="1:26" ht="48" customHeight="1">
      <c r="A44" s="26" t="str">
        <f>IF(B44&lt;&gt;"","2.1.3","")</f>
        <v/>
      </c>
      <c r="B44" s="126"/>
      <c r="C44" s="126"/>
      <c r="D44" s="126"/>
      <c r="E44" s="126"/>
      <c r="F44" s="126"/>
      <c r="G44" s="126"/>
      <c r="H44" s="126"/>
      <c r="I44" s="126"/>
      <c r="J44" s="126"/>
      <c r="K44" s="126"/>
      <c r="L44" s="126"/>
      <c r="M44" s="127"/>
      <c r="N44" s="128"/>
      <c r="O44" s="128"/>
      <c r="P44" s="128"/>
      <c r="Q44" s="128"/>
      <c r="R44" s="128"/>
      <c r="S44" s="128"/>
      <c r="T44" s="128"/>
      <c r="U44" s="128"/>
      <c r="V44" s="128"/>
      <c r="W44" s="128"/>
      <c r="X44" s="129"/>
      <c r="Y44" s="130"/>
      <c r="Z44" s="130"/>
    </row>
    <row r="45" spans="1:26" ht="48" customHeight="1">
      <c r="A45" s="26" t="str">
        <f>IF(B45&lt;&gt;"","2.1.4","")</f>
        <v/>
      </c>
      <c r="B45" s="126"/>
      <c r="C45" s="126"/>
      <c r="D45" s="126"/>
      <c r="E45" s="126"/>
      <c r="F45" s="126"/>
      <c r="G45" s="126"/>
      <c r="H45" s="126"/>
      <c r="I45" s="126"/>
      <c r="J45" s="126"/>
      <c r="K45" s="126"/>
      <c r="L45" s="126"/>
      <c r="M45" s="127"/>
      <c r="N45" s="128"/>
      <c r="O45" s="128"/>
      <c r="P45" s="128"/>
      <c r="Q45" s="128"/>
      <c r="R45" s="128"/>
      <c r="S45" s="128"/>
      <c r="T45" s="128"/>
      <c r="U45" s="128"/>
      <c r="V45" s="128"/>
      <c r="W45" s="128"/>
      <c r="X45" s="129"/>
      <c r="Y45" s="130"/>
      <c r="Z45" s="130"/>
    </row>
    <row r="46" spans="1:26" ht="48" customHeight="1">
      <c r="A46" s="26" t="str">
        <f>IF(B46&lt;&gt;"","2.1.5","")</f>
        <v/>
      </c>
      <c r="B46" s="127"/>
      <c r="C46" s="128"/>
      <c r="D46" s="128"/>
      <c r="E46" s="128"/>
      <c r="F46" s="128"/>
      <c r="G46" s="128"/>
      <c r="H46" s="128"/>
      <c r="I46" s="128"/>
      <c r="J46" s="128"/>
      <c r="K46" s="128"/>
      <c r="L46" s="129"/>
      <c r="M46" s="28"/>
      <c r="N46" s="29"/>
      <c r="O46" s="29"/>
      <c r="P46" s="29"/>
      <c r="Q46" s="29"/>
      <c r="R46" s="29"/>
      <c r="S46" s="29"/>
      <c r="T46" s="29"/>
      <c r="U46" s="29"/>
      <c r="V46" s="29"/>
      <c r="W46" s="29"/>
      <c r="X46" s="30"/>
      <c r="Y46" s="135"/>
      <c r="Z46" s="136"/>
    </row>
    <row r="47" spans="1:26" ht="24" customHeight="1">
      <c r="A47" s="123" t="s">
        <v>44</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5"/>
    </row>
    <row r="48" spans="1:26" ht="48" customHeight="1">
      <c r="A48" s="26" t="str">
        <f>IF(B48&lt;&gt;"","2.2.1","")</f>
        <v/>
      </c>
      <c r="B48" s="126"/>
      <c r="C48" s="126"/>
      <c r="D48" s="126"/>
      <c r="E48" s="126"/>
      <c r="F48" s="126"/>
      <c r="G48" s="126"/>
      <c r="H48" s="126"/>
      <c r="I48" s="126"/>
      <c r="J48" s="126"/>
      <c r="K48" s="126"/>
      <c r="L48" s="126"/>
      <c r="M48" s="127"/>
      <c r="N48" s="128"/>
      <c r="O48" s="128"/>
      <c r="P48" s="128"/>
      <c r="Q48" s="128"/>
      <c r="R48" s="128"/>
      <c r="S48" s="128"/>
      <c r="T48" s="128"/>
      <c r="U48" s="128"/>
      <c r="V48" s="128"/>
      <c r="W48" s="128"/>
      <c r="X48" s="129"/>
      <c r="Y48" s="130"/>
      <c r="Z48" s="130"/>
    </row>
    <row r="49" spans="1:26" ht="48" customHeight="1">
      <c r="A49" s="26" t="str">
        <f>IF(B49&lt;&gt;"","2.2.2","")</f>
        <v/>
      </c>
      <c r="B49" s="126"/>
      <c r="C49" s="126"/>
      <c r="D49" s="126"/>
      <c r="E49" s="126"/>
      <c r="F49" s="126"/>
      <c r="G49" s="126"/>
      <c r="H49" s="126"/>
      <c r="I49" s="126"/>
      <c r="J49" s="126"/>
      <c r="K49" s="126"/>
      <c r="L49" s="126"/>
      <c r="M49" s="127"/>
      <c r="N49" s="128"/>
      <c r="O49" s="128"/>
      <c r="P49" s="128"/>
      <c r="Q49" s="128"/>
      <c r="R49" s="128"/>
      <c r="S49" s="128"/>
      <c r="T49" s="128"/>
      <c r="U49" s="128"/>
      <c r="V49" s="128"/>
      <c r="W49" s="128"/>
      <c r="X49" s="129"/>
      <c r="Y49" s="130"/>
      <c r="Z49" s="130"/>
    </row>
    <row r="50" spans="1:26" ht="48" customHeight="1">
      <c r="A50" s="26" t="str">
        <f>IF(B50&lt;&gt;"","2.2.3","")</f>
        <v/>
      </c>
      <c r="B50" s="126"/>
      <c r="C50" s="126"/>
      <c r="D50" s="126"/>
      <c r="E50" s="126"/>
      <c r="F50" s="126"/>
      <c r="G50" s="126"/>
      <c r="H50" s="126"/>
      <c r="I50" s="126"/>
      <c r="J50" s="126"/>
      <c r="K50" s="126"/>
      <c r="L50" s="126"/>
      <c r="M50" s="127"/>
      <c r="N50" s="128"/>
      <c r="O50" s="128"/>
      <c r="P50" s="128"/>
      <c r="Q50" s="128"/>
      <c r="R50" s="128"/>
      <c r="S50" s="128"/>
      <c r="T50" s="128"/>
      <c r="U50" s="128"/>
      <c r="V50" s="128"/>
      <c r="W50" s="128"/>
      <c r="X50" s="129"/>
      <c r="Y50" s="130"/>
      <c r="Z50" s="130"/>
    </row>
    <row r="51" spans="1:26" ht="48" customHeight="1">
      <c r="A51" s="26" t="str">
        <f>IF(B51&lt;&gt;"","2.2.4","")</f>
        <v/>
      </c>
      <c r="B51" s="126"/>
      <c r="C51" s="126"/>
      <c r="D51" s="126"/>
      <c r="E51" s="126"/>
      <c r="F51" s="126"/>
      <c r="G51" s="126"/>
      <c r="H51" s="126"/>
      <c r="I51" s="126"/>
      <c r="J51" s="126"/>
      <c r="K51" s="126"/>
      <c r="L51" s="126"/>
      <c r="M51" s="127"/>
      <c r="N51" s="128"/>
      <c r="O51" s="128"/>
      <c r="P51" s="128"/>
      <c r="Q51" s="128"/>
      <c r="R51" s="128"/>
      <c r="S51" s="128"/>
      <c r="T51" s="128"/>
      <c r="U51" s="128"/>
      <c r="V51" s="128"/>
      <c r="W51" s="128"/>
      <c r="X51" s="129"/>
      <c r="Y51" s="130"/>
      <c r="Z51" s="130"/>
    </row>
    <row r="52" spans="1:26" ht="48" customHeight="1">
      <c r="A52" s="26" t="str">
        <f>IF(B52&lt;&gt;"","2.2.5","")</f>
        <v/>
      </c>
      <c r="B52" s="126"/>
      <c r="C52" s="126"/>
      <c r="D52" s="126"/>
      <c r="E52" s="126"/>
      <c r="F52" s="126"/>
      <c r="G52" s="126"/>
      <c r="H52" s="126"/>
      <c r="I52" s="126"/>
      <c r="J52" s="126"/>
      <c r="K52" s="126"/>
      <c r="L52" s="126"/>
      <c r="M52" s="127"/>
      <c r="N52" s="128"/>
      <c r="O52" s="128"/>
      <c r="P52" s="128"/>
      <c r="Q52" s="128"/>
      <c r="R52" s="128"/>
      <c r="S52" s="128"/>
      <c r="T52" s="128"/>
      <c r="U52" s="128"/>
      <c r="V52" s="128"/>
      <c r="W52" s="128"/>
      <c r="X52" s="129"/>
      <c r="Y52" s="130"/>
      <c r="Z52" s="130"/>
    </row>
    <row r="53" spans="1:26" ht="24" customHeight="1">
      <c r="A53" s="123" t="s">
        <v>45</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row>
    <row r="54" spans="1:26" ht="48" customHeight="1">
      <c r="A54" s="26" t="str">
        <f>IF(B54&lt;&gt;"","2.3.1","")</f>
        <v/>
      </c>
      <c r="B54" s="126"/>
      <c r="C54" s="126"/>
      <c r="D54" s="126"/>
      <c r="E54" s="126"/>
      <c r="F54" s="126"/>
      <c r="G54" s="126"/>
      <c r="H54" s="126"/>
      <c r="I54" s="126"/>
      <c r="J54" s="126"/>
      <c r="K54" s="126"/>
      <c r="L54" s="126"/>
      <c r="M54" s="127"/>
      <c r="N54" s="128"/>
      <c r="O54" s="128"/>
      <c r="P54" s="128"/>
      <c r="Q54" s="128"/>
      <c r="R54" s="128"/>
      <c r="S54" s="128"/>
      <c r="T54" s="128"/>
      <c r="U54" s="128"/>
      <c r="V54" s="128"/>
      <c r="W54" s="128"/>
      <c r="X54" s="129"/>
      <c r="Y54" s="130"/>
      <c r="Z54" s="130"/>
    </row>
    <row r="55" spans="1:26" ht="48" customHeight="1">
      <c r="A55" s="26" t="str">
        <f>IF(B55&lt;&gt;"","2.3.2","")</f>
        <v/>
      </c>
      <c r="B55" s="126"/>
      <c r="C55" s="126"/>
      <c r="D55" s="126"/>
      <c r="E55" s="126"/>
      <c r="F55" s="126"/>
      <c r="G55" s="126"/>
      <c r="H55" s="126"/>
      <c r="I55" s="126"/>
      <c r="J55" s="126"/>
      <c r="K55" s="126"/>
      <c r="L55" s="126"/>
      <c r="M55" s="127"/>
      <c r="N55" s="128"/>
      <c r="O55" s="128"/>
      <c r="P55" s="128"/>
      <c r="Q55" s="128"/>
      <c r="R55" s="128"/>
      <c r="S55" s="128"/>
      <c r="T55" s="128"/>
      <c r="U55" s="128"/>
      <c r="V55" s="128"/>
      <c r="W55" s="128"/>
      <c r="X55" s="129"/>
      <c r="Y55" s="130"/>
      <c r="Z55" s="130"/>
    </row>
    <row r="56" spans="1:26" ht="48" customHeight="1">
      <c r="A56" s="26" t="str">
        <f>IF(B56&lt;&gt;"","2.3.3","")</f>
        <v/>
      </c>
      <c r="B56" s="126"/>
      <c r="C56" s="126"/>
      <c r="D56" s="126"/>
      <c r="E56" s="126"/>
      <c r="F56" s="126"/>
      <c r="G56" s="126"/>
      <c r="H56" s="126"/>
      <c r="I56" s="126"/>
      <c r="J56" s="126"/>
      <c r="K56" s="126"/>
      <c r="L56" s="126"/>
      <c r="M56" s="127"/>
      <c r="N56" s="128"/>
      <c r="O56" s="128"/>
      <c r="P56" s="128"/>
      <c r="Q56" s="128"/>
      <c r="R56" s="128"/>
      <c r="S56" s="128"/>
      <c r="T56" s="128"/>
      <c r="U56" s="128"/>
      <c r="V56" s="128"/>
      <c r="W56" s="128"/>
      <c r="X56" s="129"/>
      <c r="Y56" s="130"/>
      <c r="Z56" s="130"/>
    </row>
    <row r="57" spans="1:26" ht="48" customHeight="1">
      <c r="A57" s="26" t="str">
        <f>IF(B57&lt;&gt;"","2.3.4","")</f>
        <v/>
      </c>
      <c r="B57" s="126"/>
      <c r="C57" s="126"/>
      <c r="D57" s="126"/>
      <c r="E57" s="126"/>
      <c r="F57" s="126"/>
      <c r="G57" s="126"/>
      <c r="H57" s="126"/>
      <c r="I57" s="126"/>
      <c r="J57" s="126"/>
      <c r="K57" s="126"/>
      <c r="L57" s="126"/>
      <c r="M57" s="127"/>
      <c r="N57" s="128"/>
      <c r="O57" s="128"/>
      <c r="P57" s="128"/>
      <c r="Q57" s="128"/>
      <c r="R57" s="128"/>
      <c r="S57" s="128"/>
      <c r="T57" s="128"/>
      <c r="U57" s="128"/>
      <c r="V57" s="128"/>
      <c r="W57" s="128"/>
      <c r="X57" s="129"/>
      <c r="Y57" s="130"/>
      <c r="Z57" s="130"/>
    </row>
    <row r="58" spans="1:26" ht="48" customHeight="1">
      <c r="A58" s="26" t="str">
        <f>IF(B58&lt;&gt;"","2.3.5","")</f>
        <v/>
      </c>
      <c r="B58" s="126"/>
      <c r="C58" s="126"/>
      <c r="D58" s="126"/>
      <c r="E58" s="126"/>
      <c r="F58" s="126"/>
      <c r="G58" s="126"/>
      <c r="H58" s="126"/>
      <c r="I58" s="126"/>
      <c r="J58" s="126"/>
      <c r="K58" s="126"/>
      <c r="L58" s="126"/>
      <c r="M58" s="127"/>
      <c r="N58" s="128"/>
      <c r="O58" s="128"/>
      <c r="P58" s="128"/>
      <c r="Q58" s="128"/>
      <c r="R58" s="128"/>
      <c r="S58" s="128"/>
      <c r="T58" s="128"/>
      <c r="U58" s="128"/>
      <c r="V58" s="128"/>
      <c r="W58" s="128"/>
      <c r="X58" s="129"/>
      <c r="Y58" s="130"/>
      <c r="Z58" s="130"/>
    </row>
    <row r="59" ht="9.95" customHeight="1"/>
    <row r="60" ht="24" customHeight="1">
      <c r="A60" s="5" t="s">
        <v>87</v>
      </c>
    </row>
    <row r="61" ht="9.95" customHeight="1"/>
    <row r="62" spans="1:26" ht="72" customHeight="1">
      <c r="A62" s="21" t="s">
        <v>6</v>
      </c>
      <c r="B62" s="40" t="s">
        <v>46</v>
      </c>
      <c r="C62" s="40"/>
      <c r="D62" s="40"/>
      <c r="E62" s="40"/>
      <c r="F62" s="40"/>
      <c r="G62" s="40"/>
      <c r="H62" s="40" t="s">
        <v>41</v>
      </c>
      <c r="I62" s="40"/>
      <c r="J62" s="40"/>
      <c r="K62" s="40"/>
      <c r="L62" s="40"/>
      <c r="M62" s="40"/>
      <c r="N62" s="40"/>
      <c r="O62" s="40"/>
      <c r="P62" s="40"/>
      <c r="Q62" s="120" t="s">
        <v>47</v>
      </c>
      <c r="R62" s="121"/>
      <c r="S62" s="121"/>
      <c r="T62" s="121"/>
      <c r="U62" s="121"/>
      <c r="V62" s="121"/>
      <c r="W62" s="121"/>
      <c r="X62" s="122"/>
      <c r="Y62" s="102" t="s">
        <v>42</v>
      </c>
      <c r="Z62" s="102"/>
    </row>
    <row r="63" spans="1:26" ht="72" customHeight="1">
      <c r="A63" s="26" t="str">
        <f>IF(B63&lt;&gt;"","3.1","")</f>
        <v/>
      </c>
      <c r="B63" s="126"/>
      <c r="C63" s="126"/>
      <c r="D63" s="126"/>
      <c r="E63" s="126"/>
      <c r="F63" s="126"/>
      <c r="G63" s="126"/>
      <c r="H63" s="126"/>
      <c r="I63" s="126"/>
      <c r="J63" s="126"/>
      <c r="K63" s="126"/>
      <c r="L63" s="126"/>
      <c r="M63" s="126"/>
      <c r="N63" s="126"/>
      <c r="O63" s="126"/>
      <c r="P63" s="126"/>
      <c r="Q63" s="127"/>
      <c r="R63" s="128"/>
      <c r="S63" s="128"/>
      <c r="T63" s="128"/>
      <c r="U63" s="128"/>
      <c r="V63" s="128"/>
      <c r="W63" s="128"/>
      <c r="X63" s="129"/>
      <c r="Y63" s="130"/>
      <c r="Z63" s="130"/>
    </row>
    <row r="64" spans="1:26" ht="72" customHeight="1">
      <c r="A64" s="26" t="str">
        <f>IF(B64&lt;&gt;"","3.2","")</f>
        <v/>
      </c>
      <c r="B64" s="126"/>
      <c r="C64" s="126"/>
      <c r="D64" s="126"/>
      <c r="E64" s="126"/>
      <c r="F64" s="126"/>
      <c r="G64" s="126"/>
      <c r="H64" s="126"/>
      <c r="I64" s="126"/>
      <c r="J64" s="126"/>
      <c r="K64" s="126"/>
      <c r="L64" s="126"/>
      <c r="M64" s="126"/>
      <c r="N64" s="126"/>
      <c r="O64" s="126"/>
      <c r="P64" s="126"/>
      <c r="Q64" s="127"/>
      <c r="R64" s="128"/>
      <c r="S64" s="128"/>
      <c r="T64" s="128"/>
      <c r="U64" s="128"/>
      <c r="V64" s="128"/>
      <c r="W64" s="128"/>
      <c r="X64" s="129"/>
      <c r="Y64" s="130"/>
      <c r="Z64" s="130"/>
    </row>
    <row r="65" spans="1:26" ht="72" customHeight="1">
      <c r="A65" s="26" t="str">
        <f>IF(B65&lt;&gt;"","3.3","")</f>
        <v/>
      </c>
      <c r="B65" s="126"/>
      <c r="C65" s="126"/>
      <c r="D65" s="126"/>
      <c r="E65" s="126"/>
      <c r="F65" s="126"/>
      <c r="G65" s="126"/>
      <c r="H65" s="126"/>
      <c r="I65" s="126"/>
      <c r="J65" s="126"/>
      <c r="K65" s="126"/>
      <c r="L65" s="126"/>
      <c r="M65" s="126"/>
      <c r="N65" s="126"/>
      <c r="O65" s="126"/>
      <c r="P65" s="126"/>
      <c r="Q65" s="127"/>
      <c r="R65" s="128"/>
      <c r="S65" s="128"/>
      <c r="T65" s="128"/>
      <c r="U65" s="128"/>
      <c r="V65" s="128"/>
      <c r="W65" s="128"/>
      <c r="X65" s="129"/>
      <c r="Y65" s="130"/>
      <c r="Z65" s="130"/>
    </row>
    <row r="66" spans="1:26" ht="72" customHeight="1">
      <c r="A66" s="26" t="str">
        <f>IF(B66&lt;&gt;"","3.4","")</f>
        <v/>
      </c>
      <c r="B66" s="126"/>
      <c r="C66" s="126"/>
      <c r="D66" s="126"/>
      <c r="E66" s="126"/>
      <c r="F66" s="126"/>
      <c r="G66" s="126"/>
      <c r="H66" s="126"/>
      <c r="I66" s="126"/>
      <c r="J66" s="126"/>
      <c r="K66" s="126"/>
      <c r="L66" s="126"/>
      <c r="M66" s="126"/>
      <c r="N66" s="126"/>
      <c r="O66" s="126"/>
      <c r="P66" s="126"/>
      <c r="Q66" s="127"/>
      <c r="R66" s="128"/>
      <c r="S66" s="128"/>
      <c r="T66" s="128"/>
      <c r="U66" s="128"/>
      <c r="V66" s="128"/>
      <c r="W66" s="128"/>
      <c r="X66" s="129"/>
      <c r="Y66" s="130"/>
      <c r="Z66" s="130"/>
    </row>
    <row r="67" spans="1:26" ht="72" customHeight="1">
      <c r="A67" s="26" t="str">
        <f>IF(B67&lt;&gt;"","3.5","")</f>
        <v/>
      </c>
      <c r="B67" s="127"/>
      <c r="C67" s="128"/>
      <c r="D67" s="128"/>
      <c r="E67" s="128"/>
      <c r="F67" s="128"/>
      <c r="G67" s="129"/>
      <c r="H67" s="127"/>
      <c r="I67" s="128"/>
      <c r="J67" s="128"/>
      <c r="K67" s="128"/>
      <c r="L67" s="128"/>
      <c r="M67" s="128"/>
      <c r="N67" s="128"/>
      <c r="O67" s="128"/>
      <c r="P67" s="129"/>
      <c r="Q67" s="127"/>
      <c r="R67" s="128"/>
      <c r="S67" s="128"/>
      <c r="T67" s="128"/>
      <c r="U67" s="128"/>
      <c r="V67" s="128"/>
      <c r="W67" s="128"/>
      <c r="X67" s="129"/>
      <c r="Y67" s="135"/>
      <c r="Z67" s="136"/>
    </row>
    <row r="68" spans="1:26" s="17" customFormat="1" ht="72" customHeight="1">
      <c r="A68" s="26" t="str">
        <f>IF(B68&lt;&gt;"","3.6","")</f>
        <v/>
      </c>
      <c r="B68" s="126"/>
      <c r="C68" s="126"/>
      <c r="D68" s="126"/>
      <c r="E68" s="126"/>
      <c r="F68" s="126"/>
      <c r="G68" s="126"/>
      <c r="H68" s="126"/>
      <c r="I68" s="126"/>
      <c r="J68" s="126"/>
      <c r="K68" s="126"/>
      <c r="L68" s="126"/>
      <c r="M68" s="126"/>
      <c r="N68" s="126"/>
      <c r="O68" s="126"/>
      <c r="P68" s="126"/>
      <c r="Q68" s="127"/>
      <c r="R68" s="128"/>
      <c r="S68" s="128"/>
      <c r="T68" s="128"/>
      <c r="U68" s="128"/>
      <c r="V68" s="128"/>
      <c r="W68" s="128"/>
      <c r="X68" s="129"/>
      <c r="Y68" s="130"/>
      <c r="Z68" s="130"/>
    </row>
    <row r="69" ht="9.95" customHeight="1">
      <c r="A69" s="5"/>
    </row>
    <row r="70" ht="24" customHeight="1">
      <c r="A70" s="5" t="s">
        <v>88</v>
      </c>
    </row>
    <row r="71" ht="9.95" customHeight="1">
      <c r="A71" s="5"/>
    </row>
    <row r="72" spans="2:25" ht="48" customHeight="1">
      <c r="B72" s="153"/>
      <c r="C72" s="154"/>
      <c r="D72" s="154"/>
      <c r="E72" s="154"/>
      <c r="F72" s="154"/>
      <c r="G72" s="154"/>
      <c r="H72" s="154"/>
      <c r="I72" s="154"/>
      <c r="J72" s="154"/>
      <c r="K72" s="154"/>
      <c r="L72" s="154"/>
      <c r="M72" s="154"/>
      <c r="N72" s="154"/>
      <c r="O72" s="154"/>
      <c r="P72" s="154"/>
      <c r="Q72" s="154"/>
      <c r="R72" s="154"/>
      <c r="S72" s="154"/>
      <c r="T72" s="154"/>
      <c r="U72" s="154"/>
      <c r="V72" s="154"/>
      <c r="W72" s="154"/>
      <c r="X72" s="154"/>
      <c r="Y72" s="155"/>
    </row>
    <row r="73" spans="2:25" ht="48" customHeight="1">
      <c r="B73" s="156"/>
      <c r="C73" s="157"/>
      <c r="D73" s="157"/>
      <c r="E73" s="157"/>
      <c r="F73" s="157"/>
      <c r="G73" s="157"/>
      <c r="H73" s="157"/>
      <c r="I73" s="157"/>
      <c r="J73" s="157"/>
      <c r="K73" s="157"/>
      <c r="L73" s="157"/>
      <c r="M73" s="157"/>
      <c r="N73" s="157"/>
      <c r="O73" s="157"/>
      <c r="P73" s="157"/>
      <c r="Q73" s="157"/>
      <c r="R73" s="157"/>
      <c r="S73" s="157"/>
      <c r="T73" s="157"/>
      <c r="U73" s="157"/>
      <c r="V73" s="157"/>
      <c r="W73" s="157"/>
      <c r="X73" s="157"/>
      <c r="Y73" s="158"/>
    </row>
    <row r="74" spans="2:25" ht="48" customHeight="1">
      <c r="B74" s="156"/>
      <c r="C74" s="157"/>
      <c r="D74" s="157"/>
      <c r="E74" s="157"/>
      <c r="F74" s="157"/>
      <c r="G74" s="157"/>
      <c r="H74" s="157"/>
      <c r="I74" s="157"/>
      <c r="J74" s="157"/>
      <c r="K74" s="157"/>
      <c r="L74" s="157"/>
      <c r="M74" s="157"/>
      <c r="N74" s="157"/>
      <c r="O74" s="157"/>
      <c r="P74" s="157"/>
      <c r="Q74" s="157"/>
      <c r="R74" s="157"/>
      <c r="S74" s="157"/>
      <c r="T74" s="157"/>
      <c r="U74" s="157"/>
      <c r="V74" s="157"/>
      <c r="W74" s="157"/>
      <c r="X74" s="157"/>
      <c r="Y74" s="158"/>
    </row>
    <row r="75" spans="2:25" ht="48" customHeight="1">
      <c r="B75" s="156"/>
      <c r="C75" s="157"/>
      <c r="D75" s="157"/>
      <c r="E75" s="157"/>
      <c r="F75" s="157"/>
      <c r="G75" s="157"/>
      <c r="H75" s="157"/>
      <c r="I75" s="157"/>
      <c r="J75" s="157"/>
      <c r="K75" s="157"/>
      <c r="L75" s="157"/>
      <c r="M75" s="157"/>
      <c r="N75" s="157"/>
      <c r="O75" s="157"/>
      <c r="P75" s="157"/>
      <c r="Q75" s="157"/>
      <c r="R75" s="157"/>
      <c r="S75" s="157"/>
      <c r="T75" s="157"/>
      <c r="U75" s="157"/>
      <c r="V75" s="157"/>
      <c r="W75" s="157"/>
      <c r="X75" s="157"/>
      <c r="Y75" s="158"/>
    </row>
    <row r="76" spans="2:25" ht="48" customHeight="1">
      <c r="B76" s="156"/>
      <c r="C76" s="157"/>
      <c r="D76" s="157"/>
      <c r="E76" s="157"/>
      <c r="F76" s="157"/>
      <c r="G76" s="157"/>
      <c r="H76" s="157"/>
      <c r="I76" s="157"/>
      <c r="J76" s="157"/>
      <c r="K76" s="157"/>
      <c r="L76" s="157"/>
      <c r="M76" s="157"/>
      <c r="N76" s="157"/>
      <c r="O76" s="157"/>
      <c r="P76" s="157"/>
      <c r="Q76" s="157"/>
      <c r="R76" s="157"/>
      <c r="S76" s="157"/>
      <c r="T76" s="157"/>
      <c r="U76" s="157"/>
      <c r="V76" s="157"/>
      <c r="W76" s="157"/>
      <c r="X76" s="157"/>
      <c r="Y76" s="158"/>
    </row>
    <row r="77" ht="21" customHeight="1">
      <c r="A77" s="5"/>
    </row>
    <row r="78" ht="15">
      <c r="A78" s="5" t="s">
        <v>89</v>
      </c>
    </row>
    <row r="79" ht="24" customHeight="1"/>
    <row r="80" spans="2:25" ht="10.15" customHeight="1">
      <c r="B80" s="177"/>
      <c r="C80" s="177"/>
      <c r="D80" s="177"/>
      <c r="E80" s="177"/>
      <c r="F80" s="177"/>
      <c r="G80" s="177"/>
      <c r="H80" s="177"/>
      <c r="J80" s="177"/>
      <c r="K80" s="177"/>
      <c r="L80" s="177"/>
      <c r="M80" s="177"/>
      <c r="N80" s="177"/>
      <c r="O80" s="177"/>
      <c r="P80" s="177"/>
      <c r="Q80" s="177"/>
      <c r="S80" s="137"/>
      <c r="T80" s="138"/>
      <c r="U80" s="138"/>
      <c r="V80" s="138"/>
      <c r="W80" s="138"/>
      <c r="X80" s="138"/>
      <c r="Y80" s="139"/>
    </row>
    <row r="81" spans="2:25" ht="10.15" customHeight="1">
      <c r="B81" s="177"/>
      <c r="C81" s="177"/>
      <c r="D81" s="177"/>
      <c r="E81" s="177"/>
      <c r="F81" s="177"/>
      <c r="G81" s="177"/>
      <c r="H81" s="177"/>
      <c r="J81" s="177"/>
      <c r="K81" s="177"/>
      <c r="L81" s="177"/>
      <c r="M81" s="177"/>
      <c r="N81" s="177"/>
      <c r="O81" s="177"/>
      <c r="P81" s="177"/>
      <c r="Q81" s="177"/>
      <c r="S81" s="140"/>
      <c r="T81" s="141"/>
      <c r="U81" s="141"/>
      <c r="V81" s="141"/>
      <c r="W81" s="141"/>
      <c r="X81" s="141"/>
      <c r="Y81" s="142"/>
    </row>
    <row r="82" spans="2:25" ht="21" customHeight="1">
      <c r="B82" s="177"/>
      <c r="C82" s="177"/>
      <c r="D82" s="177"/>
      <c r="E82" s="177"/>
      <c r="F82" s="177"/>
      <c r="G82" s="177"/>
      <c r="H82" s="177"/>
      <c r="J82" s="177"/>
      <c r="K82" s="177"/>
      <c r="L82" s="177"/>
      <c r="M82" s="177"/>
      <c r="N82" s="177"/>
      <c r="O82" s="177"/>
      <c r="P82" s="177"/>
      <c r="Q82" s="177"/>
      <c r="S82" s="140"/>
      <c r="T82" s="141"/>
      <c r="U82" s="141"/>
      <c r="V82" s="141"/>
      <c r="W82" s="141"/>
      <c r="X82" s="141"/>
      <c r="Y82" s="142"/>
    </row>
    <row r="83" spans="2:25" ht="35.25" customHeight="1">
      <c r="B83" s="177"/>
      <c r="C83" s="177"/>
      <c r="D83" s="177"/>
      <c r="E83" s="177"/>
      <c r="F83" s="177"/>
      <c r="G83" s="177"/>
      <c r="H83" s="177"/>
      <c r="J83" s="177"/>
      <c r="K83" s="177"/>
      <c r="L83" s="177"/>
      <c r="M83" s="177"/>
      <c r="N83" s="177"/>
      <c r="O83" s="177"/>
      <c r="P83" s="177"/>
      <c r="Q83" s="177"/>
      <c r="S83" s="140"/>
      <c r="T83" s="141"/>
      <c r="U83" s="141"/>
      <c r="V83" s="141"/>
      <c r="W83" s="141"/>
      <c r="X83" s="141"/>
      <c r="Y83" s="142"/>
    </row>
    <row r="84" spans="2:25" ht="21" customHeight="1">
      <c r="B84" s="177"/>
      <c r="C84" s="177"/>
      <c r="D84" s="177"/>
      <c r="E84" s="177"/>
      <c r="F84" s="177"/>
      <c r="G84" s="177"/>
      <c r="H84" s="177"/>
      <c r="J84" s="177"/>
      <c r="K84" s="177"/>
      <c r="L84" s="177"/>
      <c r="M84" s="177"/>
      <c r="N84" s="177"/>
      <c r="O84" s="177"/>
      <c r="P84" s="177"/>
      <c r="Q84" s="177"/>
      <c r="S84" s="140"/>
      <c r="T84" s="141"/>
      <c r="U84" s="141"/>
      <c r="V84" s="141"/>
      <c r="W84" s="141"/>
      <c r="X84" s="141"/>
      <c r="Y84" s="142"/>
    </row>
    <row r="85" spans="2:25" ht="21" customHeight="1">
      <c r="B85" s="177"/>
      <c r="C85" s="177"/>
      <c r="D85" s="177"/>
      <c r="E85" s="177"/>
      <c r="F85" s="177"/>
      <c r="G85" s="177"/>
      <c r="H85" s="177"/>
      <c r="J85" s="177"/>
      <c r="K85" s="177"/>
      <c r="L85" s="177"/>
      <c r="M85" s="177"/>
      <c r="N85" s="177"/>
      <c r="O85" s="177"/>
      <c r="P85" s="177"/>
      <c r="Q85" s="177"/>
      <c r="S85" s="140"/>
      <c r="T85" s="141"/>
      <c r="U85" s="141"/>
      <c r="V85" s="141"/>
      <c r="W85" s="141"/>
      <c r="X85" s="141"/>
      <c r="Y85" s="142"/>
    </row>
    <row r="86" spans="2:25" ht="21" customHeight="1">
      <c r="B86" s="177"/>
      <c r="C86" s="177"/>
      <c r="D86" s="177"/>
      <c r="E86" s="177"/>
      <c r="F86" s="177"/>
      <c r="G86" s="177"/>
      <c r="H86" s="177"/>
      <c r="J86" s="177"/>
      <c r="K86" s="177"/>
      <c r="L86" s="177"/>
      <c r="M86" s="177"/>
      <c r="N86" s="177"/>
      <c r="O86" s="177"/>
      <c r="P86" s="177"/>
      <c r="Q86" s="177"/>
      <c r="S86" s="140"/>
      <c r="T86" s="141"/>
      <c r="U86" s="141"/>
      <c r="V86" s="141"/>
      <c r="W86" s="141"/>
      <c r="X86" s="141"/>
      <c r="Y86" s="142"/>
    </row>
    <row r="87" spans="2:25" ht="21" customHeight="1">
      <c r="B87" s="177"/>
      <c r="C87" s="177"/>
      <c r="D87" s="177"/>
      <c r="E87" s="177"/>
      <c r="F87" s="177"/>
      <c r="G87" s="177"/>
      <c r="H87" s="177"/>
      <c r="J87" s="177"/>
      <c r="K87" s="177"/>
      <c r="L87" s="177"/>
      <c r="M87" s="177"/>
      <c r="N87" s="177"/>
      <c r="O87" s="177"/>
      <c r="P87" s="177"/>
      <c r="Q87" s="177"/>
      <c r="S87" s="140"/>
      <c r="T87" s="141"/>
      <c r="U87" s="141"/>
      <c r="V87" s="141"/>
      <c r="W87" s="141"/>
      <c r="X87" s="141"/>
      <c r="Y87" s="142"/>
    </row>
    <row r="88" spans="2:25" ht="21" customHeight="1">
      <c r="B88" s="177"/>
      <c r="C88" s="177"/>
      <c r="D88" s="177"/>
      <c r="E88" s="177"/>
      <c r="F88" s="177"/>
      <c r="G88" s="177"/>
      <c r="H88" s="177"/>
      <c r="J88" s="177"/>
      <c r="K88" s="177"/>
      <c r="L88" s="177"/>
      <c r="M88" s="177"/>
      <c r="N88" s="177"/>
      <c r="O88" s="177"/>
      <c r="P88" s="177"/>
      <c r="Q88" s="177"/>
      <c r="S88" s="140"/>
      <c r="T88" s="141"/>
      <c r="U88" s="141"/>
      <c r="V88" s="141"/>
      <c r="W88" s="141"/>
      <c r="X88" s="141"/>
      <c r="Y88" s="142"/>
    </row>
    <row r="89" spans="2:25" ht="21" customHeight="1">
      <c r="B89" s="177"/>
      <c r="C89" s="177"/>
      <c r="D89" s="177"/>
      <c r="E89" s="177"/>
      <c r="F89" s="177"/>
      <c r="G89" s="177"/>
      <c r="H89" s="177"/>
      <c r="J89" s="177"/>
      <c r="K89" s="177"/>
      <c r="L89" s="177"/>
      <c r="M89" s="177"/>
      <c r="N89" s="177"/>
      <c r="O89" s="177"/>
      <c r="P89" s="177"/>
      <c r="Q89" s="177"/>
      <c r="S89" s="143"/>
      <c r="T89" s="144"/>
      <c r="U89" s="144"/>
      <c r="V89" s="144"/>
      <c r="W89" s="144"/>
      <c r="X89" s="144"/>
      <c r="Y89" s="145"/>
    </row>
    <row r="90" spans="2:25" ht="48" customHeight="1">
      <c r="B90" s="146"/>
      <c r="C90" s="146"/>
      <c r="D90" s="146"/>
      <c r="E90" s="146"/>
      <c r="F90" s="146"/>
      <c r="G90" s="146"/>
      <c r="H90" s="146"/>
      <c r="J90" s="147"/>
      <c r="K90" s="148"/>
      <c r="L90" s="148"/>
      <c r="M90" s="148"/>
      <c r="N90" s="148"/>
      <c r="O90" s="148"/>
      <c r="P90" s="148"/>
      <c r="Q90" s="149"/>
      <c r="S90" s="147"/>
      <c r="T90" s="148"/>
      <c r="U90" s="148"/>
      <c r="V90" s="148"/>
      <c r="W90" s="148"/>
      <c r="X90" s="148"/>
      <c r="Y90" s="149"/>
    </row>
    <row r="91" spans="2:25" ht="48" customHeight="1">
      <c r="B91" s="146"/>
      <c r="C91" s="146"/>
      <c r="D91" s="146"/>
      <c r="E91" s="146"/>
      <c r="F91" s="146"/>
      <c r="G91" s="146"/>
      <c r="H91" s="146"/>
      <c r="J91" s="150"/>
      <c r="K91" s="151"/>
      <c r="L91" s="151"/>
      <c r="M91" s="151"/>
      <c r="N91" s="151"/>
      <c r="O91" s="151"/>
      <c r="P91" s="151"/>
      <c r="Q91" s="152"/>
      <c r="S91" s="150"/>
      <c r="T91" s="151"/>
      <c r="U91" s="151"/>
      <c r="V91" s="151"/>
      <c r="W91" s="151"/>
      <c r="X91" s="151"/>
      <c r="Y91" s="152"/>
    </row>
    <row r="92" ht="21" customHeight="1"/>
    <row r="93" spans="2:25" ht="21" customHeight="1">
      <c r="B93" s="177"/>
      <c r="C93" s="177"/>
      <c r="D93" s="177"/>
      <c r="E93" s="177"/>
      <c r="F93" s="177"/>
      <c r="G93" s="177"/>
      <c r="H93" s="177"/>
      <c r="J93" s="177"/>
      <c r="K93" s="177"/>
      <c r="L93" s="177"/>
      <c r="M93" s="177"/>
      <c r="N93" s="177"/>
      <c r="O93" s="177"/>
      <c r="P93" s="177"/>
      <c r="Q93" s="177"/>
      <c r="S93" s="137"/>
      <c r="T93" s="138"/>
      <c r="U93" s="138"/>
      <c r="V93" s="138"/>
      <c r="W93" s="138"/>
      <c r="X93" s="138"/>
      <c r="Y93" s="139"/>
    </row>
    <row r="94" spans="2:25" ht="21" customHeight="1">
      <c r="B94" s="177"/>
      <c r="C94" s="177"/>
      <c r="D94" s="177"/>
      <c r="E94" s="177"/>
      <c r="F94" s="177"/>
      <c r="G94" s="177"/>
      <c r="H94" s="177"/>
      <c r="J94" s="177"/>
      <c r="K94" s="177"/>
      <c r="L94" s="177"/>
      <c r="M94" s="177"/>
      <c r="N94" s="177"/>
      <c r="O94" s="177"/>
      <c r="P94" s="177"/>
      <c r="Q94" s="177"/>
      <c r="S94" s="140"/>
      <c r="T94" s="141"/>
      <c r="U94" s="141"/>
      <c r="V94" s="141"/>
      <c r="W94" s="141"/>
      <c r="X94" s="141"/>
      <c r="Y94" s="142"/>
    </row>
    <row r="95" spans="2:25" ht="21" customHeight="1">
      <c r="B95" s="177"/>
      <c r="C95" s="177"/>
      <c r="D95" s="177"/>
      <c r="E95" s="177"/>
      <c r="F95" s="177"/>
      <c r="G95" s="177"/>
      <c r="H95" s="177"/>
      <c r="J95" s="177"/>
      <c r="K95" s="177"/>
      <c r="L95" s="177"/>
      <c r="M95" s="177"/>
      <c r="N95" s="177"/>
      <c r="O95" s="177"/>
      <c r="P95" s="177"/>
      <c r="Q95" s="177"/>
      <c r="S95" s="140"/>
      <c r="T95" s="141"/>
      <c r="U95" s="141"/>
      <c r="V95" s="141"/>
      <c r="W95" s="141"/>
      <c r="X95" s="141"/>
      <c r="Y95" s="142"/>
    </row>
    <row r="96" spans="2:25" ht="21" customHeight="1">
      <c r="B96" s="177"/>
      <c r="C96" s="177"/>
      <c r="D96" s="177"/>
      <c r="E96" s="177"/>
      <c r="F96" s="177"/>
      <c r="G96" s="177"/>
      <c r="H96" s="177"/>
      <c r="J96" s="177"/>
      <c r="K96" s="177"/>
      <c r="L96" s="177"/>
      <c r="M96" s="177"/>
      <c r="N96" s="177"/>
      <c r="O96" s="177"/>
      <c r="P96" s="177"/>
      <c r="Q96" s="177"/>
      <c r="S96" s="140"/>
      <c r="T96" s="141"/>
      <c r="U96" s="141"/>
      <c r="V96" s="141"/>
      <c r="W96" s="141"/>
      <c r="X96" s="141"/>
      <c r="Y96" s="142"/>
    </row>
    <row r="97" spans="2:25" ht="21" customHeight="1">
      <c r="B97" s="177"/>
      <c r="C97" s="177"/>
      <c r="D97" s="177"/>
      <c r="E97" s="177"/>
      <c r="F97" s="177"/>
      <c r="G97" s="177"/>
      <c r="H97" s="177"/>
      <c r="J97" s="177"/>
      <c r="K97" s="177"/>
      <c r="L97" s="177"/>
      <c r="M97" s="177"/>
      <c r="N97" s="177"/>
      <c r="O97" s="177"/>
      <c r="P97" s="177"/>
      <c r="Q97" s="177"/>
      <c r="S97" s="140"/>
      <c r="T97" s="141"/>
      <c r="U97" s="141"/>
      <c r="V97" s="141"/>
      <c r="W97" s="141"/>
      <c r="X97" s="141"/>
      <c r="Y97" s="142"/>
    </row>
    <row r="98" spans="2:25" ht="21" customHeight="1">
      <c r="B98" s="177"/>
      <c r="C98" s="177"/>
      <c r="D98" s="177"/>
      <c r="E98" s="177"/>
      <c r="F98" s="177"/>
      <c r="G98" s="177"/>
      <c r="H98" s="177"/>
      <c r="J98" s="177"/>
      <c r="K98" s="177"/>
      <c r="L98" s="177"/>
      <c r="M98" s="177"/>
      <c r="N98" s="177"/>
      <c r="O98" s="177"/>
      <c r="P98" s="177"/>
      <c r="Q98" s="177"/>
      <c r="S98" s="140"/>
      <c r="T98" s="141"/>
      <c r="U98" s="141"/>
      <c r="V98" s="141"/>
      <c r="W98" s="141"/>
      <c r="X98" s="141"/>
      <c r="Y98" s="142"/>
    </row>
    <row r="99" spans="2:25" ht="21" customHeight="1">
      <c r="B99" s="177"/>
      <c r="C99" s="177"/>
      <c r="D99" s="177"/>
      <c r="E99" s="177"/>
      <c r="F99" s="177"/>
      <c r="G99" s="177"/>
      <c r="H99" s="177"/>
      <c r="J99" s="177"/>
      <c r="K99" s="177"/>
      <c r="L99" s="177"/>
      <c r="M99" s="177"/>
      <c r="N99" s="177"/>
      <c r="O99" s="177"/>
      <c r="P99" s="177"/>
      <c r="Q99" s="177"/>
      <c r="S99" s="140"/>
      <c r="T99" s="141"/>
      <c r="U99" s="141"/>
      <c r="V99" s="141"/>
      <c r="W99" s="141"/>
      <c r="X99" s="141"/>
      <c r="Y99" s="142"/>
    </row>
    <row r="100" spans="2:25" ht="21" customHeight="1">
      <c r="B100" s="177"/>
      <c r="C100" s="177"/>
      <c r="D100" s="177"/>
      <c r="E100" s="177"/>
      <c r="F100" s="177"/>
      <c r="G100" s="177"/>
      <c r="H100" s="177"/>
      <c r="J100" s="177"/>
      <c r="K100" s="177"/>
      <c r="L100" s="177"/>
      <c r="M100" s="177"/>
      <c r="N100" s="177"/>
      <c r="O100" s="177"/>
      <c r="P100" s="177"/>
      <c r="Q100" s="177"/>
      <c r="S100" s="140"/>
      <c r="T100" s="141"/>
      <c r="U100" s="141"/>
      <c r="V100" s="141"/>
      <c r="W100" s="141"/>
      <c r="X100" s="141"/>
      <c r="Y100" s="142"/>
    </row>
    <row r="101" spans="2:25" ht="21" customHeight="1">
      <c r="B101" s="177"/>
      <c r="C101" s="177"/>
      <c r="D101" s="177"/>
      <c r="E101" s="177"/>
      <c r="F101" s="177"/>
      <c r="G101" s="177"/>
      <c r="H101" s="177"/>
      <c r="J101" s="177"/>
      <c r="K101" s="177"/>
      <c r="L101" s="177"/>
      <c r="M101" s="177"/>
      <c r="N101" s="177"/>
      <c r="O101" s="177"/>
      <c r="P101" s="177"/>
      <c r="Q101" s="177"/>
      <c r="S101" s="140"/>
      <c r="T101" s="141"/>
      <c r="U101" s="141"/>
      <c r="V101" s="141"/>
      <c r="W101" s="141"/>
      <c r="X101" s="141"/>
      <c r="Y101" s="142"/>
    </row>
    <row r="102" spans="2:25" ht="21" customHeight="1">
      <c r="B102" s="177"/>
      <c r="C102" s="177"/>
      <c r="D102" s="177"/>
      <c r="E102" s="177"/>
      <c r="F102" s="177"/>
      <c r="G102" s="177"/>
      <c r="H102" s="177"/>
      <c r="J102" s="177"/>
      <c r="K102" s="177"/>
      <c r="L102" s="177"/>
      <c r="M102" s="177"/>
      <c r="N102" s="177"/>
      <c r="O102" s="177"/>
      <c r="P102" s="177"/>
      <c r="Q102" s="177"/>
      <c r="S102" s="143"/>
      <c r="T102" s="144"/>
      <c r="U102" s="144"/>
      <c r="V102" s="144"/>
      <c r="W102" s="144"/>
      <c r="X102" s="144"/>
      <c r="Y102" s="145"/>
    </row>
    <row r="103" spans="2:25" ht="48" customHeight="1">
      <c r="B103" s="130"/>
      <c r="C103" s="130"/>
      <c r="D103" s="130"/>
      <c r="E103" s="130"/>
      <c r="F103" s="130"/>
      <c r="G103" s="130"/>
      <c r="H103" s="130"/>
      <c r="J103" s="147"/>
      <c r="K103" s="148"/>
      <c r="L103" s="148"/>
      <c r="M103" s="148"/>
      <c r="N103" s="148"/>
      <c r="O103" s="148"/>
      <c r="P103" s="148"/>
      <c r="Q103" s="149"/>
      <c r="S103" s="165"/>
      <c r="T103" s="166"/>
      <c r="U103" s="166"/>
      <c r="V103" s="166"/>
      <c r="W103" s="166"/>
      <c r="X103" s="166"/>
      <c r="Y103" s="167"/>
    </row>
    <row r="104" spans="2:25" ht="48" customHeight="1">
      <c r="B104" s="130"/>
      <c r="C104" s="130"/>
      <c r="D104" s="130"/>
      <c r="E104" s="130"/>
      <c r="F104" s="130"/>
      <c r="G104" s="130"/>
      <c r="H104" s="130"/>
      <c r="J104" s="150"/>
      <c r="K104" s="151"/>
      <c r="L104" s="151"/>
      <c r="M104" s="151"/>
      <c r="N104" s="151"/>
      <c r="O104" s="151"/>
      <c r="P104" s="151"/>
      <c r="Q104" s="152"/>
      <c r="S104" s="168"/>
      <c r="T104" s="169"/>
      <c r="U104" s="169"/>
      <c r="V104" s="169"/>
      <c r="W104" s="169"/>
      <c r="X104" s="169"/>
      <c r="Y104" s="170"/>
    </row>
    <row r="105" ht="21" customHeight="1"/>
    <row r="106" spans="2:25" ht="21" customHeight="1">
      <c r="B106" s="137"/>
      <c r="C106" s="138"/>
      <c r="D106" s="138"/>
      <c r="E106" s="138"/>
      <c r="F106" s="138"/>
      <c r="G106" s="138"/>
      <c r="H106" s="139"/>
      <c r="J106" s="137"/>
      <c r="K106" s="138"/>
      <c r="L106" s="138"/>
      <c r="M106" s="138"/>
      <c r="N106" s="138"/>
      <c r="O106" s="138"/>
      <c r="P106" s="138"/>
      <c r="Q106" s="139"/>
      <c r="S106" s="137"/>
      <c r="T106" s="138"/>
      <c r="U106" s="138"/>
      <c r="V106" s="138"/>
      <c r="W106" s="138"/>
      <c r="X106" s="138"/>
      <c r="Y106" s="139"/>
    </row>
    <row r="107" spans="2:25" ht="21" customHeight="1">
      <c r="B107" s="140"/>
      <c r="C107" s="141"/>
      <c r="D107" s="141"/>
      <c r="E107" s="141"/>
      <c r="F107" s="141"/>
      <c r="G107" s="141"/>
      <c r="H107" s="142"/>
      <c r="J107" s="140"/>
      <c r="K107" s="141"/>
      <c r="L107" s="141"/>
      <c r="M107" s="141"/>
      <c r="N107" s="141"/>
      <c r="O107" s="141"/>
      <c r="P107" s="141"/>
      <c r="Q107" s="142"/>
      <c r="S107" s="140"/>
      <c r="T107" s="141"/>
      <c r="U107" s="141"/>
      <c r="V107" s="141"/>
      <c r="W107" s="141"/>
      <c r="X107" s="141"/>
      <c r="Y107" s="142"/>
    </row>
    <row r="108" spans="2:25" ht="21" customHeight="1">
      <c r="B108" s="140"/>
      <c r="C108" s="141"/>
      <c r="D108" s="141"/>
      <c r="E108" s="141"/>
      <c r="F108" s="141"/>
      <c r="G108" s="141"/>
      <c r="H108" s="142"/>
      <c r="J108" s="140"/>
      <c r="K108" s="141"/>
      <c r="L108" s="141"/>
      <c r="M108" s="141"/>
      <c r="N108" s="141"/>
      <c r="O108" s="141"/>
      <c r="P108" s="141"/>
      <c r="Q108" s="142"/>
      <c r="S108" s="140"/>
      <c r="T108" s="141"/>
      <c r="U108" s="141"/>
      <c r="V108" s="141"/>
      <c r="W108" s="141"/>
      <c r="X108" s="141"/>
      <c r="Y108" s="142"/>
    </row>
    <row r="109" spans="2:25" ht="21" customHeight="1">
      <c r="B109" s="140"/>
      <c r="C109" s="141"/>
      <c r="D109" s="141"/>
      <c r="E109" s="141"/>
      <c r="F109" s="141"/>
      <c r="G109" s="141"/>
      <c r="H109" s="142"/>
      <c r="J109" s="140"/>
      <c r="K109" s="141"/>
      <c r="L109" s="141"/>
      <c r="M109" s="141"/>
      <c r="N109" s="141"/>
      <c r="O109" s="141"/>
      <c r="P109" s="141"/>
      <c r="Q109" s="142"/>
      <c r="S109" s="140"/>
      <c r="T109" s="141"/>
      <c r="U109" s="141"/>
      <c r="V109" s="141"/>
      <c r="W109" s="141"/>
      <c r="X109" s="141"/>
      <c r="Y109" s="142"/>
    </row>
    <row r="110" spans="2:25" ht="21" customHeight="1">
      <c r="B110" s="140"/>
      <c r="C110" s="141"/>
      <c r="D110" s="141"/>
      <c r="E110" s="141"/>
      <c r="F110" s="141"/>
      <c r="G110" s="141"/>
      <c r="H110" s="142"/>
      <c r="J110" s="140"/>
      <c r="K110" s="141"/>
      <c r="L110" s="141"/>
      <c r="M110" s="141"/>
      <c r="N110" s="141"/>
      <c r="O110" s="141"/>
      <c r="P110" s="141"/>
      <c r="Q110" s="142"/>
      <c r="S110" s="140"/>
      <c r="T110" s="141"/>
      <c r="U110" s="141"/>
      <c r="V110" s="141"/>
      <c r="W110" s="141"/>
      <c r="X110" s="141"/>
      <c r="Y110" s="142"/>
    </row>
    <row r="111" spans="2:25" ht="21" customHeight="1">
      <c r="B111" s="140"/>
      <c r="C111" s="141"/>
      <c r="D111" s="141"/>
      <c r="E111" s="141"/>
      <c r="F111" s="141"/>
      <c r="G111" s="141"/>
      <c r="H111" s="142"/>
      <c r="J111" s="140"/>
      <c r="K111" s="141"/>
      <c r="L111" s="141"/>
      <c r="M111" s="141"/>
      <c r="N111" s="141"/>
      <c r="O111" s="141"/>
      <c r="P111" s="141"/>
      <c r="Q111" s="142"/>
      <c r="S111" s="140"/>
      <c r="T111" s="141"/>
      <c r="U111" s="141"/>
      <c r="V111" s="141"/>
      <c r="W111" s="141"/>
      <c r="X111" s="141"/>
      <c r="Y111" s="142"/>
    </row>
    <row r="112" spans="2:25" ht="21" customHeight="1">
      <c r="B112" s="140"/>
      <c r="C112" s="141"/>
      <c r="D112" s="141"/>
      <c r="E112" s="141"/>
      <c r="F112" s="141"/>
      <c r="G112" s="141"/>
      <c r="H112" s="142"/>
      <c r="J112" s="140"/>
      <c r="K112" s="141"/>
      <c r="L112" s="141"/>
      <c r="M112" s="141"/>
      <c r="N112" s="141"/>
      <c r="O112" s="141"/>
      <c r="P112" s="141"/>
      <c r="Q112" s="142"/>
      <c r="S112" s="140"/>
      <c r="T112" s="141"/>
      <c r="U112" s="141"/>
      <c r="V112" s="141"/>
      <c r="W112" s="141"/>
      <c r="X112" s="141"/>
      <c r="Y112" s="142"/>
    </row>
    <row r="113" spans="2:25" ht="21" customHeight="1">
      <c r="B113" s="140"/>
      <c r="C113" s="141"/>
      <c r="D113" s="141"/>
      <c r="E113" s="141"/>
      <c r="F113" s="141"/>
      <c r="G113" s="141"/>
      <c r="H113" s="142"/>
      <c r="J113" s="140"/>
      <c r="K113" s="141"/>
      <c r="L113" s="141"/>
      <c r="M113" s="141"/>
      <c r="N113" s="141"/>
      <c r="O113" s="141"/>
      <c r="P113" s="141"/>
      <c r="Q113" s="142"/>
      <c r="S113" s="140"/>
      <c r="T113" s="141"/>
      <c r="U113" s="141"/>
      <c r="V113" s="141"/>
      <c r="W113" s="141"/>
      <c r="X113" s="141"/>
      <c r="Y113" s="142"/>
    </row>
    <row r="114" spans="2:25" ht="21" customHeight="1">
      <c r="B114" s="140"/>
      <c r="C114" s="141"/>
      <c r="D114" s="141"/>
      <c r="E114" s="141"/>
      <c r="F114" s="141"/>
      <c r="G114" s="141"/>
      <c r="H114" s="142"/>
      <c r="J114" s="140"/>
      <c r="K114" s="141"/>
      <c r="L114" s="141"/>
      <c r="M114" s="141"/>
      <c r="N114" s="141"/>
      <c r="O114" s="141"/>
      <c r="P114" s="141"/>
      <c r="Q114" s="142"/>
      <c r="S114" s="140"/>
      <c r="T114" s="141"/>
      <c r="U114" s="141"/>
      <c r="V114" s="141"/>
      <c r="W114" s="141"/>
      <c r="X114" s="141"/>
      <c r="Y114" s="142"/>
    </row>
    <row r="115" spans="2:25" ht="21" customHeight="1">
      <c r="B115" s="143"/>
      <c r="C115" s="144"/>
      <c r="D115" s="144"/>
      <c r="E115" s="144"/>
      <c r="F115" s="144"/>
      <c r="G115" s="144"/>
      <c r="H115" s="145"/>
      <c r="J115" s="143"/>
      <c r="K115" s="144"/>
      <c r="L115" s="144"/>
      <c r="M115" s="144"/>
      <c r="N115" s="144"/>
      <c r="O115" s="144"/>
      <c r="P115" s="144"/>
      <c r="Q115" s="145"/>
      <c r="S115" s="143"/>
      <c r="T115" s="144"/>
      <c r="U115" s="144"/>
      <c r="V115" s="144"/>
      <c r="W115" s="144"/>
      <c r="X115" s="144"/>
      <c r="Y115" s="145"/>
    </row>
    <row r="116" spans="2:25" ht="48" customHeight="1">
      <c r="B116" s="165"/>
      <c r="C116" s="166"/>
      <c r="D116" s="166"/>
      <c r="E116" s="166"/>
      <c r="F116" s="166"/>
      <c r="G116" s="166"/>
      <c r="H116" s="167"/>
      <c r="J116" s="171"/>
      <c r="K116" s="172"/>
      <c r="L116" s="172"/>
      <c r="M116" s="172"/>
      <c r="N116" s="172"/>
      <c r="O116" s="172"/>
      <c r="P116" s="172"/>
      <c r="Q116" s="173"/>
      <c r="S116" s="165"/>
      <c r="T116" s="166"/>
      <c r="U116" s="166"/>
      <c r="V116" s="166"/>
      <c r="W116" s="166"/>
      <c r="X116" s="166"/>
      <c r="Y116" s="167"/>
    </row>
    <row r="117" spans="2:25" ht="48" customHeight="1">
      <c r="B117" s="168"/>
      <c r="C117" s="169"/>
      <c r="D117" s="169"/>
      <c r="E117" s="169"/>
      <c r="F117" s="169"/>
      <c r="G117" s="169"/>
      <c r="H117" s="170"/>
      <c r="J117" s="174"/>
      <c r="K117" s="175"/>
      <c r="L117" s="175"/>
      <c r="M117" s="175"/>
      <c r="N117" s="175"/>
      <c r="O117" s="175"/>
      <c r="P117" s="175"/>
      <c r="Q117" s="176"/>
      <c r="S117" s="168"/>
      <c r="T117" s="169"/>
      <c r="U117" s="169"/>
      <c r="V117" s="169"/>
      <c r="W117" s="169"/>
      <c r="X117" s="169"/>
      <c r="Y117" s="170"/>
    </row>
    <row r="119" ht="21" customHeight="1"/>
    <row r="120" spans="5:23" ht="21" customHeight="1">
      <c r="E120" s="18" t="s">
        <v>48</v>
      </c>
      <c r="F120" s="162"/>
      <c r="G120" s="162"/>
      <c r="H120" s="162"/>
      <c r="I120" s="162"/>
      <c r="J120" s="162"/>
      <c r="Q120" s="18" t="s">
        <v>49</v>
      </c>
      <c r="R120" s="162"/>
      <c r="S120" s="162"/>
      <c r="T120" s="162"/>
      <c r="U120" s="162"/>
      <c r="V120" s="162"/>
      <c r="W120" s="162"/>
    </row>
    <row r="121" spans="5:24" ht="21" customHeight="1">
      <c r="E121" s="18" t="s">
        <v>50</v>
      </c>
      <c r="F121" s="163"/>
      <c r="G121" s="163"/>
      <c r="H121" s="163"/>
      <c r="I121" s="163"/>
      <c r="J121" s="163"/>
      <c r="K121" s="5" t="s">
        <v>51</v>
      </c>
      <c r="Q121" s="18" t="s">
        <v>50</v>
      </c>
      <c r="R121" s="162"/>
      <c r="S121" s="162"/>
      <c r="T121" s="162"/>
      <c r="U121" s="162"/>
      <c r="V121" s="162"/>
      <c r="W121" s="162"/>
      <c r="X121" s="5" t="s">
        <v>51</v>
      </c>
    </row>
    <row r="122" spans="5:24" ht="24" customHeight="1">
      <c r="E122" s="18" t="s">
        <v>52</v>
      </c>
      <c r="F122" s="163"/>
      <c r="G122" s="163"/>
      <c r="H122" s="163"/>
      <c r="I122" s="163"/>
      <c r="J122" s="163"/>
      <c r="Q122" s="164"/>
      <c r="R122" s="164"/>
      <c r="S122" s="164"/>
      <c r="T122" s="164"/>
      <c r="U122" s="164"/>
      <c r="V122" s="164"/>
      <c r="W122" s="164"/>
      <c r="X122" s="164"/>
    </row>
    <row r="123" spans="5:23" ht="24" customHeight="1">
      <c r="E123" s="18" t="s">
        <v>53</v>
      </c>
      <c r="F123" s="159"/>
      <c r="G123" s="159"/>
      <c r="H123" s="159"/>
      <c r="I123" s="159"/>
      <c r="J123" s="159"/>
      <c r="Q123" s="18" t="s">
        <v>53</v>
      </c>
      <c r="R123" s="160"/>
      <c r="S123" s="160"/>
      <c r="T123" s="160"/>
      <c r="U123" s="160"/>
      <c r="V123" s="160"/>
      <c r="W123" s="160"/>
    </row>
    <row r="124" spans="5:10" ht="24" customHeight="1">
      <c r="E124" s="18" t="s">
        <v>54</v>
      </c>
      <c r="F124" s="161"/>
      <c r="G124" s="161"/>
      <c r="H124" s="161"/>
      <c r="I124" s="161"/>
      <c r="J124" s="161"/>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55:L55"/>
    <mergeCell ref="M55:X55"/>
    <mergeCell ref="B56:L56"/>
    <mergeCell ref="M56:X56"/>
    <mergeCell ref="Y66:Z66"/>
    <mergeCell ref="B67:G67"/>
    <mergeCell ref="H67:P67"/>
    <mergeCell ref="Q67:X67"/>
    <mergeCell ref="Y67:Z67"/>
    <mergeCell ref="B66:G66"/>
    <mergeCell ref="Y62:Z62"/>
    <mergeCell ref="Y57:Z57"/>
    <mergeCell ref="Y58:Z58"/>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V35:W35"/>
    <mergeCell ref="B36:G36"/>
    <mergeCell ref="H36:J36"/>
    <mergeCell ref="K36:M36"/>
    <mergeCell ref="N36:P36"/>
    <mergeCell ref="Q36:S36"/>
    <mergeCell ref="T36:U36"/>
    <mergeCell ref="V36:W36"/>
    <mergeCell ref="A37:S37"/>
    <mergeCell ref="T37:U37"/>
    <mergeCell ref="V37:W37"/>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H30:J30"/>
    <mergeCell ref="K30:M30"/>
    <mergeCell ref="N30:P30"/>
    <mergeCell ref="H27:J27"/>
    <mergeCell ref="K27:M27"/>
    <mergeCell ref="N27:P27"/>
    <mergeCell ref="Q27:S27"/>
    <mergeCell ref="T27:U27"/>
    <mergeCell ref="T29:U29"/>
    <mergeCell ref="T30:U30"/>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โสฬส เอี่ยมเหมือน</cp:lastModifiedBy>
  <cp:lastPrinted>2023-03-28T04:30:17Z</cp:lastPrinted>
  <dcterms:created xsi:type="dcterms:W3CDTF">2021-11-29T04:23:48Z</dcterms:created>
  <dcterms:modified xsi:type="dcterms:W3CDTF">2023-06-29T02:12:40Z</dcterms:modified>
  <cp:category/>
  <cp:version/>
  <cp:contentType/>
  <cp:contentStatus/>
</cp:coreProperties>
</file>