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 codeName="เวิร์กบุ๊กนี้" defaultThemeVersion="124226"/>
  <workbookProtection workbookAlgorithmName="SHA-512" workbookHashValue="M3ywO14iDuk+JndjEVP9hzzvaYQRDUfpkFUEBH0PkLXCd3Rlks+Z4r+B77GN9ND5jdg/bZve6muKCVJQH43mQw==" workbookSpinCount="100000" workbookSaltValue="TuULekF9h49pgwnSxboHAQ==" lockStructure="1"/>
  <bookViews>
    <workbookView xWindow="65416" yWindow="65416" windowWidth="29040" windowHeight="15720" tabRatio="922" firstSheet="5" activeTab="5"/>
  </bookViews>
  <sheets>
    <sheet name="LIST" sheetId="24" state="hidden" r:id="rId1"/>
    <sheet name="สจป.ที่ 1 (ชม)" sheetId="1" state="hidden" r:id="rId2"/>
    <sheet name="สจป.ที่ 1 สข.มฮ" sheetId="2" state="hidden" r:id="rId3"/>
    <sheet name="สจป.ที่ 2 (ชร)" sheetId="3" state="hidden" r:id="rId4"/>
    <sheet name="สจป.ที่ 3 (ลป)" sheetId="4" state="hidden" r:id="rId5"/>
    <sheet name="สจป.ที่ 3 สข.พร" sheetId="5" r:id="rId6"/>
    <sheet name="สจป.ที่ 4 (ตก)" sheetId="6" state="hidden" r:id="rId7"/>
    <sheet name="สจป.ที่ 4 สข.นว" sheetId="7" state="hidden" r:id="rId8"/>
    <sheet name="สจป.ที่ 6 (อด)" sheetId="10" state="hidden" r:id="rId9"/>
    <sheet name="สจป.ที่ 6 สข.นพ" sheetId="11" state="hidden" r:id="rId10"/>
  </sheets>
  <externalReferences>
    <externalReference r:id="rId13"/>
  </externalReferences>
  <definedNames>
    <definedName name="_xlnm.Print_Area" localSheetId="1">'สจป.ที่ 1 (ชม)'!$A$1:$Z$124</definedName>
    <definedName name="_xlnm.Print_Area" localSheetId="2">'สจป.ที่ 1 สข.มฮ'!$A$1:$Z$122</definedName>
    <definedName name="_xlnm.Print_Area" localSheetId="3">'สจป.ที่ 2 (ชร)'!$A$1:$Z$122</definedName>
    <definedName name="_xlnm.Print_Area" localSheetId="4">'สจป.ที่ 3 (ลป)'!$A$1:$Z$122</definedName>
    <definedName name="_xlnm.Print_Area" localSheetId="5">'สจป.ที่ 3 สข.พร'!$A$1:$Z$122</definedName>
    <definedName name="_xlnm.Print_Area" localSheetId="6">'สจป.ที่ 4 (ตก)'!$A$1:$Z$122</definedName>
    <definedName name="_xlnm.Print_Area" localSheetId="7">'สจป.ที่ 4 สข.นว'!$A$1:$Z$122</definedName>
    <definedName name="_xlnm.Print_Area" localSheetId="8">'สจป.ที่ 6 (อด)'!$A$1:$Z$122</definedName>
    <definedName name="_xlnm.Print_Area" localSheetId="9">'สจป.ที่ 6 สข.นพ'!$A$1:$Z$122</definedName>
    <definedName name="ปัญหาจากการดำเนินงาน">'[1]LIST'!$G$2:$G$10</definedName>
    <definedName name="ปัญหาด้านงบประมาณ">'[1]LIST'!$A$2:$A$6</definedName>
    <definedName name="ปัญหาด้านบุคลากร">'[1]LIST'!$C$2:$C$10</definedName>
    <definedName name="ปัญหาด้านสิ่งอำนวยความสะดวก">'[1]LIST'!$E$2:$E$9</definedName>
  </definedNames>
  <calcPr calcId="191029"/>
  <extLst/>
</workbook>
</file>

<file path=xl/sharedStrings.xml><?xml version="1.0" encoding="utf-8"?>
<sst xmlns="http://schemas.openxmlformats.org/spreadsheetml/2006/main" count="692" uniqueCount="103">
  <si>
    <t>สำนักจัดการทรัพยากรป่าไม้ที่ 1 (เชียงใหม่)</t>
  </si>
  <si>
    <t>1. แผน/ผลการดำเนินงาน</t>
  </si>
  <si>
    <t>แผน</t>
  </si>
  <si>
    <t>ผล</t>
  </si>
  <si>
    <t>ร้อยละ</t>
  </si>
  <si>
    <t>แผน/ผลการใช้จ่ายเงิน (บาท)</t>
  </si>
  <si>
    <t>ที่</t>
  </si>
  <si>
    <t xml:space="preserve">    1.3 ขั้นตอนการดำเนินงานโดยละเอียด</t>
  </si>
  <si>
    <t>ร้อยละของ
ความก้าวหน้า
ในภาพรวม</t>
  </si>
  <si>
    <t>หมายเหตุ</t>
  </si>
  <si>
    <t>ร้อยละของความก้าวหน้าผลการดำเนินงานจริงในภาพรวมของกิจกรรม</t>
  </si>
  <si>
    <t>สำนักจัดการทรัพยากรป่าไม้ที่ 1 สาขาแม่ฮ่องสอน</t>
  </si>
  <si>
    <t>สำนักจัดการทรัพยากรป่าไม้ที่ 2 (เชียงราย)</t>
  </si>
  <si>
    <t>สำนักจัดการทรัพยากรป่าไม้ที่ 3 (ลำปาง)</t>
  </si>
  <si>
    <t>สำนักจัดการทรัพยากรป่าไม้ที่ 3 สาขาแพร่</t>
  </si>
  <si>
    <t>สำนักจัดการทรัพยากรป่าไม้ที่ 4 (ตาก)</t>
  </si>
  <si>
    <t>สำนักจัดการทรัพยากรป่าไม้ที่ 4 สาขานครสวรรค์</t>
  </si>
  <si>
    <t>สำนักจัดการทรัพยากรป่าไม้ที่ 6 (อุดรธานี)</t>
  </si>
  <si>
    <t>สำนักจัดการทรัพยากรป่าไม้ที่ 6 สาขานครพนม</t>
  </si>
  <si>
    <t>กิจกรรม/งานที่ปฏิบัติ (หน่วยนับ)</t>
  </si>
  <si>
    <t>แผน/ผลการดำเนินงาน</t>
  </si>
  <si>
    <t>แบบติดตามผลการดำเนินงาน ประจำปีงบประมาณ พ.ศ. 2566</t>
  </si>
  <si>
    <t>ขั้นตอนการดำเนินงาน (หน่วยนับ)</t>
  </si>
  <si>
    <t>ยังไม่ดำเนินการ</t>
  </si>
  <si>
    <t>1.2 แผน/ผลการปฏิบัติงานและแผนการใช้จ่ายเงิน ข้อมูล ณ วันที่</t>
  </si>
  <si>
    <t>รวม</t>
  </si>
  <si>
    <t>ค่าเป้าหมายตามแผน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</si>
  <si>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</si>
  <si>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</si>
  <si>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</si>
  <si>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ปัญหาอุปสรรคพื้นฐาน</t>
  </si>
  <si>
    <t>คำอธิบาย</t>
  </si>
  <si>
    <t>ลำดับปัญหาที่ต้องแก้ไขอย่างเร่งด่วน</t>
  </si>
  <si>
    <t>2.1 ปัญหาด้านงบประมาณ</t>
  </si>
  <si>
    <t>2.2 ปัญหาด้านบุคลากร</t>
  </si>
  <si>
    <t>2.3 ปัญหาด้านสิ่งอำนวยความสะดวก</t>
  </si>
  <si>
    <t>ปัญหาอุปสรรคจากการดำเนินงาน</t>
  </si>
  <si>
    <t>แนวทางแก้ไข</t>
  </si>
  <si>
    <t>ผู้จัดทำข้อมูล</t>
  </si>
  <si>
    <t>ผู้รับรองรายงาน</t>
  </si>
  <si>
    <t>(</t>
  </si>
  <si>
    <t>)</t>
  </si>
  <si>
    <t>ตำแหน่ง</t>
  </si>
  <si>
    <t>วันที่</t>
  </si>
  <si>
    <t>เบอร์ติดต่อ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</si>
  <si>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</si>
  <si>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</si>
  <si>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</si>
  <si>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</si>
  <si>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</si>
  <si>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</si>
  <si>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</si>
  <si>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</si>
  <si>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</si>
  <si>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</si>
  <si>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</si>
  <si>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</si>
  <si>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</si>
  <si>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</si>
  <si>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</si>
  <si>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</si>
  <si>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</si>
  <si>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</si>
  <si>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</si>
  <si>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</si>
  <si>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</si>
  <si>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</si>
  <si>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</si>
  <si>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</si>
  <si>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</si>
  <si>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</si>
  <si>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</si>
  <si>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</si>
  <si>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</si>
  <si>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</si>
  <si>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</si>
  <si>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r>
      <rPr>
        <b/>
        <sz val="16"/>
        <color theme="1"/>
        <rFont val="TH SarabunPSK"/>
        <family val="2"/>
      </rPr>
      <t>2. ปัญหาอุปสรรคพื้นฐาน</t>
    </r>
    <r>
      <rPr>
        <sz val="16"/>
        <color theme="1"/>
        <rFont val="TH SarabunPSK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</si>
  <si>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r>
      <rPr>
        <b/>
        <sz val="16"/>
        <color theme="1"/>
        <rFont val="TH SarabunPSK"/>
        <family val="2"/>
      </rPr>
      <t>3. ปัญหาอุปสรรคจากการดำเนินงานและแนวทางแก้ไข</t>
    </r>
    <r>
      <rPr>
        <sz val="16"/>
        <color theme="1"/>
        <rFont val="TH SarabunPSK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</si>
  <si>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r>
      <rPr>
        <b/>
        <sz val="16"/>
        <color theme="1"/>
        <rFont val="TH SarabunPSK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theme="1"/>
        <rFont val="TH SarabunPSK"/>
        <family val="2"/>
      </rPr>
      <t xml:space="preserve"> (โปรดระบุ)</t>
    </r>
  </si>
  <si>
    <r>
      <rPr>
        <b/>
        <sz val="16"/>
        <color theme="1"/>
        <rFont val="TH SarabunPSK"/>
        <family val="2"/>
      </rPr>
      <t>5. รูปภาพประกอบการดำเนินงาน พร้อมคำบรรยายใต้รูปภาพ</t>
    </r>
    <r>
      <rPr>
        <sz val="16"/>
        <color theme="1"/>
        <rFont val="TH SarabunPSK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</si>
  <si>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t>1.1 หน่วยงานได้รับแผนการปฏิบัติงานและแผนการใช้จ่ายเงิน (ปม. 1 - 2) ประจำปีงบประมาณ พ.ศ. 2566 เมื่อวันที่</t>
  </si>
  <si>
    <t>สร้างป่าสร้างรายได้ (ไร่)</t>
  </si>
  <si>
    <t>งานสร้างป่าสร้างรายได้</t>
  </si>
  <si>
    <t>กิจกรรมสร้างป่าสร้างรายได้</t>
  </si>
  <si>
    <t>การรวบรวมข้อมูลและรับสมัครผู้เข้าร่วมโครงการ (ครั้ง)</t>
  </si>
  <si>
    <t>การรวบรวมและวิเคราะห์ข้อมูลชุมชน (ครั้ง)</t>
  </si>
  <si>
    <t>การคัดเลือกผู้นำชุมชนและประชุมผู้นำชุมชน (ครั้ง)</t>
  </si>
  <si>
    <t>จัดทำประชาคมเพื่อรับสมัครผู้เข้าร่วมโครงการ (ครั้ง)</t>
  </si>
  <si>
    <t>ประชุมชี้แจงผู้เข้าร่วมโครงการสร้างป่า สร้างรายได้ เพื่อชี้แจงทำความเข้าใจและให้ความรู้ (ครั้ง)</t>
  </si>
  <si>
    <t>การตั้งคณะกรรมการและคัดเลือกพันธุ์ไม้ (ครั้ง)</t>
  </si>
  <si>
    <t>จัดตั้งคณะกรรมการและระดับอำเภอ (ชุด)</t>
  </si>
  <si>
    <t>สำรวจวิเคราะห์พื้นที่เป็นรายครัวเรือนและกำหนดขอบเขตพื้นที่เป้าหมายรวมทั้งสำรวจความต้องการพันธุ์ไม้รายแปลง (ครั้ง)</t>
  </si>
  <si>
    <t>สรุปความเหมาะสมในการปลูกพืชแยกเป็นรายหมู่บ้าน ระบุจำนวนไม้ป่าและพืชเกษตร (ครั้ง)</t>
  </si>
  <si>
    <t>ประชุมคณะกรรมการระดับอำเภอ เพื่อพิจารณาความเหมาะสมของพันธุ์ไม้และอื่นๆ (ครั้ง)</t>
  </si>
  <si>
    <t>กำหนดขอบเขตพื้นที่ จัดเตรียมพันธุ์ไม้และปลูก (ไร่)</t>
  </si>
  <si>
    <t>จัดหาพันธุ์ไม้ (220 กล้า / ไร่) (ไร่)</t>
  </si>
  <si>
    <t>จัดทำแผนการปลูก และปลูก (ไร่)</t>
  </si>
  <si>
    <t>การรวมกลุ่มและติดตามผล (ครั้ง)</t>
  </si>
  <si>
    <t>ส่งเสริมกระบวนการรวมกลุ่มสร้างป่าสร้างรายได้ระดับชุมชน (ครั้ง)</t>
  </si>
  <si>
    <t>การติดตามให้คำแนะนำและแก้ไขปัญหา (ครั้ง)</t>
  </si>
  <si>
    <t>รอบ 6 เดือน</t>
  </si>
  <si>
    <t>กิจกรรมโครงการสร้างป่าสร้างรายได้</t>
  </si>
  <si>
    <t>รอบระหว่างปี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</si>
</sst>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87" formatCode="_(* #,##0.00_);_(* \(#,##0.00\);_(* &quot;-&quot;??_);_(@_)"/>
    <numFmt numFmtId="188" formatCode="[$-187041E]d\ mmmm\ yyyy;@"/>
    <numFmt numFmtId="189" formatCode="#,##0_ ;\-#,##0\ "/>
    <numFmt numFmtId="190" formatCode="0##\ \-\ ####\ \-\ ####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20"/>
      <color rgb="FFFF0000"/>
      <name val="TH SarabunPSK"/>
      <family val="2"/>
    </font>
    <font>
      <sz val="14"/>
      <color theme="1"/>
      <name val="TH SarabunPSK"/>
      <family val="2"/>
    </font>
    <font>
      <sz val="18"/>
      <color theme="1"/>
      <name val="TH SarabunPSK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rgb="FFCDDAE8"/>
      </bottom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 style="thin">
        <color rgb="FFCDDAE8"/>
      </left>
      <right style="thin">
        <color rgb="FFCDDAE8"/>
      </right>
      <top style="thin">
        <color rgb="FFCDDAE8"/>
      </top>
      <bottom/>
    </border>
    <border>
      <left style="thin">
        <color rgb="FFCDDAE8"/>
      </left>
      <right style="thin">
        <color rgb="FFCDDAE8"/>
      </right>
      <top style="thin">
        <color rgb="FF8DBAFB"/>
      </top>
      <bottom style="thin">
        <color rgb="FFCDDAE8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/>
      <right/>
      <top style="thin">
        <color rgb="FFCDDAE8"/>
      </top>
      <bottom/>
    </border>
    <border>
      <left style="thin">
        <color theme="3" tint="0.7999799847602844"/>
      </left>
      <right/>
      <top style="thin">
        <color theme="3" tint="0.7999799847602844"/>
      </top>
      <bottom style="thin">
        <color theme="3" tint="0.7999799847602844"/>
      </bottom>
    </border>
    <border>
      <left/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rgb="FFCDDAE8"/>
      </left>
      <right/>
      <top/>
      <bottom style="thin">
        <color rgb="FFCDDAE8"/>
      </bottom>
    </border>
    <border>
      <left/>
      <right style="thin">
        <color rgb="FFCDDAE8"/>
      </right>
      <top/>
      <bottom style="thin">
        <color rgb="FFCDDAE8"/>
      </bottom>
    </border>
    <border>
      <left/>
      <right style="thin">
        <color theme="3" tint="0.7999799847602844"/>
      </right>
      <top style="thin">
        <color rgb="FFCDDAE8"/>
      </top>
      <bottom style="thin">
        <color rgb="FFCDDAE8"/>
      </bottom>
    </border>
    <border>
      <left style="thin">
        <color rgb="FFCDDAE8"/>
      </left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 style="thin">
        <color rgb="FFCDDAE8"/>
      </left>
      <right/>
      <top/>
      <bottom/>
    </border>
    <border>
      <left/>
      <right style="thin">
        <color rgb="FFCDDAE8"/>
      </right>
      <top/>
      <bottom/>
    </border>
    <border>
      <left style="thin">
        <color rgb="FFCDDAE8"/>
      </left>
      <right/>
      <top/>
      <bottom style="thin">
        <color theme="4" tint="0.7999799847602844"/>
      </bottom>
    </border>
    <border>
      <left/>
      <right/>
      <top/>
      <bottom style="thin">
        <color theme="4" tint="0.7999799847602844"/>
      </bottom>
    </border>
    <border>
      <left/>
      <right style="thin">
        <color rgb="FFCDDAE8"/>
      </right>
      <top/>
      <bottom style="thin">
        <color theme="4" tint="0.7999799847602844"/>
      </bottom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n">
        <color rgb="FF8DBAFB"/>
      </right>
      <top style="thin">
        <color rgb="FFCDDAE8"/>
      </top>
      <bottom style="thin">
        <color rgb="FFCDDAE8"/>
      </bottom>
    </border>
    <border>
      <left style="thin">
        <color rgb="FFCDDAE8"/>
      </left>
      <right/>
      <top style="thin">
        <color rgb="FFCDDAE8"/>
      </top>
      <bottom style="thin">
        <color rgb="FF8DBAFB"/>
      </bottom>
    </border>
    <border>
      <left/>
      <right/>
      <top style="thin">
        <color rgb="FFCDDAE8"/>
      </top>
      <bottom style="thin">
        <color rgb="FF8DBAFB"/>
      </bottom>
    </border>
    <border>
      <left/>
      <right style="thin">
        <color rgb="FFCDDAE8"/>
      </right>
      <top style="thin">
        <color rgb="FFCDDAE8"/>
      </top>
      <bottom style="thin">
        <color rgb="FF8DBAFB"/>
      </bottom>
    </border>
    <border>
      <left style="thin">
        <color rgb="FFCDDAE8"/>
      </left>
      <right/>
      <top style="thin">
        <color rgb="FF8DBAFB"/>
      </top>
      <bottom style="thin">
        <color rgb="FFCDDAE8"/>
      </bottom>
    </border>
    <border>
      <left/>
      <right/>
      <top style="thin">
        <color rgb="FF8DBAFB"/>
      </top>
      <bottom style="thin">
        <color rgb="FFCDDAE8"/>
      </bottom>
    </border>
    <border>
      <left/>
      <right style="thin">
        <color rgb="FFCDDAE8"/>
      </right>
      <top style="thin">
        <color rgb="FF8DBAFB"/>
      </top>
      <bottom style="thin">
        <color rgb="FFCDDAE8"/>
      </bottom>
    </border>
    <border>
      <left/>
      <right style="thin">
        <color theme="3" tint="0.7999799847602844"/>
      </right>
      <top/>
      <bottom style="thin">
        <color rgb="FFCDDAE8"/>
      </bottom>
    </border>
    <border>
      <left style="thin">
        <color theme="3" tint="0.7999799847602844"/>
      </left>
      <right/>
      <top/>
      <bottom style="thin">
        <color theme="3" tint="0.7999799847602844"/>
      </bottom>
    </border>
    <border>
      <left/>
      <right style="thin">
        <color theme="3" tint="0.7999799847602844"/>
      </right>
      <top/>
      <bottom style="thin">
        <color theme="3" tint="0.7999799847602844"/>
      </bottom>
    </border>
    <border>
      <left style="thin">
        <color theme="3" tint="0.7999799847602844"/>
      </left>
      <right/>
      <top style="thin">
        <color theme="3" tint="0.7999799847602844"/>
      </top>
      <bottom style="thin">
        <color rgb="FF8DBAFB"/>
      </bottom>
    </border>
    <border>
      <left/>
      <right style="thin">
        <color theme="3" tint="0.7999799847602844"/>
      </right>
      <top style="thin">
        <color theme="3" tint="0.7999799847602844"/>
      </top>
      <bottom style="thin">
        <color rgb="FF8DBAFB"/>
      </bottom>
    </border>
    <border>
      <left style="thin">
        <color rgb="FFCDDAE8"/>
      </left>
      <right style="thin">
        <color rgb="FFCDDAE8"/>
      </right>
      <top/>
      <bottom style="thin">
        <color rgb="FFCDDAE8"/>
      </bottom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8DBAFB"/>
      </bottom>
    </border>
    <border>
      <left style="thin">
        <color theme="4" tint="0.7999799847602844"/>
      </left>
      <right/>
      <top style="thin">
        <color theme="4" tint="0.7999799847602844"/>
      </top>
      <bottom/>
    </border>
    <border>
      <left/>
      <right/>
      <top style="thin">
        <color theme="4" tint="0.7999799847602844"/>
      </top>
      <bottom/>
    </border>
    <border>
      <left/>
      <right style="thin">
        <color theme="4" tint="0.7999799847602844"/>
      </right>
      <top style="thin">
        <color theme="4" tint="0.7999799847602844"/>
      </top>
      <bottom/>
    </border>
    <border>
      <left style="thin">
        <color theme="4" tint="0.7999799847602844"/>
      </left>
      <right/>
      <top/>
      <bottom style="thin">
        <color theme="4" tint="0.7999799847602844"/>
      </bottom>
    </border>
    <border>
      <left/>
      <right style="thin">
        <color theme="4" tint="0.7999799847602844"/>
      </right>
      <top/>
      <bottom style="thin">
        <color theme="4" tint="0.7999799847602844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260">
    <xf numFmtId="0" fontId="0" fillId="0" borderId="0" xfId="0"/>
    <xf numFmtId="0" fontId="5" fillId="0" borderId="0" xfId="0" applyFont="1"/>
    <xf numFmtId="0" fontId="6" fillId="2" borderId="0" xfId="0" applyFont="1" applyFill="1"/>
    <xf numFmtId="0" fontId="6" fillId="0" borderId="0" xfId="0" applyFont="1"/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horizontal="left" vertical="top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top"/>
    </xf>
    <xf numFmtId="0" fontId="3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left" vertical="top" indent="3"/>
    </xf>
    <xf numFmtId="188" fontId="2" fillId="3" borderId="0" xfId="0" applyNumberFormat="1" applyFont="1" applyFill="1" applyAlignment="1">
      <alignment vertical="top"/>
    </xf>
    <xf numFmtId="0" fontId="2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indent="1"/>
    </xf>
    <xf numFmtId="0" fontId="4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1" xfId="0" applyFont="1" applyFill="1" applyBorder="1" applyAlignment="1">
      <alignment vertical="center"/>
    </xf>
    <xf numFmtId="0" fontId="3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right" vertical="top"/>
    </xf>
    <xf numFmtId="0" fontId="3" fillId="4" borderId="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top"/>
      <protection hidden="1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3" fillId="5" borderId="2" xfId="0" applyFont="1" applyFill="1" applyBorder="1" applyAlignment="1" applyProtection="1">
      <alignment horizontal="center" vertical="center"/>
      <protection hidden="1"/>
    </xf>
    <xf numFmtId="0" fontId="3" fillId="5" borderId="6" xfId="0" applyFont="1" applyFill="1" applyBorder="1" applyAlignment="1" applyProtection="1">
      <alignment horizontal="center" vertical="center"/>
      <protection hidden="1"/>
    </xf>
    <xf numFmtId="0" fontId="2" fillId="3" borderId="7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/>
    </xf>
    <xf numFmtId="188" fontId="2" fillId="3" borderId="3" xfId="0" applyNumberFormat="1" applyFont="1" applyFill="1" applyBorder="1" applyAlignment="1" applyProtection="1">
      <alignment horizontal="center" vertical="top"/>
      <protection locked="0"/>
    </xf>
    <xf numFmtId="188" fontId="2" fillId="3" borderId="4" xfId="0" applyNumberFormat="1" applyFont="1" applyFill="1" applyBorder="1" applyAlignment="1" applyProtection="1">
      <alignment horizontal="center" vertical="top"/>
      <protection locked="0"/>
    </xf>
    <xf numFmtId="188" fontId="2" fillId="3" borderId="5" xfId="0" applyNumberFormat="1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left" vertical="top"/>
    </xf>
    <xf numFmtId="0" fontId="3" fillId="6" borderId="4" xfId="0" applyFont="1" applyFill="1" applyBorder="1" applyAlignment="1">
      <alignment horizontal="left" vertical="top"/>
    </xf>
    <xf numFmtId="0" fontId="3" fillId="6" borderId="5" xfId="0" applyFont="1" applyFill="1" applyBorder="1" applyAlignment="1">
      <alignment horizontal="left" vertical="top"/>
    </xf>
    <xf numFmtId="0" fontId="2" fillId="3" borderId="2" xfId="0" applyFont="1" applyFill="1" applyBorder="1" applyAlignment="1" applyProtection="1">
      <alignment horizontal="left" vertical="top"/>
      <protection hidden="1"/>
    </xf>
    <xf numFmtId="3" fontId="2" fillId="0" borderId="2" xfId="20" applyNumberFormat="1" applyFont="1" applyFill="1" applyBorder="1" applyAlignment="1" applyProtection="1">
      <alignment horizontal="center" vertical="center"/>
      <protection hidden="1"/>
    </xf>
    <xf numFmtId="4" fontId="2" fillId="0" borderId="2" xfId="20" applyNumberFormat="1" applyFont="1" applyFill="1" applyBorder="1" applyAlignment="1" applyProtection="1">
      <alignment horizontal="center" vertical="center"/>
      <protection hidden="1"/>
    </xf>
    <xf numFmtId="4" fontId="2" fillId="0" borderId="3" xfId="20" applyNumberFormat="1" applyFont="1" applyFill="1" applyBorder="1" applyAlignment="1" applyProtection="1">
      <alignment horizontal="center" vertical="center"/>
      <protection hidden="1"/>
    </xf>
    <xf numFmtId="4" fontId="2" fillId="0" borderId="4" xfId="20" applyNumberFormat="1" applyFont="1" applyFill="1" applyBorder="1" applyAlignment="1" applyProtection="1">
      <alignment horizontal="center" vertical="center"/>
      <protection hidden="1"/>
    </xf>
    <xf numFmtId="4" fontId="2" fillId="0" borderId="5" xfId="20" applyNumberFormat="1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3" fontId="2" fillId="0" borderId="8" xfId="0" applyNumberFormat="1" applyFont="1" applyBorder="1" applyAlignment="1" applyProtection="1">
      <alignment horizontal="center" vertical="center"/>
      <protection hidden="1"/>
    </xf>
    <xf numFmtId="2" fontId="2" fillId="0" borderId="5" xfId="20" applyNumberFormat="1" applyFont="1" applyFill="1" applyBorder="1" applyAlignment="1" applyProtection="1">
      <alignment horizontal="center" vertical="center"/>
      <protection hidden="1"/>
    </xf>
    <xf numFmtId="2" fontId="2" fillId="0" borderId="2" xfId="20" applyNumberFormat="1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vertical="top" wrapText="1"/>
      <protection hidden="1"/>
    </xf>
    <xf numFmtId="0" fontId="2" fillId="3" borderId="4" xfId="0" applyFont="1" applyFill="1" applyBorder="1" applyAlignment="1" applyProtection="1">
      <alignment vertical="top" wrapText="1"/>
      <protection hidden="1"/>
    </xf>
    <xf numFmtId="0" fontId="2" fillId="3" borderId="5" xfId="0" applyFont="1" applyFill="1" applyBorder="1" applyAlignment="1" applyProtection="1">
      <alignment vertical="top" wrapText="1"/>
      <protection hidden="1"/>
    </xf>
    <xf numFmtId="3" fontId="2" fillId="0" borderId="3" xfId="0" applyNumberFormat="1" applyFont="1" applyBorder="1" applyAlignment="1" applyProtection="1">
      <alignment horizontal="center" vertical="center"/>
      <protection hidden="1"/>
    </xf>
    <xf numFmtId="3" fontId="2" fillId="0" borderId="4" xfId="0" applyNumberFormat="1" applyFont="1" applyBorder="1" applyAlignment="1" applyProtection="1">
      <alignment horizontal="center" vertical="center"/>
      <protection hidden="1"/>
    </xf>
    <xf numFmtId="3" fontId="2" fillId="0" borderId="5" xfId="0" applyNumberFormat="1" applyFont="1" applyBorder="1" applyAlignment="1" applyProtection="1">
      <alignment horizontal="center" vertical="center"/>
      <protection hidden="1"/>
    </xf>
    <xf numFmtId="3" fontId="2" fillId="3" borderId="3" xfId="20" applyNumberFormat="1" applyFont="1" applyFill="1" applyBorder="1" applyAlignment="1" applyProtection="1">
      <alignment horizontal="center" vertical="center"/>
      <protection hidden="1"/>
    </xf>
    <xf numFmtId="3" fontId="2" fillId="3" borderId="4" xfId="20" applyNumberFormat="1" applyFont="1" applyFill="1" applyBorder="1" applyAlignment="1" applyProtection="1">
      <alignment horizontal="center" vertical="center"/>
      <protection hidden="1"/>
    </xf>
    <xf numFmtId="3" fontId="2" fillId="3" borderId="5" xfId="20" applyNumberFormat="1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vertical="top" wrapText="1"/>
      <protection hidden="1"/>
    </xf>
    <xf numFmtId="3" fontId="2" fillId="0" borderId="2" xfId="0" applyNumberFormat="1" applyFont="1" applyBorder="1" applyAlignment="1" applyProtection="1">
      <alignment horizontal="center" vertical="center" wrapText="1"/>
      <protection hidden="1"/>
    </xf>
    <xf numFmtId="3" fontId="2" fillId="3" borderId="2" xfId="20" applyNumberFormat="1" applyFont="1" applyFill="1" applyBorder="1" applyAlignment="1" applyProtection="1">
      <alignment horizontal="center" vertical="center"/>
      <protection hidden="1"/>
    </xf>
    <xf numFmtId="3" fontId="2" fillId="0" borderId="2" xfId="0" applyNumberFormat="1" applyFont="1" applyBorder="1" applyAlignment="1" applyProtection="1">
      <alignment horizontal="center" vertical="center"/>
      <protection hidden="1"/>
    </xf>
    <xf numFmtId="0" fontId="3" fillId="5" borderId="2" xfId="0" applyFont="1" applyFill="1" applyBorder="1" applyAlignment="1" applyProtection="1">
      <alignment vertical="top"/>
      <protection hidden="1"/>
    </xf>
    <xf numFmtId="3" fontId="3" fillId="5" borderId="2" xfId="20" applyNumberFormat="1" applyFont="1" applyFill="1" applyBorder="1" applyAlignment="1" applyProtection="1">
      <alignment horizontal="center" vertical="center"/>
      <protection hidden="1"/>
    </xf>
    <xf numFmtId="3" fontId="3" fillId="5" borderId="3" xfId="20" applyNumberFormat="1" applyFont="1" applyFill="1" applyBorder="1" applyAlignment="1" applyProtection="1">
      <alignment horizontal="center" vertical="center"/>
      <protection hidden="1"/>
    </xf>
    <xf numFmtId="3" fontId="3" fillId="5" borderId="8" xfId="0" applyNumberFormat="1" applyFont="1" applyFill="1" applyBorder="1" applyAlignment="1" applyProtection="1">
      <alignment horizontal="center" vertical="center"/>
      <protection hidden="1"/>
    </xf>
    <xf numFmtId="2" fontId="3" fillId="5" borderId="5" xfId="20" applyNumberFormat="1" applyFont="1" applyFill="1" applyBorder="1" applyAlignment="1" applyProtection="1">
      <alignment horizontal="center" vertical="center"/>
      <protection hidden="1"/>
    </xf>
    <xf numFmtId="2" fontId="3" fillId="5" borderId="2" xfId="20" applyNumberFormat="1" applyFont="1" applyFill="1" applyBorder="1" applyAlignment="1" applyProtection="1">
      <alignment horizontal="center" vertical="center"/>
      <protection hidden="1"/>
    </xf>
    <xf numFmtId="0" fontId="3" fillId="6" borderId="3" xfId="0" applyFont="1" applyFill="1" applyBorder="1" applyAlignment="1" applyProtection="1">
      <alignment horizontal="right" vertical="top"/>
      <protection hidden="1"/>
    </xf>
    <xf numFmtId="0" fontId="3" fillId="6" borderId="4" xfId="0" applyFont="1" applyFill="1" applyBorder="1" applyAlignment="1" applyProtection="1">
      <alignment horizontal="right" vertical="top"/>
      <protection hidden="1"/>
    </xf>
    <xf numFmtId="0" fontId="3" fillId="6" borderId="5" xfId="0" applyFont="1" applyFill="1" applyBorder="1" applyAlignment="1" applyProtection="1">
      <alignment horizontal="right" vertical="top"/>
      <protection hidden="1"/>
    </xf>
    <xf numFmtId="4" fontId="3" fillId="6" borderId="2" xfId="20" applyNumberFormat="1" applyFont="1" applyFill="1" applyBorder="1" applyAlignment="1" applyProtection="1">
      <alignment horizontal="center" vertical="center"/>
      <protection hidden="1"/>
    </xf>
    <xf numFmtId="4" fontId="3" fillId="6" borderId="2" xfId="20" applyNumberFormat="1" applyFont="1" applyFill="1" applyBorder="1" applyAlignment="1" applyProtection="1">
      <alignment horizontal="center" vertical="top"/>
      <protection hidden="1"/>
    </xf>
    <xf numFmtId="0" fontId="2" fillId="3" borderId="9" xfId="0" applyFont="1" applyFill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Alignment="1" applyProtection="1">
      <alignment vertical="top"/>
      <protection hidden="1"/>
    </xf>
    <xf numFmtId="0" fontId="3" fillId="5" borderId="3" xfId="0" applyFont="1" applyFill="1" applyBorder="1" applyAlignment="1" applyProtection="1">
      <alignment vertical="top" wrapText="1"/>
      <protection hidden="1"/>
    </xf>
    <xf numFmtId="0" fontId="3" fillId="5" borderId="4" xfId="0" applyFont="1" applyFill="1" applyBorder="1" applyAlignment="1" applyProtection="1">
      <alignment vertical="top" wrapText="1"/>
      <protection hidden="1"/>
    </xf>
    <xf numFmtId="0" fontId="3" fillId="5" borderId="5" xfId="0" applyFont="1" applyFill="1" applyBorder="1" applyAlignment="1" applyProtection="1">
      <alignment vertical="top" wrapText="1"/>
      <protection hidden="1"/>
    </xf>
    <xf numFmtId="3" fontId="3" fillId="5" borderId="3" xfId="0" applyNumberFormat="1" applyFont="1" applyFill="1" applyBorder="1" applyAlignment="1" applyProtection="1">
      <alignment horizontal="center" vertical="center"/>
      <protection hidden="1"/>
    </xf>
    <xf numFmtId="3" fontId="3" fillId="5" borderId="4" xfId="0" applyNumberFormat="1" applyFont="1" applyFill="1" applyBorder="1" applyAlignment="1" applyProtection="1">
      <alignment horizontal="center" vertical="center"/>
      <protection hidden="1"/>
    </xf>
    <xf numFmtId="3" fontId="3" fillId="5" borderId="5" xfId="0" applyNumberFormat="1" applyFont="1" applyFill="1" applyBorder="1" applyAlignment="1" applyProtection="1">
      <alignment horizontal="center" vertical="center"/>
      <protection hidden="1"/>
    </xf>
    <xf numFmtId="3" fontId="3" fillId="5" borderId="4" xfId="20" applyNumberFormat="1" applyFont="1" applyFill="1" applyBorder="1" applyAlignment="1" applyProtection="1">
      <alignment horizontal="center" vertical="center"/>
      <protection hidden="1"/>
    </xf>
    <xf numFmtId="3" fontId="3" fillId="5" borderId="5" xfId="20" applyNumberFormat="1" applyFont="1" applyFill="1" applyBorder="1" applyAlignment="1" applyProtection="1">
      <alignment horizontal="center" vertical="center"/>
      <protection hidden="1"/>
    </xf>
    <xf numFmtId="3" fontId="3" fillId="5" borderId="10" xfId="0" applyNumberFormat="1" applyFont="1" applyFill="1" applyBorder="1" applyAlignment="1" applyProtection="1">
      <alignment horizontal="center" vertical="center"/>
      <protection hidden="1"/>
    </xf>
    <xf numFmtId="3" fontId="3" fillId="5" borderId="11" xfId="0" applyNumberFormat="1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Alignment="1" applyProtection="1">
      <alignment horizontal="center" vertical="top"/>
      <protection locked="0"/>
    </xf>
    <xf numFmtId="0" fontId="3" fillId="6" borderId="2" xfId="0" applyFont="1" applyFill="1" applyBorder="1" applyAlignment="1" applyProtection="1">
      <alignment horizontal="right" vertical="top"/>
      <protection hidden="1"/>
    </xf>
    <xf numFmtId="189" fontId="3" fillId="6" borderId="12" xfId="20" applyNumberFormat="1" applyFont="1" applyFill="1" applyBorder="1" applyAlignment="1" applyProtection="1">
      <alignment horizontal="center" vertical="top"/>
      <protection hidden="1"/>
    </xf>
    <xf numFmtId="189" fontId="3" fillId="6" borderId="13" xfId="20" applyNumberFormat="1" applyFont="1" applyFill="1" applyBorder="1" applyAlignment="1" applyProtection="1">
      <alignment horizontal="center" vertical="top"/>
      <protection hidden="1"/>
    </xf>
    <xf numFmtId="2" fontId="3" fillId="6" borderId="2" xfId="20" applyNumberFormat="1" applyFont="1" applyFill="1" applyBorder="1" applyAlignment="1" applyProtection="1">
      <alignment horizontal="center" vertical="center"/>
      <protection hidden="1"/>
    </xf>
    <xf numFmtId="187" fontId="3" fillId="6" borderId="2" xfId="20" applyFont="1" applyFill="1" applyBorder="1" applyAlignment="1">
      <alignment horizontal="center" vertical="top"/>
    </xf>
    <xf numFmtId="3" fontId="2" fillId="0" borderId="10" xfId="0" applyNumberFormat="1" applyFont="1" applyBorder="1" applyAlignment="1" applyProtection="1">
      <alignment horizontal="center" vertical="center"/>
      <protection hidden="1"/>
    </xf>
    <xf numFmtId="3" fontId="2" fillId="0" borderId="11" xfId="0" applyNumberFormat="1" applyFont="1" applyBorder="1" applyAlignment="1" applyProtection="1">
      <alignment horizontal="center" vertical="center"/>
      <protection hidden="1"/>
    </xf>
    <xf numFmtId="3" fontId="2" fillId="3" borderId="14" xfId="20" applyNumberFormat="1" applyFont="1" applyFill="1" applyBorder="1" applyAlignment="1" applyProtection="1">
      <alignment horizontal="center" vertical="center"/>
      <protection hidden="1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top" wrapText="1"/>
      <protection locked="0"/>
    </xf>
    <xf numFmtId="0" fontId="2" fillId="3" borderId="15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6" xfId="0" applyFont="1" applyFill="1" applyBorder="1" applyAlignment="1" applyProtection="1">
      <alignment horizontal="center" vertical="top" wrapText="1"/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3" borderId="15" xfId="0" applyFont="1" applyFill="1" applyBorder="1" applyAlignment="1" applyProtection="1">
      <alignment horizontal="left" vertical="top" wrapText="1" indent="1"/>
      <protection locked="0"/>
    </xf>
    <xf numFmtId="0" fontId="2" fillId="3" borderId="9" xfId="0" applyFont="1" applyFill="1" applyBorder="1" applyAlignment="1" applyProtection="1">
      <alignment horizontal="left" vertical="top" wrapText="1" indent="1"/>
      <protection locked="0"/>
    </xf>
    <xf numFmtId="0" fontId="2" fillId="3" borderId="16" xfId="0" applyFont="1" applyFill="1" applyBorder="1" applyAlignment="1" applyProtection="1">
      <alignment horizontal="left" vertical="top" wrapText="1" indent="1"/>
      <protection locked="0"/>
    </xf>
    <xf numFmtId="0" fontId="2" fillId="3" borderId="17" xfId="0" applyFont="1" applyFill="1" applyBorder="1" applyAlignment="1" applyProtection="1">
      <alignment horizontal="left" vertical="top" wrapText="1" indent="1"/>
      <protection locked="0"/>
    </xf>
    <xf numFmtId="0" fontId="2" fillId="3" borderId="0" xfId="0" applyFont="1" applyFill="1" applyAlignment="1" applyProtection="1">
      <alignment horizontal="left" vertical="top" wrapText="1" indent="1"/>
      <protection locked="0"/>
    </xf>
    <xf numFmtId="0" fontId="2" fillId="3" borderId="18" xfId="0" applyFont="1" applyFill="1" applyBorder="1" applyAlignment="1" applyProtection="1">
      <alignment horizontal="left" vertical="top" wrapText="1" indent="1"/>
      <protection locked="0"/>
    </xf>
    <xf numFmtId="0" fontId="2" fillId="3" borderId="19" xfId="0" applyFont="1" applyFill="1" applyBorder="1" applyAlignment="1" applyProtection="1">
      <alignment horizontal="left" vertical="top" wrapText="1" indent="1"/>
      <protection locked="0"/>
    </xf>
    <xf numFmtId="0" fontId="2" fillId="3" borderId="20" xfId="0" applyFont="1" applyFill="1" applyBorder="1" applyAlignment="1" applyProtection="1">
      <alignment horizontal="left" vertical="top" wrapText="1" indent="1"/>
      <protection locked="0"/>
    </xf>
    <xf numFmtId="0" fontId="2" fillId="3" borderId="21" xfId="0" applyFont="1" applyFill="1" applyBorder="1" applyAlignment="1" applyProtection="1">
      <alignment horizontal="left" vertical="top" wrapText="1" indent="1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188" fontId="9" fillId="3" borderId="22" xfId="0" applyNumberFormat="1" applyFont="1" applyFill="1" applyBorder="1" applyAlignment="1" applyProtection="1">
      <alignment horizontal="center" vertical="top"/>
      <protection locked="0"/>
    </xf>
    <xf numFmtId="188" fontId="2" fillId="3" borderId="23" xfId="0" applyNumberFormat="1" applyFont="1" applyFill="1" applyBorder="1" applyAlignment="1" applyProtection="1">
      <alignment horizontal="center" vertical="top"/>
      <protection locked="0"/>
    </xf>
    <xf numFmtId="190" fontId="9" fillId="3" borderId="22" xfId="0" applyNumberFormat="1" applyFont="1" applyFill="1" applyBorder="1" applyAlignment="1" applyProtection="1">
      <alignment horizontal="center" vertical="top"/>
      <protection locked="0"/>
    </xf>
    <xf numFmtId="0" fontId="2" fillId="3" borderId="23" xfId="0" applyFont="1" applyFill="1" applyBorder="1" applyAlignment="1" applyProtection="1">
      <alignment horizontal="center" vertical="top"/>
      <protection locked="0"/>
    </xf>
    <xf numFmtId="0" fontId="9" fillId="3" borderId="22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Alignment="1" applyProtection="1">
      <alignment horizontal="center" vertical="top"/>
      <protection locked="0"/>
    </xf>
    <xf numFmtId="0" fontId="2" fillId="3" borderId="15" xfId="0" applyFont="1" applyFill="1" applyBorder="1" applyAlignment="1" applyProtection="1">
      <alignment horizontal="center" vertical="top"/>
      <protection locked="0"/>
    </xf>
    <xf numFmtId="0" fontId="2" fillId="3" borderId="9" xfId="0" applyFont="1" applyFill="1" applyBorder="1" applyAlignment="1" applyProtection="1">
      <alignment horizontal="center" vertical="top"/>
      <protection locked="0"/>
    </xf>
    <xf numFmtId="0" fontId="2" fillId="3" borderId="16" xfId="0" applyFont="1" applyFill="1" applyBorder="1" applyAlignment="1" applyProtection="1">
      <alignment horizontal="center" vertical="top"/>
      <protection locked="0"/>
    </xf>
    <xf numFmtId="0" fontId="2" fillId="3" borderId="12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2" fillId="3" borderId="13" xfId="0" applyFont="1" applyFill="1" applyBorder="1" applyAlignment="1" applyProtection="1">
      <alignment horizontal="center" vertical="top"/>
      <protection locked="0"/>
    </xf>
    <xf numFmtId="0" fontId="8" fillId="3" borderId="15" xfId="0" applyFont="1" applyFill="1" applyBorder="1" applyAlignment="1" applyProtection="1">
      <alignment horizontal="center" vertical="top"/>
      <protection locked="0"/>
    </xf>
    <xf numFmtId="0" fontId="8" fillId="3" borderId="9" xfId="0" applyFont="1" applyFill="1" applyBorder="1" applyAlignment="1" applyProtection="1">
      <alignment horizontal="center" vertical="top"/>
      <protection locked="0"/>
    </xf>
    <xf numFmtId="0" fontId="8" fillId="3" borderId="16" xfId="0" applyFont="1" applyFill="1" applyBorder="1" applyAlignment="1" applyProtection="1">
      <alignment horizontal="center" vertical="top"/>
      <protection locked="0"/>
    </xf>
    <xf numFmtId="0" fontId="8" fillId="3" borderId="12" xfId="0" applyFont="1" applyFill="1" applyBorder="1" applyAlignment="1" applyProtection="1">
      <alignment horizontal="center" vertical="top"/>
      <protection locked="0"/>
    </xf>
    <xf numFmtId="0" fontId="8" fillId="3" borderId="1" xfId="0" applyFont="1" applyFill="1" applyBorder="1" applyAlignment="1" applyProtection="1">
      <alignment horizontal="center" vertical="top"/>
      <protection locked="0"/>
    </xf>
    <xf numFmtId="0" fontId="8" fillId="3" borderId="13" xfId="0" applyFont="1" applyFill="1" applyBorder="1" applyAlignment="1" applyProtection="1">
      <alignment horizontal="center" vertical="top"/>
      <protection locked="0"/>
    </xf>
    <xf numFmtId="0" fontId="2" fillId="3" borderId="24" xfId="0" applyFont="1" applyFill="1" applyBorder="1" applyAlignment="1" applyProtection="1">
      <alignment vertical="top" wrapText="1"/>
      <protection hidden="1"/>
    </xf>
    <xf numFmtId="0" fontId="3" fillId="5" borderId="25" xfId="0" applyFont="1" applyFill="1" applyBorder="1" applyAlignment="1" applyProtection="1">
      <alignment vertical="top" wrapText="1"/>
      <protection hidden="1"/>
    </xf>
    <xf numFmtId="0" fontId="3" fillId="5" borderId="26" xfId="0" applyFont="1" applyFill="1" applyBorder="1" applyAlignment="1" applyProtection="1">
      <alignment vertical="top" wrapText="1"/>
      <protection hidden="1"/>
    </xf>
    <xf numFmtId="0" fontId="3" fillId="5" borderId="27" xfId="0" applyFont="1" applyFill="1" applyBorder="1" applyAlignment="1" applyProtection="1">
      <alignment vertical="top" wrapText="1"/>
      <protection hidden="1"/>
    </xf>
    <xf numFmtId="0" fontId="2" fillId="3" borderId="28" xfId="0" applyFont="1" applyFill="1" applyBorder="1" applyAlignment="1" applyProtection="1">
      <alignment vertical="top" wrapText="1"/>
      <protection hidden="1"/>
    </xf>
    <xf numFmtId="0" fontId="2" fillId="3" borderId="29" xfId="0" applyFont="1" applyFill="1" applyBorder="1" applyAlignment="1" applyProtection="1">
      <alignment vertical="top" wrapText="1"/>
      <protection hidden="1"/>
    </xf>
    <xf numFmtId="0" fontId="2" fillId="3" borderId="30" xfId="0" applyFont="1" applyFill="1" applyBorder="1" applyAlignment="1" applyProtection="1">
      <alignment vertical="top" wrapText="1"/>
      <protection hidden="1"/>
    </xf>
    <xf numFmtId="3" fontId="2" fillId="0" borderId="28" xfId="0" applyNumberFormat="1" applyFont="1" applyBorder="1" applyAlignment="1" applyProtection="1">
      <alignment horizontal="center" vertical="center"/>
      <protection hidden="1"/>
    </xf>
    <xf numFmtId="3" fontId="2" fillId="0" borderId="29" xfId="0" applyNumberFormat="1" applyFont="1" applyBorder="1" applyAlignment="1" applyProtection="1">
      <alignment horizontal="center" vertical="center"/>
      <protection hidden="1"/>
    </xf>
    <xf numFmtId="3" fontId="2" fillId="0" borderId="30" xfId="0" applyNumberFormat="1" applyFont="1" applyBorder="1" applyAlignment="1" applyProtection="1">
      <alignment horizontal="center" vertical="center"/>
      <protection hidden="1"/>
    </xf>
    <xf numFmtId="3" fontId="3" fillId="5" borderId="25" xfId="0" applyNumberFormat="1" applyFont="1" applyFill="1" applyBorder="1" applyAlignment="1" applyProtection="1">
      <alignment horizontal="center" vertical="center"/>
      <protection hidden="1"/>
    </xf>
    <xf numFmtId="3" fontId="3" fillId="5" borderId="26" xfId="0" applyNumberFormat="1" applyFont="1" applyFill="1" applyBorder="1" applyAlignment="1" applyProtection="1">
      <alignment horizontal="center" vertical="center"/>
      <protection hidden="1"/>
    </xf>
    <xf numFmtId="3" fontId="3" fillId="5" borderId="27" xfId="0" applyNumberFormat="1" applyFont="1" applyFill="1" applyBorder="1" applyAlignment="1" applyProtection="1">
      <alignment horizontal="center" vertical="center"/>
      <protection hidden="1"/>
    </xf>
    <xf numFmtId="3" fontId="2" fillId="3" borderId="12" xfId="20" applyNumberFormat="1" applyFont="1" applyFill="1" applyBorder="1" applyAlignment="1" applyProtection="1">
      <alignment horizontal="center" vertical="center"/>
      <protection hidden="1"/>
    </xf>
    <xf numFmtId="3" fontId="2" fillId="3" borderId="1" xfId="20" applyNumberFormat="1" applyFont="1" applyFill="1" applyBorder="1" applyAlignment="1" applyProtection="1">
      <alignment horizontal="center" vertical="center"/>
      <protection hidden="1"/>
    </xf>
    <xf numFmtId="3" fontId="2" fillId="3" borderId="13" xfId="20" applyNumberFormat="1" applyFont="1" applyFill="1" applyBorder="1" applyAlignment="1" applyProtection="1">
      <alignment horizontal="center" vertical="center"/>
      <protection hidden="1"/>
    </xf>
    <xf numFmtId="3" fontId="3" fillId="5" borderId="25" xfId="20" applyNumberFormat="1" applyFont="1" applyFill="1" applyBorder="1" applyAlignment="1" applyProtection="1">
      <alignment horizontal="center" vertical="center"/>
      <protection hidden="1"/>
    </xf>
    <xf numFmtId="3" fontId="3" fillId="5" borderId="26" xfId="20" applyNumberFormat="1" applyFont="1" applyFill="1" applyBorder="1" applyAlignment="1" applyProtection="1">
      <alignment horizontal="center" vertical="center"/>
      <protection hidden="1"/>
    </xf>
    <xf numFmtId="3" fontId="3" fillId="5" borderId="27" xfId="20" applyNumberFormat="1" applyFont="1" applyFill="1" applyBorder="1" applyAlignment="1" applyProtection="1">
      <alignment horizontal="center" vertical="center"/>
      <protection hidden="1"/>
    </xf>
    <xf numFmtId="4" fontId="2" fillId="3" borderId="3" xfId="20" applyNumberFormat="1" applyFont="1" applyFill="1" applyBorder="1" applyAlignment="1" applyProtection="1">
      <alignment horizontal="center" vertical="center"/>
      <protection hidden="1"/>
    </xf>
    <xf numFmtId="4" fontId="2" fillId="3" borderId="4" xfId="20" applyNumberFormat="1" applyFont="1" applyFill="1" applyBorder="1" applyAlignment="1" applyProtection="1">
      <alignment horizontal="center" vertical="center"/>
      <protection hidden="1"/>
    </xf>
    <xf numFmtId="4" fontId="2" fillId="3" borderId="5" xfId="20" applyNumberFormat="1" applyFont="1" applyFill="1" applyBorder="1" applyAlignment="1" applyProtection="1">
      <alignment horizontal="center" vertical="center"/>
      <protection hidden="1"/>
    </xf>
    <xf numFmtId="4" fontId="3" fillId="5" borderId="3" xfId="20" applyNumberFormat="1" applyFont="1" applyFill="1" applyBorder="1" applyAlignment="1" applyProtection="1">
      <alignment horizontal="center" vertical="center"/>
      <protection hidden="1"/>
    </xf>
    <xf numFmtId="4" fontId="3" fillId="5" borderId="4" xfId="20" applyNumberFormat="1" applyFont="1" applyFill="1" applyBorder="1" applyAlignment="1" applyProtection="1">
      <alignment horizontal="center" vertical="center"/>
      <protection hidden="1"/>
    </xf>
    <xf numFmtId="4" fontId="3" fillId="5" borderId="5" xfId="20" applyNumberFormat="1" applyFont="1" applyFill="1" applyBorder="1" applyAlignment="1" applyProtection="1">
      <alignment horizontal="center" vertical="center"/>
      <protection hidden="1"/>
    </xf>
    <xf numFmtId="3" fontId="2" fillId="3" borderId="31" xfId="20" applyNumberFormat="1" applyFont="1" applyFill="1" applyBorder="1" applyAlignment="1" applyProtection="1">
      <alignment horizontal="center" vertical="center"/>
      <protection hidden="1"/>
    </xf>
    <xf numFmtId="4" fontId="2" fillId="3" borderId="14" xfId="20" applyNumberFormat="1" applyFont="1" applyFill="1" applyBorder="1" applyAlignment="1" applyProtection="1">
      <alignment horizontal="center" vertical="center"/>
      <protection hidden="1"/>
    </xf>
    <xf numFmtId="3" fontId="2" fillId="0" borderId="32" xfId="0" applyNumberFormat="1" applyFont="1" applyBorder="1" applyAlignment="1" applyProtection="1">
      <alignment horizontal="center" vertical="center"/>
      <protection hidden="1"/>
    </xf>
    <xf numFmtId="3" fontId="2" fillId="0" borderId="33" xfId="0" applyNumberFormat="1" applyFont="1" applyBorder="1" applyAlignment="1" applyProtection="1">
      <alignment horizontal="center" vertical="center"/>
      <protection hidden="1"/>
    </xf>
    <xf numFmtId="3" fontId="3" fillId="5" borderId="34" xfId="0" applyNumberFormat="1" applyFont="1" applyFill="1" applyBorder="1" applyAlignment="1" applyProtection="1">
      <alignment horizontal="center" vertical="center"/>
      <protection hidden="1"/>
    </xf>
    <xf numFmtId="3" fontId="3" fillId="5" borderId="35" xfId="0" applyNumberFormat="1" applyFont="1" applyFill="1" applyBorder="1" applyAlignment="1" applyProtection="1">
      <alignment horizontal="center" vertical="center"/>
      <protection hidden="1"/>
    </xf>
    <xf numFmtId="2" fontId="2" fillId="0" borderId="13" xfId="20" applyNumberFormat="1" applyFont="1" applyFill="1" applyBorder="1" applyAlignment="1" applyProtection="1">
      <alignment horizontal="center" vertical="center"/>
      <protection hidden="1"/>
    </xf>
    <xf numFmtId="2" fontId="2" fillId="0" borderId="36" xfId="20" applyNumberFormat="1" applyFont="1" applyFill="1" applyBorder="1" applyAlignment="1" applyProtection="1">
      <alignment horizontal="center" vertical="center"/>
      <protection hidden="1"/>
    </xf>
    <xf numFmtId="2" fontId="3" fillId="5" borderId="27" xfId="20" applyNumberFormat="1" applyFont="1" applyFill="1" applyBorder="1" applyAlignment="1" applyProtection="1">
      <alignment horizontal="center" vertical="center"/>
      <protection hidden="1"/>
    </xf>
    <xf numFmtId="2" fontId="3" fillId="5" borderId="37" xfId="20" applyNumberFormat="1" applyFont="1" applyFill="1" applyBorder="1" applyAlignment="1" applyProtection="1">
      <alignment horizontal="center" vertical="center"/>
      <protection hidden="1"/>
    </xf>
    <xf numFmtId="0" fontId="2" fillId="3" borderId="15" xfId="0" applyFont="1" applyFill="1" applyBorder="1" applyAlignment="1" applyProtection="1">
      <alignment horizontal="left" vertical="top" wrapText="1"/>
      <protection locked="0"/>
    </xf>
    <xf numFmtId="0" fontId="2" fillId="3" borderId="16" xfId="0" applyFont="1" applyFill="1" applyBorder="1" applyAlignment="1" applyProtection="1">
      <alignment horizontal="left" vertical="top" wrapText="1"/>
      <protection locked="0"/>
    </xf>
    <xf numFmtId="0" fontId="2" fillId="3" borderId="17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Alignment="1" applyProtection="1">
      <alignment horizontal="left" vertical="top" wrapText="1"/>
      <protection locked="0"/>
    </xf>
    <xf numFmtId="0" fontId="2" fillId="3" borderId="18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13" xfId="0" applyFont="1" applyFill="1" applyBorder="1" applyAlignment="1" applyProtection="1">
      <alignment horizontal="left" vertical="top" wrapText="1"/>
      <protection locked="0"/>
    </xf>
    <xf numFmtId="4" fontId="2" fillId="0" borderId="3" xfId="0" applyNumberFormat="1" applyFont="1" applyBorder="1" applyAlignment="1" applyProtection="1">
      <alignment horizontal="center"/>
      <protection hidden="1"/>
    </xf>
    <xf numFmtId="4" fontId="2" fillId="0" borderId="4" xfId="0" applyNumberFormat="1" applyFont="1" applyBorder="1" applyAlignment="1" applyProtection="1">
      <alignment horizontal="center"/>
      <protection hidden="1"/>
    </xf>
    <xf numFmtId="4" fontId="2" fillId="0" borderId="5" xfId="0" applyNumberFormat="1" applyFont="1" applyBorder="1" applyAlignment="1" applyProtection="1">
      <alignment horizontal="center"/>
      <protection hidden="1"/>
    </xf>
    <xf numFmtId="0" fontId="2" fillId="3" borderId="2" xfId="0" applyFont="1" applyFill="1" applyBorder="1" applyAlignment="1">
      <alignment vertical="top"/>
    </xf>
    <xf numFmtId="0" fontId="3" fillId="5" borderId="3" xfId="0" applyFont="1" applyFill="1" applyBorder="1" applyAlignment="1">
      <alignment vertical="top" wrapText="1"/>
    </xf>
    <xf numFmtId="0" fontId="3" fillId="5" borderId="4" xfId="0" applyFont="1" applyFill="1" applyBorder="1" applyAlignment="1">
      <alignment vertical="top" wrapText="1"/>
    </xf>
    <xf numFmtId="0" fontId="3" fillId="5" borderId="5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3" fillId="5" borderId="2" xfId="0" applyFont="1" applyFill="1" applyBorder="1" applyAlignment="1">
      <alignment vertical="top"/>
    </xf>
    <xf numFmtId="4" fontId="3" fillId="6" borderId="2" xfId="20" applyNumberFormat="1" applyFont="1" applyFill="1" applyBorder="1" applyAlignment="1" applyProtection="1">
      <alignment horizontal="right" vertical="top"/>
      <protection hidden="1"/>
    </xf>
    <xf numFmtId="4" fontId="2" fillId="0" borderId="3" xfId="0" applyNumberFormat="1" applyFont="1" applyBorder="1" applyAlignment="1" applyProtection="1">
      <alignment horizontal="right"/>
      <protection hidden="1"/>
    </xf>
    <xf numFmtId="4" fontId="2" fillId="0" borderId="4" xfId="0" applyNumberFormat="1" applyFont="1" applyBorder="1" applyAlignment="1" applyProtection="1">
      <alignment horizontal="right"/>
      <protection hidden="1"/>
    </xf>
    <xf numFmtId="4" fontId="2" fillId="0" borderId="5" xfId="0" applyNumberFormat="1" applyFont="1" applyBorder="1" applyAlignment="1" applyProtection="1">
      <alignment horizontal="right"/>
      <protection hidden="1"/>
    </xf>
    <xf numFmtId="4" fontId="2" fillId="0" borderId="3" xfId="20" applyNumberFormat="1" applyFont="1" applyFill="1" applyBorder="1" applyAlignment="1" applyProtection="1">
      <alignment horizontal="right" vertical="center"/>
      <protection hidden="1"/>
    </xf>
    <xf numFmtId="4" fontId="2" fillId="0" borderId="4" xfId="20" applyNumberFormat="1" applyFont="1" applyFill="1" applyBorder="1" applyAlignment="1" applyProtection="1">
      <alignment horizontal="right" vertical="center"/>
      <protection hidden="1"/>
    </xf>
    <xf numFmtId="4" fontId="2" fillId="0" borderId="5" xfId="20" applyNumberFormat="1" applyFont="1" applyFill="1" applyBorder="1" applyAlignment="1" applyProtection="1">
      <alignment horizontal="right" vertical="center"/>
      <protection hidden="1"/>
    </xf>
    <xf numFmtId="0" fontId="2" fillId="3" borderId="24" xfId="0" applyFont="1" applyFill="1" applyBorder="1" applyAlignment="1">
      <alignment vertical="top" wrapText="1"/>
    </xf>
    <xf numFmtId="0" fontId="2" fillId="3" borderId="28" xfId="0" applyFont="1" applyFill="1" applyBorder="1" applyAlignment="1">
      <alignment vertical="top" wrapText="1"/>
    </xf>
    <xf numFmtId="0" fontId="2" fillId="3" borderId="29" xfId="0" applyFont="1" applyFill="1" applyBorder="1" applyAlignment="1">
      <alignment vertical="top" wrapText="1"/>
    </xf>
    <xf numFmtId="0" fontId="2" fillId="3" borderId="30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9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17" xfId="0" applyFont="1" applyFill="1" applyBorder="1" applyAlignment="1">
      <alignment horizontal="left" vertical="top" wrapText="1" indent="1"/>
    </xf>
    <xf numFmtId="0" fontId="2" fillId="3" borderId="0" xfId="0" applyFont="1" applyFill="1" applyAlignment="1">
      <alignment horizontal="left" vertical="top" wrapText="1" indent="1"/>
    </xf>
    <xf numFmtId="0" fontId="2" fillId="3" borderId="18" xfId="0" applyFont="1" applyFill="1" applyBorder="1" applyAlignment="1">
      <alignment horizontal="left" vertical="top" wrapText="1" indent="1"/>
    </xf>
    <xf numFmtId="0" fontId="2" fillId="3" borderId="19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top" wrapText="1" indent="1"/>
    </xf>
    <xf numFmtId="0" fontId="2" fillId="3" borderId="21" xfId="0" applyFont="1" applyFill="1" applyBorder="1" applyAlignment="1">
      <alignment horizontal="left" vertical="top" wrapText="1" inden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vertical="top" wrapText="1"/>
    </xf>
    <xf numFmtId="0" fontId="3" fillId="5" borderId="26" xfId="0" applyFont="1" applyFill="1" applyBorder="1" applyAlignment="1">
      <alignment vertical="top" wrapText="1"/>
    </xf>
    <xf numFmtId="0" fontId="3" fillId="5" borderId="27" xfId="0" applyFont="1" applyFill="1" applyBorder="1" applyAlignment="1">
      <alignment vertical="top" wrapText="1"/>
    </xf>
    <xf numFmtId="0" fontId="2" fillId="3" borderId="15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13" xfId="0" applyFont="1" applyFill="1" applyBorder="1" applyAlignment="1">
      <alignment horizontal="center" vertical="top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จุลภาค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OneDrive\&#3648;&#3604;&#3626;&#3585;&#3660;&#3607;&#3655;&#3629;&#3611;\&#3605;&#3633;&#3623;&#3629;&#3618;&#3656;&#3634;&#3591;%201_&#3611;&#3657;&#3629;&#3591;&#3585;&#3633;&#3609;&#3649;&#3621;&#3632;&#3611;&#3619;&#3634;&#3610;&#3611;&#3619;&#3634;&#3617;&#3631;%206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สจป.ที่ 1 (ชม)"/>
      <sheetName val="Sheet1"/>
    </sheetNames>
    <sheetDataSet>
      <sheetData sheetId="0">
        <row r="2">
          <cell r="A2" t="str">
            <v>หน่วยงานได้รับงบประมาณล่าช้า</v>
          </cell>
          <cell r="C2" t="str">
            <v>จำนวนอัตรากำลังของบุคลากรไม่สอดคล้องกับปริมาณงาน</v>
          </cell>
          <cell r="E2" t="str">
            <v>ไม่มียานพาหนะสำหรับการปฏิบัติงาน</v>
          </cell>
          <cell r="G2" t="str">
            <v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v>
          </cell>
        </row>
        <row r="3">
          <cell r="A3" t="str">
            <v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v>
          </cell>
          <cell r="C3" t="str">
            <v>การขาดแคลนอัตรากำลังที่มาทดแทน ในกรณีการเกษียณอายุราชการ การลาออกจากราชการ หรือเสียชีวิต</v>
          </cell>
          <cell r="E3" t="str">
            <v>ยานพาหนะเสื่อมสภาพ หรือชำรุด และ/หรือไม่เพียงพอต่อการปฏิบัติงาน</v>
          </cell>
          <cell r="G3" t="str">
            <v>ฐานข้อมูลของหน่วยงานไม่ครบถ้วน ถูกต้อง และเป็นปัจจุบัน ซึ่งส่งผลต่อการปฏิบัติงานตามภารกิจ</v>
          </cell>
        </row>
        <row r="4">
          <cell r="A4" t="str">
            <v>หน่วยงานไม่ได้รับการจัดสรรงบประมาณ</v>
          </cell>
          <cell r="C4" t="str">
            <v>การขาดแคลนอัตรากำลังในตำแหน่งที่จำเป็นและเชี่ยวชาญเฉพาะด้าน เช่น นิติกร</v>
          </cell>
          <cell r="E4" t="str">
            <v>ยานพาหนะที่ได้รับการจัดสรร ไม่เหมาะสมกับภารกิจที่ปฏิบัติ</v>
          </cell>
          <cell r="G4" t="str">
            <v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v>
          </cell>
        </row>
        <row r="5">
          <cell r="A5" t="str">
            <v>งบประมาณไม่เพียงพอในการปฏิบัติงาน</v>
          </cell>
          <cell r="C5" t="str">
            <v>เจ้าหน้าที่ขาดความรู้ ความเข้าใจ และทักษะที่จำเป็นในการปฏิบัติงาน</v>
          </cell>
          <cell r="E5" t="str">
            <v>ไม่มีครุภัณฑ์ (ไม่ใช่ยานพาหนะ) สำหรับการปฏิบัติงาน</v>
          </cell>
          <cell r="G5" t="str">
            <v>มาตรการ/แนวทางสำหรับการปฏิบัติงานไม่ชัดเจน ส่งผลให้การปฏิบัติงานไม่เป็นไปตามเป้าหมายที่กำหนด</v>
          </cell>
        </row>
        <row r="6">
          <cell r="A6" t="str">
            <v>อื่น ๆ (ระบุพร้อมคำอธิบาย)</v>
          </cell>
          <cell r="C6" t="str">
            <v>ตำแหน่งงานของบุคลากรไม่สอดคล้องกับงานที่ปฏิบัติ เช่น ตำแหน่งนักวิชาการป่าไม้ปฏิบัติงานพัสดุ</v>
          </cell>
          <cell r="E6" t="str">
            <v>ครุภัณฑ์ (ไม่ใช่ยานพาหนะ) ที่ได้รับการจัดสรร ไม่เหมาะสมกับภารกิจที่ปฏิบัติ</v>
          </cell>
          <cell r="G6" t="str">
            <v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v>
          </cell>
        </row>
        <row r="7">
          <cell r="C7" t="str">
            <v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v>
          </cell>
          <cell r="E7" t="str">
            <v>ครุภัณฑ์ (ไม่ใช่ยานพาหนะ) เสื่อมสภาพ หรือชำรุด และ/หรือไม่เพียงพอต่อการปฏิบัติงาน</v>
          </cell>
          <cell r="G7" t="str">
            <v>เจ้าหน้าที่มีความเสี่ยงจากเหตุการณ์ความไม่สงบในพื้นที่จังหวัดชายแดนภาคใต้</v>
          </cell>
        </row>
        <row r="8">
          <cell r="C8" t="str">
            <v>การเลื่อนระดับของบุคลากรในสายงานสนับสนุน</v>
          </cell>
          <cell r="E8" t="str">
            <v>บ้านพัก และ/หรืออาคารสำนักงานเสื่อมสภาพ หรือชำรุด และ/หรือไม่เพียงพอ</v>
          </cell>
          <cell r="G8" t="str">
            <v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v>
          </cell>
        </row>
        <row r="9">
          <cell r="C9" t="str">
            <v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v>
          </cell>
          <cell r="E9" t="str">
            <v>อื่น ๆ (ระบุพร้อมคำอธิบาย)</v>
          </cell>
          <cell r="G9" t="str">
            <v>การขาดแคลนแหล่งน้ำในช่วงฤดูแล้ง</v>
          </cell>
        </row>
        <row r="10">
          <cell r="C10" t="str">
            <v>อื่น ๆ (ระบุพร้อมคำอธิบาย)</v>
          </cell>
          <cell r="G10" t="str">
            <v>อื่น ๆ (ระบุพร้อมคำอธิบาย)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A0951-A232-4F05-B563-195E076108DA}">
  <sheetPr>
    <tabColor rgb="FF00B0F0"/>
  </sheetPr>
  <dimension ref="A1:G10"/>
  <sheetViews>
    <sheetView workbookViewId="0" topLeftCell="D1">
      <selection activeCell="N13" sqref="N13:P17"/>
    </sheetView>
  </sheetViews>
  <sheetFormatPr defaultColWidth="8.8515625" defaultRowHeight="15"/>
  <cols>
    <col min="1" max="1" width="92.421875" style="3" bestFit="1" customWidth="1"/>
    <col min="2" max="2" width="6.57421875" style="2" customWidth="1"/>
    <col min="3" max="3" width="115.8515625" style="3" bestFit="1" customWidth="1"/>
    <col min="4" max="4" width="6.57421875" style="2" customWidth="1"/>
    <col min="5" max="5" width="72.421875" style="3" bestFit="1" customWidth="1"/>
    <col min="6" max="6" width="6.57421875" style="2" customWidth="1"/>
    <col min="7" max="7" width="135.140625" style="3" bestFit="1" customWidth="1"/>
    <col min="8" max="16384" width="8.8515625" style="3" customWidth="1"/>
  </cols>
  <sheetData>
    <row r="1" spans="1:7" ht="15">
      <c r="A1" s="1" t="s">
        <v>45</v>
      </c>
      <c r="C1" s="1" t="s">
        <v>46</v>
      </c>
      <c r="E1" s="1" t="s">
        <v>47</v>
      </c>
      <c r="G1" s="1" t="s">
        <v>36</v>
      </c>
    </row>
    <row r="2" spans="1:7" ht="15">
      <c r="A2" s="3" t="s">
        <v>48</v>
      </c>
      <c r="C2" s="3" t="s">
        <v>49</v>
      </c>
      <c r="E2" s="3" t="s">
        <v>50</v>
      </c>
      <c r="G2" s="3" t="s">
        <v>51</v>
      </c>
    </row>
    <row r="3" spans="1:7" ht="15">
      <c r="A3" s="3" t="s">
        <v>52</v>
      </c>
      <c r="C3" s="3" t="s">
        <v>53</v>
      </c>
      <c r="E3" s="3" t="s">
        <v>54</v>
      </c>
      <c r="G3" s="3" t="s">
        <v>55</v>
      </c>
    </row>
    <row r="4" spans="1:7" ht="15">
      <c r="A4" s="3" t="s">
        <v>56</v>
      </c>
      <c r="C4" s="3" t="s">
        <v>57</v>
      </c>
      <c r="E4" s="3" t="s">
        <v>58</v>
      </c>
      <c r="G4" s="3" t="s">
        <v>59</v>
      </c>
    </row>
    <row r="5" spans="1:7" ht="15">
      <c r="A5" s="3" t="s">
        <v>60</v>
      </c>
      <c r="C5" s="3" t="s">
        <v>61</v>
      </c>
      <c r="E5" s="3" t="s">
        <v>62</v>
      </c>
      <c r="G5" s="3" t="s">
        <v>63</v>
      </c>
    </row>
    <row r="6" spans="1:7" ht="15">
      <c r="A6" s="3" t="s">
        <v>64</v>
      </c>
      <c r="C6" s="3" t="s">
        <v>65</v>
      </c>
      <c r="E6" s="3" t="s">
        <v>66</v>
      </c>
      <c r="G6" s="3" t="s">
        <v>67</v>
      </c>
    </row>
    <row r="7" spans="3:7" ht="15">
      <c r="C7" s="3" t="s">
        <v>68</v>
      </c>
      <c r="E7" s="3" t="s">
        <v>69</v>
      </c>
      <c r="G7" s="3" t="s">
        <v>70</v>
      </c>
    </row>
    <row r="8" spans="3:7" ht="15">
      <c r="C8" s="3" t="s">
        <v>71</v>
      </c>
      <c r="E8" s="3" t="s">
        <v>72</v>
      </c>
      <c r="G8" s="3" t="s">
        <v>73</v>
      </c>
    </row>
    <row r="9" spans="3:7" ht="15">
      <c r="C9" s="3" t="s">
        <v>74</v>
      </c>
      <c r="E9" s="3" t="s">
        <v>64</v>
      </c>
      <c r="G9" s="3" t="s">
        <v>75</v>
      </c>
    </row>
    <row r="10" spans="3:7" ht="15">
      <c r="C10" s="3" t="s">
        <v>64</v>
      </c>
      <c r="G10" s="3" t="s">
        <v>64</v>
      </c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Z122"/>
  <sheetViews>
    <sheetView view="pageBreakPreview" zoomScaleSheetLayoutView="100" workbookViewId="0" topLeftCell="A26">
      <selection activeCell="A3" sqref="A3:Z3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9" width="8.7109375" style="5" customWidth="1"/>
    <col min="20" max="20" width="12.00390625" style="5" bestFit="1" customWidth="1"/>
    <col min="21" max="16384" width="8.7109375" style="5" customWidth="1"/>
  </cols>
  <sheetData>
    <row r="1" spans="1:26" ht="21" customHeight="1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28" t="s">
        <v>100</v>
      </c>
      <c r="K2" s="28"/>
      <c r="L2" s="28"/>
      <c r="M2" s="28"/>
      <c r="N2" s="28"/>
      <c r="O2" s="28"/>
      <c r="P2" s="28"/>
      <c r="Q2" s="28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21" customHeight="1">
      <c r="A4" s="27" t="s">
        <v>83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ht="10.15" customHeight="1"/>
    <row r="6" ht="21" customHeight="1">
      <c r="A6" s="8" t="s">
        <v>1</v>
      </c>
    </row>
    <row r="7" spans="1:16" ht="21" customHeight="1">
      <c r="A7" s="9" t="s">
        <v>80</v>
      </c>
      <c r="L7" s="10"/>
      <c r="M7" s="29"/>
      <c r="N7" s="30"/>
      <c r="O7" s="30"/>
      <c r="P7" s="31"/>
    </row>
    <row r="8" spans="1:10" ht="21" customHeight="1">
      <c r="A8" s="9" t="s">
        <v>24</v>
      </c>
      <c r="G8" s="10"/>
      <c r="H8" s="29"/>
      <c r="I8" s="30"/>
      <c r="J8" s="31"/>
    </row>
    <row r="9" ht="9" customHeight="1">
      <c r="G9" s="5">
        <v>4</v>
      </c>
    </row>
    <row r="10" spans="1:26" s="8" customFormat="1" ht="30" customHeight="1">
      <c r="A10" s="32" t="s">
        <v>6</v>
      </c>
      <c r="B10" s="32" t="s">
        <v>19</v>
      </c>
      <c r="C10" s="32"/>
      <c r="D10" s="32"/>
      <c r="E10" s="32"/>
      <c r="F10" s="32"/>
      <c r="G10" s="32"/>
      <c r="H10" s="32"/>
      <c r="I10" s="32"/>
      <c r="J10" s="32"/>
      <c r="K10" s="32" t="s">
        <v>20</v>
      </c>
      <c r="L10" s="32"/>
      <c r="M10" s="32"/>
      <c r="N10" s="32"/>
      <c r="O10" s="32"/>
      <c r="P10" s="32"/>
      <c r="Q10" s="32"/>
      <c r="R10" s="32"/>
      <c r="S10" s="32" t="s">
        <v>5</v>
      </c>
      <c r="T10" s="32"/>
      <c r="U10" s="32"/>
      <c r="V10" s="32"/>
      <c r="W10" s="32"/>
      <c r="X10" s="32"/>
      <c r="Y10" s="32"/>
      <c r="Z10" s="32"/>
    </row>
    <row r="11" spans="1:26" s="8" customFormat="1" ht="30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 t="s">
        <v>2</v>
      </c>
      <c r="L11" s="32"/>
      <c r="M11" s="32"/>
      <c r="N11" s="32" t="s">
        <v>3</v>
      </c>
      <c r="O11" s="32"/>
      <c r="P11" s="32"/>
      <c r="Q11" s="32" t="s">
        <v>4</v>
      </c>
      <c r="R11" s="32"/>
      <c r="S11" s="32" t="s">
        <v>2</v>
      </c>
      <c r="T11" s="32"/>
      <c r="U11" s="32"/>
      <c r="V11" s="32" t="s">
        <v>3</v>
      </c>
      <c r="W11" s="32"/>
      <c r="X11" s="32"/>
      <c r="Y11" s="32" t="s">
        <v>4</v>
      </c>
      <c r="Z11" s="32"/>
    </row>
    <row r="12" spans="1:26" ht="24" customHeight="1">
      <c r="A12" s="33" t="s">
        <v>82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5"/>
    </row>
    <row r="13" spans="1:26" ht="24" customHeight="1">
      <c r="A13" s="23">
        <v>1</v>
      </c>
      <c r="B13" s="36" t="s">
        <v>81</v>
      </c>
      <c r="C13" s="36"/>
      <c r="D13" s="36"/>
      <c r="E13" s="36"/>
      <c r="F13" s="36"/>
      <c r="G13" s="36"/>
      <c r="H13" s="36"/>
      <c r="I13" s="36"/>
      <c r="J13" s="36"/>
      <c r="K13" s="37">
        <v>1500</v>
      </c>
      <c r="L13" s="37"/>
      <c r="M13" s="37"/>
      <c r="N13" s="37">
        <f>Q31</f>
        <v>0</v>
      </c>
      <c r="O13" s="37"/>
      <c r="P13" s="37"/>
      <c r="Q13" s="38">
        <f>V35</f>
        <v>0</v>
      </c>
      <c r="R13" s="38"/>
      <c r="S13" s="39">
        <v>8250000</v>
      </c>
      <c r="T13" s="40"/>
      <c r="U13" s="41"/>
      <c r="V13" s="190"/>
      <c r="W13" s="191"/>
      <c r="X13" s="192"/>
      <c r="Y13" s="166">
        <f>V13/S13*100</f>
        <v>0</v>
      </c>
      <c r="Z13" s="168"/>
    </row>
    <row r="14" spans="1:26" ht="24" customHeight="1">
      <c r="A14" s="69" t="s">
        <v>25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1"/>
      <c r="Q14" s="72">
        <f>V35</f>
        <v>0</v>
      </c>
      <c r="R14" s="72"/>
      <c r="S14" s="73">
        <f>SUM(S13)</f>
        <v>8250000</v>
      </c>
      <c r="T14" s="73"/>
      <c r="U14" s="73"/>
      <c r="V14" s="73">
        <f>V13</f>
        <v>0</v>
      </c>
      <c r="W14" s="73"/>
      <c r="X14" s="73"/>
      <c r="Y14" s="73">
        <f>Y13</f>
        <v>0</v>
      </c>
      <c r="Z14" s="73"/>
    </row>
    <row r="15" spans="1:26" ht="9.9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</row>
    <row r="16" spans="1:13" ht="24" customHeight="1">
      <c r="A16" s="12" t="s">
        <v>7</v>
      </c>
      <c r="H16" s="13"/>
      <c r="I16" s="14"/>
      <c r="J16" s="14"/>
      <c r="K16" s="14"/>
      <c r="L16" s="14"/>
      <c r="M16" s="14"/>
    </row>
    <row r="17" spans="1:26" s="11" customFormat="1" ht="9.95" customHeight="1">
      <c r="A17" s="5"/>
      <c r="B17" s="5"/>
      <c r="C17" s="5"/>
      <c r="D17" s="5"/>
      <c r="E17" s="5"/>
      <c r="F17" s="5"/>
      <c r="G17" s="5"/>
      <c r="H17" s="15"/>
      <c r="I17" s="15"/>
      <c r="J17" s="15"/>
      <c r="K17" s="15"/>
      <c r="L17" s="15"/>
      <c r="M17" s="1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8" customFormat="1" ht="72" customHeight="1">
      <c r="A18" s="18" t="s">
        <v>6</v>
      </c>
      <c r="B18" s="32" t="s">
        <v>22</v>
      </c>
      <c r="C18" s="32"/>
      <c r="D18" s="32"/>
      <c r="E18" s="32"/>
      <c r="F18" s="32"/>
      <c r="G18" s="32"/>
      <c r="H18" s="32" t="s">
        <v>26</v>
      </c>
      <c r="I18" s="32"/>
      <c r="J18" s="32"/>
      <c r="K18" s="32" t="s">
        <v>23</v>
      </c>
      <c r="L18" s="32"/>
      <c r="M18" s="32"/>
      <c r="N18" s="32" t="s">
        <v>27</v>
      </c>
      <c r="O18" s="32"/>
      <c r="P18" s="32"/>
      <c r="Q18" s="32" t="s">
        <v>28</v>
      </c>
      <c r="R18" s="32"/>
      <c r="S18" s="32"/>
      <c r="T18" s="32" t="s">
        <v>29</v>
      </c>
      <c r="U18" s="32"/>
      <c r="V18" s="89" t="s">
        <v>8</v>
      </c>
      <c r="W18" s="89"/>
      <c r="X18" s="32" t="s">
        <v>9</v>
      </c>
      <c r="Y18" s="32"/>
      <c r="Z18" s="32"/>
    </row>
    <row r="19" spans="1:26" ht="24" customHeight="1">
      <c r="A19" s="24">
        <v>1</v>
      </c>
      <c r="B19" s="63" t="s">
        <v>84</v>
      </c>
      <c r="C19" s="63"/>
      <c r="D19" s="63"/>
      <c r="E19" s="63"/>
      <c r="F19" s="63"/>
      <c r="G19" s="63"/>
      <c r="H19" s="64">
        <v>5</v>
      </c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5"/>
      <c r="T19" s="66">
        <v>20</v>
      </c>
      <c r="U19" s="66"/>
      <c r="V19" s="67">
        <f>SUM(V20:W23)</f>
        <v>0</v>
      </c>
      <c r="W19" s="68"/>
      <c r="X19" s="182"/>
      <c r="Y19" s="74"/>
      <c r="Z19" s="183"/>
    </row>
    <row r="20" spans="1:26" ht="24" customHeight="1">
      <c r="A20" s="23">
        <v>1.1</v>
      </c>
      <c r="B20" s="75" t="s">
        <v>85</v>
      </c>
      <c r="C20" s="75"/>
      <c r="D20" s="75"/>
      <c r="E20" s="75"/>
      <c r="F20" s="75"/>
      <c r="G20" s="75"/>
      <c r="H20" s="62">
        <v>5</v>
      </c>
      <c r="I20" s="62"/>
      <c r="J20" s="62"/>
      <c r="K20" s="61"/>
      <c r="L20" s="61"/>
      <c r="M20" s="61"/>
      <c r="N20" s="61"/>
      <c r="O20" s="61"/>
      <c r="P20" s="61"/>
      <c r="Q20" s="61"/>
      <c r="R20" s="61"/>
      <c r="S20" s="61"/>
      <c r="T20" s="47">
        <v>5</v>
      </c>
      <c r="U20" s="47"/>
      <c r="V20" s="48">
        <f>(T20*((K20*0)+(N20*50)+(Q20*100)))/(H20*100)</f>
        <v>0</v>
      </c>
      <c r="W20" s="49"/>
      <c r="X20" s="184"/>
      <c r="Y20" s="185"/>
      <c r="Z20" s="186"/>
    </row>
    <row r="21" spans="1:26" ht="24" customHeight="1">
      <c r="A21" s="23">
        <v>1.2</v>
      </c>
      <c r="B21" s="75" t="s">
        <v>86</v>
      </c>
      <c r="C21" s="75"/>
      <c r="D21" s="75"/>
      <c r="E21" s="75"/>
      <c r="F21" s="75"/>
      <c r="G21" s="75"/>
      <c r="H21" s="62">
        <v>5</v>
      </c>
      <c r="I21" s="62"/>
      <c r="J21" s="62"/>
      <c r="K21" s="61"/>
      <c r="L21" s="61"/>
      <c r="M21" s="61"/>
      <c r="N21" s="61"/>
      <c r="O21" s="61"/>
      <c r="P21" s="61"/>
      <c r="Q21" s="61"/>
      <c r="R21" s="61"/>
      <c r="S21" s="56"/>
      <c r="T21" s="47">
        <v>5</v>
      </c>
      <c r="U21" s="47"/>
      <c r="V21" s="48">
        <f>(T21*((K21*0)+(N21*50)+(Q21*100)))/(H21*100)</f>
        <v>0</v>
      </c>
      <c r="W21" s="49"/>
      <c r="X21" s="184"/>
      <c r="Y21" s="185"/>
      <c r="Z21" s="186"/>
    </row>
    <row r="22" spans="1:26" ht="24" customHeight="1">
      <c r="A22" s="23">
        <v>1.3</v>
      </c>
      <c r="B22" s="50" t="s">
        <v>87</v>
      </c>
      <c r="C22" s="51"/>
      <c r="D22" s="51"/>
      <c r="E22" s="51"/>
      <c r="F22" s="51"/>
      <c r="G22" s="52"/>
      <c r="H22" s="53">
        <v>5</v>
      </c>
      <c r="I22" s="54"/>
      <c r="J22" s="55"/>
      <c r="K22" s="56"/>
      <c r="L22" s="57"/>
      <c r="M22" s="58"/>
      <c r="N22" s="56"/>
      <c r="O22" s="57"/>
      <c r="P22" s="58"/>
      <c r="Q22" s="56"/>
      <c r="R22" s="57"/>
      <c r="S22" s="57"/>
      <c r="T22" s="47">
        <v>5</v>
      </c>
      <c r="U22" s="47"/>
      <c r="V22" s="48">
        <f>(T22*((K22*0)+(N22*50)+(Q22*100)))/(H22*100)</f>
        <v>0</v>
      </c>
      <c r="W22" s="49"/>
      <c r="X22" s="184"/>
      <c r="Y22" s="185"/>
      <c r="Z22" s="186"/>
    </row>
    <row r="23" spans="1:26" ht="48" customHeight="1">
      <c r="A23" s="23">
        <v>1.4</v>
      </c>
      <c r="B23" s="59" t="s">
        <v>88</v>
      </c>
      <c r="C23" s="59"/>
      <c r="D23" s="59"/>
      <c r="E23" s="59"/>
      <c r="F23" s="59"/>
      <c r="G23" s="59"/>
      <c r="H23" s="62">
        <v>5</v>
      </c>
      <c r="I23" s="62"/>
      <c r="J23" s="62"/>
      <c r="K23" s="61"/>
      <c r="L23" s="61"/>
      <c r="M23" s="61"/>
      <c r="N23" s="61"/>
      <c r="O23" s="61"/>
      <c r="P23" s="61"/>
      <c r="Q23" s="61"/>
      <c r="R23" s="61"/>
      <c r="S23" s="56"/>
      <c r="T23" s="47">
        <v>5</v>
      </c>
      <c r="U23" s="47"/>
      <c r="V23" s="48">
        <f aca="true" t="shared" si="0" ref="V23:V34">(T23*((K23*0)+(N23*50)+(Q23*100)))/(H23*100)</f>
        <v>0</v>
      </c>
      <c r="W23" s="49"/>
      <c r="X23" s="184"/>
      <c r="Y23" s="185"/>
      <c r="Z23" s="186"/>
    </row>
    <row r="24" spans="1:26" ht="24" customHeight="1">
      <c r="A24" s="24">
        <v>2</v>
      </c>
      <c r="B24" s="76" t="s">
        <v>89</v>
      </c>
      <c r="C24" s="77"/>
      <c r="D24" s="77"/>
      <c r="E24" s="77"/>
      <c r="F24" s="77"/>
      <c r="G24" s="78"/>
      <c r="H24" s="79">
        <v>5</v>
      </c>
      <c r="I24" s="80"/>
      <c r="J24" s="81"/>
      <c r="K24" s="65"/>
      <c r="L24" s="82"/>
      <c r="M24" s="83"/>
      <c r="N24" s="65"/>
      <c r="O24" s="82"/>
      <c r="P24" s="83"/>
      <c r="Q24" s="65"/>
      <c r="R24" s="82"/>
      <c r="S24" s="83"/>
      <c r="T24" s="84">
        <v>20</v>
      </c>
      <c r="U24" s="85"/>
      <c r="V24" s="67">
        <f>SUM(V25:W28)</f>
        <v>0</v>
      </c>
      <c r="W24" s="68"/>
      <c r="X24" s="184"/>
      <c r="Y24" s="185"/>
      <c r="Z24" s="186"/>
    </row>
    <row r="25" spans="1:26" ht="24" customHeight="1">
      <c r="A25" s="23">
        <v>2.1</v>
      </c>
      <c r="B25" s="50" t="s">
        <v>90</v>
      </c>
      <c r="C25" s="51"/>
      <c r="D25" s="51"/>
      <c r="E25" s="51"/>
      <c r="F25" s="51"/>
      <c r="G25" s="52"/>
      <c r="H25" s="53">
        <v>2</v>
      </c>
      <c r="I25" s="54"/>
      <c r="J25" s="55"/>
      <c r="K25" s="56"/>
      <c r="L25" s="57"/>
      <c r="M25" s="58"/>
      <c r="N25" s="56"/>
      <c r="O25" s="57"/>
      <c r="P25" s="58"/>
      <c r="Q25" s="56"/>
      <c r="R25" s="57"/>
      <c r="S25" s="102"/>
      <c r="T25" s="100">
        <v>5</v>
      </c>
      <c r="U25" s="101"/>
      <c r="V25" s="48">
        <f aca="true" t="shared" si="1" ref="V25:V33">(T25*((K25*0)+(N25*50)+(Q25*100)))/(H25*100)</f>
        <v>0</v>
      </c>
      <c r="W25" s="49"/>
      <c r="X25" s="184"/>
      <c r="Y25" s="185"/>
      <c r="Z25" s="186"/>
    </row>
    <row r="26" spans="1:26" ht="48" customHeight="1">
      <c r="A26" s="23">
        <v>2.2</v>
      </c>
      <c r="B26" s="50" t="s">
        <v>91</v>
      </c>
      <c r="C26" s="51"/>
      <c r="D26" s="51"/>
      <c r="E26" s="51"/>
      <c r="F26" s="51"/>
      <c r="G26" s="52"/>
      <c r="H26" s="53">
        <v>5</v>
      </c>
      <c r="I26" s="54"/>
      <c r="J26" s="55"/>
      <c r="K26" s="56"/>
      <c r="L26" s="57"/>
      <c r="M26" s="58"/>
      <c r="N26" s="56"/>
      <c r="O26" s="57"/>
      <c r="P26" s="58"/>
      <c r="Q26" s="56"/>
      <c r="R26" s="57"/>
      <c r="S26" s="102"/>
      <c r="T26" s="100">
        <v>5</v>
      </c>
      <c r="U26" s="101"/>
      <c r="V26" s="48">
        <f t="shared" si="1"/>
        <v>0</v>
      </c>
      <c r="W26" s="49"/>
      <c r="X26" s="184"/>
      <c r="Y26" s="185"/>
      <c r="Z26" s="186"/>
    </row>
    <row r="27" spans="1:26" ht="48" customHeight="1">
      <c r="A27" s="23">
        <v>2.3</v>
      </c>
      <c r="B27" s="50" t="s">
        <v>92</v>
      </c>
      <c r="C27" s="51"/>
      <c r="D27" s="51"/>
      <c r="E27" s="51"/>
      <c r="F27" s="51"/>
      <c r="G27" s="52"/>
      <c r="H27" s="53">
        <v>5</v>
      </c>
      <c r="I27" s="54"/>
      <c r="J27" s="55"/>
      <c r="K27" s="56"/>
      <c r="L27" s="57"/>
      <c r="M27" s="58"/>
      <c r="N27" s="56"/>
      <c r="O27" s="57"/>
      <c r="P27" s="58"/>
      <c r="Q27" s="56"/>
      <c r="R27" s="57"/>
      <c r="S27" s="102"/>
      <c r="T27" s="100">
        <v>5</v>
      </c>
      <c r="U27" s="101"/>
      <c r="V27" s="48">
        <f t="shared" si="1"/>
        <v>0</v>
      </c>
      <c r="W27" s="49"/>
      <c r="X27" s="184"/>
      <c r="Y27" s="185"/>
      <c r="Z27" s="185"/>
    </row>
    <row r="28" spans="1:26" ht="48" customHeight="1">
      <c r="A28" s="23">
        <v>2.4</v>
      </c>
      <c r="B28" s="50" t="s">
        <v>93</v>
      </c>
      <c r="C28" s="51"/>
      <c r="D28" s="51"/>
      <c r="E28" s="51"/>
      <c r="F28" s="51"/>
      <c r="G28" s="147"/>
      <c r="H28" s="54">
        <v>5</v>
      </c>
      <c r="I28" s="54"/>
      <c r="J28" s="55"/>
      <c r="K28" s="56"/>
      <c r="L28" s="57"/>
      <c r="M28" s="58"/>
      <c r="N28" s="56"/>
      <c r="O28" s="57"/>
      <c r="P28" s="58"/>
      <c r="Q28" s="56"/>
      <c r="R28" s="57"/>
      <c r="S28" s="102"/>
      <c r="T28" s="100">
        <v>5</v>
      </c>
      <c r="U28" s="101"/>
      <c r="V28" s="48">
        <f t="shared" si="1"/>
        <v>0</v>
      </c>
      <c r="W28" s="49"/>
      <c r="X28" s="184"/>
      <c r="Y28" s="185"/>
      <c r="Z28" s="186"/>
    </row>
    <row r="29" spans="1:26" ht="24" customHeight="1">
      <c r="A29" s="24">
        <v>3</v>
      </c>
      <c r="B29" s="76" t="s">
        <v>94</v>
      </c>
      <c r="C29" s="77"/>
      <c r="D29" s="77"/>
      <c r="E29" s="77"/>
      <c r="F29" s="77"/>
      <c r="G29" s="78"/>
      <c r="H29" s="79">
        <v>1500</v>
      </c>
      <c r="I29" s="80"/>
      <c r="J29" s="81"/>
      <c r="K29" s="169"/>
      <c r="L29" s="170"/>
      <c r="M29" s="171"/>
      <c r="N29" s="169"/>
      <c r="O29" s="170"/>
      <c r="P29" s="171"/>
      <c r="Q29" s="169"/>
      <c r="R29" s="170"/>
      <c r="S29" s="171"/>
      <c r="T29" s="84">
        <v>50</v>
      </c>
      <c r="U29" s="85"/>
      <c r="V29" s="67">
        <f>SUM(V30:W31)</f>
        <v>0</v>
      </c>
      <c r="W29" s="68"/>
      <c r="X29" s="184"/>
      <c r="Y29" s="185"/>
      <c r="Z29" s="186"/>
    </row>
    <row r="30" spans="1:26" ht="24" customHeight="1">
      <c r="A30" s="23">
        <v>3.1</v>
      </c>
      <c r="B30" s="50" t="s">
        <v>95</v>
      </c>
      <c r="C30" s="51"/>
      <c r="D30" s="51"/>
      <c r="E30" s="51"/>
      <c r="F30" s="51"/>
      <c r="G30" s="52"/>
      <c r="H30" s="53">
        <v>1500</v>
      </c>
      <c r="I30" s="54"/>
      <c r="J30" s="55"/>
      <c r="K30" s="166"/>
      <c r="L30" s="167"/>
      <c r="M30" s="168"/>
      <c r="N30" s="166"/>
      <c r="O30" s="167"/>
      <c r="P30" s="168"/>
      <c r="Q30" s="166"/>
      <c r="R30" s="167"/>
      <c r="S30" s="173"/>
      <c r="T30" s="100">
        <v>20</v>
      </c>
      <c r="U30" s="101"/>
      <c r="V30" s="48">
        <f t="shared" si="1"/>
        <v>0</v>
      </c>
      <c r="W30" s="49"/>
      <c r="X30" s="184"/>
      <c r="Y30" s="185"/>
      <c r="Z30" s="186"/>
    </row>
    <row r="31" spans="1:26" ht="24" customHeight="1">
      <c r="A31" s="23">
        <v>3.2</v>
      </c>
      <c r="B31" s="50" t="s">
        <v>96</v>
      </c>
      <c r="C31" s="51"/>
      <c r="D31" s="51"/>
      <c r="E31" s="51"/>
      <c r="F31" s="51"/>
      <c r="G31" s="52"/>
      <c r="H31" s="53">
        <v>1500</v>
      </c>
      <c r="I31" s="54"/>
      <c r="J31" s="55"/>
      <c r="K31" s="166"/>
      <c r="L31" s="167"/>
      <c r="M31" s="168"/>
      <c r="N31" s="166"/>
      <c r="O31" s="167"/>
      <c r="P31" s="168"/>
      <c r="Q31" s="166"/>
      <c r="R31" s="167"/>
      <c r="S31" s="173"/>
      <c r="T31" s="100">
        <v>30</v>
      </c>
      <c r="U31" s="101"/>
      <c r="V31" s="48">
        <f t="shared" si="1"/>
        <v>0</v>
      </c>
      <c r="W31" s="49"/>
      <c r="X31" s="184"/>
      <c r="Y31" s="185"/>
      <c r="Z31" s="186"/>
    </row>
    <row r="32" spans="1:26" ht="24" customHeight="1">
      <c r="A32" s="25">
        <v>4</v>
      </c>
      <c r="B32" s="148" t="s">
        <v>97</v>
      </c>
      <c r="C32" s="149"/>
      <c r="D32" s="149"/>
      <c r="E32" s="149"/>
      <c r="F32" s="149"/>
      <c r="G32" s="150"/>
      <c r="H32" s="157">
        <v>5</v>
      </c>
      <c r="I32" s="158"/>
      <c r="J32" s="159"/>
      <c r="K32" s="163"/>
      <c r="L32" s="164"/>
      <c r="M32" s="165"/>
      <c r="N32" s="163"/>
      <c r="O32" s="164"/>
      <c r="P32" s="165"/>
      <c r="Q32" s="163"/>
      <c r="R32" s="164"/>
      <c r="S32" s="165"/>
      <c r="T32" s="176">
        <v>10</v>
      </c>
      <c r="U32" s="177"/>
      <c r="V32" s="180">
        <f>SUM(V33:W34)</f>
        <v>0</v>
      </c>
      <c r="W32" s="181"/>
      <c r="X32" s="184"/>
      <c r="Y32" s="185"/>
      <c r="Z32" s="186"/>
    </row>
    <row r="33" spans="1:26" ht="24" customHeight="1">
      <c r="A33" s="26">
        <v>4.1</v>
      </c>
      <c r="B33" s="151" t="s">
        <v>98</v>
      </c>
      <c r="C33" s="152"/>
      <c r="D33" s="152"/>
      <c r="E33" s="152"/>
      <c r="F33" s="152"/>
      <c r="G33" s="153"/>
      <c r="H33" s="154">
        <v>5</v>
      </c>
      <c r="I33" s="155"/>
      <c r="J33" s="156"/>
      <c r="K33" s="160"/>
      <c r="L33" s="161"/>
      <c r="M33" s="162"/>
      <c r="N33" s="160"/>
      <c r="O33" s="161"/>
      <c r="P33" s="162"/>
      <c r="Q33" s="160"/>
      <c r="R33" s="161"/>
      <c r="S33" s="172"/>
      <c r="T33" s="174">
        <v>5</v>
      </c>
      <c r="U33" s="175"/>
      <c r="V33" s="178">
        <f t="shared" si="1"/>
        <v>0</v>
      </c>
      <c r="W33" s="179"/>
      <c r="X33" s="184"/>
      <c r="Y33" s="185"/>
      <c r="Z33" s="186"/>
    </row>
    <row r="34" spans="1:26" ht="24" customHeight="1">
      <c r="A34" s="23">
        <v>4.2</v>
      </c>
      <c r="B34" s="59" t="s">
        <v>99</v>
      </c>
      <c r="C34" s="59"/>
      <c r="D34" s="59"/>
      <c r="E34" s="59"/>
      <c r="F34" s="59"/>
      <c r="G34" s="59"/>
      <c r="H34" s="60">
        <v>5</v>
      </c>
      <c r="I34" s="60"/>
      <c r="J34" s="60"/>
      <c r="K34" s="61"/>
      <c r="L34" s="61"/>
      <c r="M34" s="61"/>
      <c r="N34" s="61"/>
      <c r="O34" s="61"/>
      <c r="P34" s="61"/>
      <c r="Q34" s="61"/>
      <c r="R34" s="61"/>
      <c r="S34" s="56"/>
      <c r="T34" s="47">
        <v>5</v>
      </c>
      <c r="U34" s="47"/>
      <c r="V34" s="48">
        <f t="shared" si="0"/>
        <v>0</v>
      </c>
      <c r="W34" s="49"/>
      <c r="X34" s="187"/>
      <c r="Y34" s="188"/>
      <c r="Z34" s="189"/>
    </row>
    <row r="35" spans="1:26" ht="24" customHeight="1">
      <c r="A35" s="95" t="s">
        <v>10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6">
        <f>SUM(T32,T29,T24,T19)</f>
        <v>100</v>
      </c>
      <c r="U35" s="97"/>
      <c r="V35" s="98">
        <f>SUM(V19,V24,V29,V32)</f>
        <v>0</v>
      </c>
      <c r="W35" s="98"/>
      <c r="X35" s="99"/>
      <c r="Y35" s="99"/>
      <c r="Z35" s="99"/>
    </row>
    <row r="36" spans="1:26" ht="9.9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</row>
    <row r="37" ht="24" customHeight="1">
      <c r="A37" s="4" t="s">
        <v>76</v>
      </c>
    </row>
    <row r="38" spans="1:26" ht="60" customHeight="1">
      <c r="A38" s="18" t="s">
        <v>6</v>
      </c>
      <c r="B38" s="32" t="s">
        <v>30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86" t="s">
        <v>31</v>
      </c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89" t="s">
        <v>32</v>
      </c>
      <c r="Z38" s="89"/>
    </row>
    <row r="39" spans="1:26" ht="24" customHeight="1">
      <c r="A39" s="90" t="s">
        <v>33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2"/>
    </row>
    <row r="40" spans="1:26" ht="48" customHeight="1">
      <c r="A40" s="19" t="str">
        <f>IF(B40&lt;&gt;"","2.1.1","")</f>
        <v/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42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4"/>
      <c r="Y40" s="94"/>
      <c r="Z40" s="94"/>
    </row>
    <row r="41" spans="1:26" ht="48" customHeight="1">
      <c r="A41" s="19" t="str">
        <f>IF(B41&lt;&gt;"","2.1.2","")</f>
        <v/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42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4"/>
      <c r="Y41" s="94"/>
      <c r="Z41" s="94"/>
    </row>
    <row r="42" spans="1:26" ht="48" customHeight="1">
      <c r="A42" s="19" t="str">
        <f>IF(B42&lt;&gt;"","2.1.3","")</f>
        <v/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42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4"/>
      <c r="Y42" s="94"/>
      <c r="Z42" s="94"/>
    </row>
    <row r="43" spans="1:26" ht="48" customHeight="1">
      <c r="A43" s="19" t="str">
        <f>IF(B43&lt;&gt;"","2.1.4","")</f>
        <v/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42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4"/>
      <c r="Y43" s="94"/>
      <c r="Z43" s="94"/>
    </row>
    <row r="44" spans="1:26" ht="48" customHeight="1">
      <c r="A44" s="19" t="str">
        <f>IF(B44&lt;&gt;"","2.1.5","")</f>
        <v/>
      </c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20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2"/>
      <c r="Y44" s="45"/>
      <c r="Z44" s="46"/>
    </row>
    <row r="45" spans="1:26" ht="24" customHeight="1">
      <c r="A45" s="90" t="s">
        <v>34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2"/>
    </row>
    <row r="46" spans="1:26" ht="48" customHeight="1">
      <c r="A46" s="19" t="str">
        <f>IF(B46&lt;&gt;"","2.2.1","")</f>
        <v/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42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94"/>
      <c r="Z46" s="94"/>
    </row>
    <row r="47" spans="1:26" ht="48" customHeight="1">
      <c r="A47" s="19" t="str">
        <f>IF(B47&lt;&gt;"","2.2.2","")</f>
        <v/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42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4"/>
      <c r="Y47" s="94"/>
      <c r="Z47" s="94"/>
    </row>
    <row r="48" spans="1:26" ht="48" customHeight="1">
      <c r="A48" s="19" t="str">
        <f>IF(B48&lt;&gt;"","2.2.3","")</f>
        <v/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42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4"/>
      <c r="Y48" s="94"/>
      <c r="Z48" s="94"/>
    </row>
    <row r="49" spans="1:26" ht="48" customHeight="1">
      <c r="A49" s="19" t="str">
        <f>IF(B49&lt;&gt;"","2.2.4","")</f>
        <v/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42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4"/>
      <c r="Y49" s="94"/>
      <c r="Z49" s="94"/>
    </row>
    <row r="50" spans="1:26" ht="48" customHeight="1">
      <c r="A50" s="19" t="str">
        <f>IF(B50&lt;&gt;"","2.2.5","")</f>
        <v/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42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4"/>
      <c r="Y50" s="94"/>
      <c r="Z50" s="94"/>
    </row>
    <row r="51" spans="1:26" ht="15.75" customHeight="1">
      <c r="A51" s="90" t="s">
        <v>35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2"/>
    </row>
    <row r="52" spans="1:26" ht="48" customHeight="1">
      <c r="A52" s="19" t="str">
        <f>IF(B52&lt;&gt;"","2.3.1","")</f>
        <v/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42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4"/>
      <c r="Y52" s="94"/>
      <c r="Z52" s="94"/>
    </row>
    <row r="53" spans="1:26" ht="48" customHeight="1">
      <c r="A53" s="19" t="str">
        <f>IF(B53&lt;&gt;"","2.3.2","")</f>
        <v/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42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4"/>
      <c r="Y53" s="94"/>
      <c r="Z53" s="94"/>
    </row>
    <row r="54" spans="1:26" ht="48" customHeight="1">
      <c r="A54" s="19" t="str">
        <f>IF(B54&lt;&gt;"","2.3.3","")</f>
        <v/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42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4"/>
      <c r="Y54" s="94"/>
      <c r="Z54" s="94"/>
    </row>
    <row r="55" spans="1:26" ht="48" customHeight="1">
      <c r="A55" s="19" t="str">
        <f>IF(B55&lt;&gt;"","2.3.4","")</f>
        <v/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42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4"/>
      <c r="Y55" s="94"/>
      <c r="Z55" s="94"/>
    </row>
    <row r="56" spans="1:26" ht="48" customHeight="1">
      <c r="A56" s="19" t="str">
        <f>IF(B56&lt;&gt;"","2.3.5","")</f>
        <v/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42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4"/>
      <c r="Y56" s="94"/>
      <c r="Z56" s="94"/>
    </row>
    <row r="57" ht="9.95" customHeight="1"/>
    <row r="58" ht="24" customHeight="1">
      <c r="A58" s="5" t="s">
        <v>77</v>
      </c>
    </row>
    <row r="59" ht="9.95" customHeight="1"/>
    <row r="60" spans="1:26" ht="60" customHeight="1">
      <c r="A60" s="18" t="s">
        <v>6</v>
      </c>
      <c r="B60" s="32" t="s">
        <v>36</v>
      </c>
      <c r="C60" s="32"/>
      <c r="D60" s="32"/>
      <c r="E60" s="32"/>
      <c r="F60" s="32"/>
      <c r="G60" s="32"/>
      <c r="H60" s="32" t="s">
        <v>31</v>
      </c>
      <c r="I60" s="32"/>
      <c r="J60" s="32"/>
      <c r="K60" s="32"/>
      <c r="L60" s="32"/>
      <c r="M60" s="32"/>
      <c r="N60" s="32"/>
      <c r="O60" s="32"/>
      <c r="P60" s="32"/>
      <c r="Q60" s="86" t="s">
        <v>37</v>
      </c>
      <c r="R60" s="87"/>
      <c r="S60" s="87"/>
      <c r="T60" s="87"/>
      <c r="U60" s="87"/>
      <c r="V60" s="87"/>
      <c r="W60" s="87"/>
      <c r="X60" s="88"/>
      <c r="Y60" s="89" t="s">
        <v>32</v>
      </c>
      <c r="Z60" s="89"/>
    </row>
    <row r="61" spans="1:26" s="16" customFormat="1" ht="72" customHeight="1">
      <c r="A61" s="19" t="str">
        <f>IF(B61&lt;&gt;"","3.1","")</f>
        <v/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42"/>
      <c r="R61" s="43"/>
      <c r="S61" s="43"/>
      <c r="T61" s="43"/>
      <c r="U61" s="43"/>
      <c r="V61" s="43"/>
      <c r="W61" s="43"/>
      <c r="X61" s="44"/>
      <c r="Y61" s="94"/>
      <c r="Z61" s="94"/>
    </row>
    <row r="62" spans="1:26" ht="72" customHeight="1">
      <c r="A62" s="19" t="str">
        <f>IF(B62&lt;&gt;"","3.2","")</f>
        <v/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42"/>
      <c r="R62" s="43"/>
      <c r="S62" s="43"/>
      <c r="T62" s="43"/>
      <c r="U62" s="43"/>
      <c r="V62" s="43"/>
      <c r="W62" s="43"/>
      <c r="X62" s="44"/>
      <c r="Y62" s="94"/>
      <c r="Z62" s="94"/>
    </row>
    <row r="63" spans="1:26" ht="72" customHeight="1">
      <c r="A63" s="19" t="str">
        <f>IF(B63&lt;&gt;"","3.3","")</f>
        <v/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42"/>
      <c r="R63" s="43"/>
      <c r="S63" s="43"/>
      <c r="T63" s="43"/>
      <c r="U63" s="43"/>
      <c r="V63" s="43"/>
      <c r="W63" s="43"/>
      <c r="X63" s="44"/>
      <c r="Y63" s="94"/>
      <c r="Z63" s="94"/>
    </row>
    <row r="64" spans="1:26" ht="72" customHeight="1">
      <c r="A64" s="19" t="str">
        <f>IF(B64&lt;&gt;"","3.4","")</f>
        <v/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42"/>
      <c r="R64" s="43"/>
      <c r="S64" s="43"/>
      <c r="T64" s="43"/>
      <c r="U64" s="43"/>
      <c r="V64" s="43"/>
      <c r="W64" s="43"/>
      <c r="X64" s="44"/>
      <c r="Y64" s="94"/>
      <c r="Z64" s="94"/>
    </row>
    <row r="65" spans="1:26" ht="72" customHeight="1">
      <c r="A65" s="19" t="str">
        <f>IF(B65&lt;&gt;"","3.5","")</f>
        <v/>
      </c>
      <c r="B65" s="42"/>
      <c r="C65" s="43"/>
      <c r="D65" s="43"/>
      <c r="E65" s="43"/>
      <c r="F65" s="43"/>
      <c r="G65" s="44"/>
      <c r="H65" s="42"/>
      <c r="I65" s="43"/>
      <c r="J65" s="43"/>
      <c r="K65" s="43"/>
      <c r="L65" s="43"/>
      <c r="M65" s="43"/>
      <c r="N65" s="43"/>
      <c r="O65" s="43"/>
      <c r="P65" s="44"/>
      <c r="Q65" s="42"/>
      <c r="R65" s="43"/>
      <c r="S65" s="43"/>
      <c r="T65" s="43"/>
      <c r="U65" s="43"/>
      <c r="V65" s="43"/>
      <c r="W65" s="43"/>
      <c r="X65" s="44"/>
      <c r="Y65" s="45"/>
      <c r="Z65" s="46"/>
    </row>
    <row r="66" spans="1:26" ht="72" customHeight="1">
      <c r="A66" s="19" t="str">
        <f>IF(B66&lt;&gt;"","3.6","")</f>
        <v/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42"/>
      <c r="R66" s="43"/>
      <c r="S66" s="43"/>
      <c r="T66" s="43"/>
      <c r="U66" s="43"/>
      <c r="V66" s="43"/>
      <c r="W66" s="43"/>
      <c r="X66" s="44"/>
      <c r="Y66" s="94"/>
      <c r="Z66" s="94"/>
    </row>
    <row r="67" ht="9.95" customHeight="1">
      <c r="A67" s="5"/>
    </row>
    <row r="68" ht="24" customHeight="1">
      <c r="A68" s="5" t="s">
        <v>78</v>
      </c>
    </row>
    <row r="69" ht="9.95" customHeight="1">
      <c r="A69" s="5"/>
    </row>
    <row r="70" spans="2:25" ht="48" customHeight="1">
      <c r="B70" s="119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1"/>
    </row>
    <row r="71" spans="2:25" ht="48" customHeight="1">
      <c r="B71" s="122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4"/>
    </row>
    <row r="72" spans="2:25" ht="48" customHeight="1">
      <c r="B72" s="122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4"/>
    </row>
    <row r="73" spans="2:25" ht="48" customHeight="1">
      <c r="B73" s="122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4"/>
    </row>
    <row r="74" spans="2:25" ht="48" customHeight="1">
      <c r="B74" s="125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7"/>
    </row>
    <row r="75" ht="24" customHeight="1">
      <c r="A75" s="5"/>
    </row>
    <row r="76" ht="35.25" customHeight="1">
      <c r="A76" s="5" t="s">
        <v>79</v>
      </c>
    </row>
    <row r="77" ht="21" customHeight="1"/>
    <row r="78" spans="2:25" ht="21" customHeight="1">
      <c r="B78" s="128"/>
      <c r="C78" s="128"/>
      <c r="D78" s="128"/>
      <c r="E78" s="128"/>
      <c r="F78" s="128"/>
      <c r="G78" s="128"/>
      <c r="H78" s="128"/>
      <c r="J78" s="128"/>
      <c r="K78" s="128"/>
      <c r="L78" s="128"/>
      <c r="M78" s="128"/>
      <c r="N78" s="128"/>
      <c r="O78" s="128"/>
      <c r="P78" s="128"/>
      <c r="Q78" s="128"/>
      <c r="S78" s="103"/>
      <c r="T78" s="104"/>
      <c r="U78" s="104"/>
      <c r="V78" s="104"/>
      <c r="W78" s="104"/>
      <c r="X78" s="104"/>
      <c r="Y78" s="105"/>
    </row>
    <row r="79" spans="2:25" ht="21" customHeight="1">
      <c r="B79" s="128"/>
      <c r="C79" s="128"/>
      <c r="D79" s="128"/>
      <c r="E79" s="128"/>
      <c r="F79" s="128"/>
      <c r="G79" s="128"/>
      <c r="H79" s="128"/>
      <c r="J79" s="128"/>
      <c r="K79" s="128"/>
      <c r="L79" s="128"/>
      <c r="M79" s="128"/>
      <c r="N79" s="128"/>
      <c r="O79" s="128"/>
      <c r="P79" s="128"/>
      <c r="Q79" s="128"/>
      <c r="S79" s="106"/>
      <c r="T79" s="107"/>
      <c r="U79" s="107"/>
      <c r="V79" s="107"/>
      <c r="W79" s="107"/>
      <c r="X79" s="107"/>
      <c r="Y79" s="108"/>
    </row>
    <row r="80" spans="2:25" ht="21" customHeight="1">
      <c r="B80" s="128"/>
      <c r="C80" s="128"/>
      <c r="D80" s="128"/>
      <c r="E80" s="128"/>
      <c r="F80" s="128"/>
      <c r="G80" s="128"/>
      <c r="H80" s="128"/>
      <c r="J80" s="128"/>
      <c r="K80" s="128"/>
      <c r="L80" s="128"/>
      <c r="M80" s="128"/>
      <c r="N80" s="128"/>
      <c r="O80" s="128"/>
      <c r="P80" s="128"/>
      <c r="Q80" s="128"/>
      <c r="S80" s="106"/>
      <c r="T80" s="107"/>
      <c r="U80" s="107"/>
      <c r="V80" s="107"/>
      <c r="W80" s="107"/>
      <c r="X80" s="107"/>
      <c r="Y80" s="108"/>
    </row>
    <row r="81" spans="2:25" ht="21" customHeight="1">
      <c r="B81" s="128"/>
      <c r="C81" s="128"/>
      <c r="D81" s="128"/>
      <c r="E81" s="128"/>
      <c r="F81" s="128"/>
      <c r="G81" s="128"/>
      <c r="H81" s="128"/>
      <c r="J81" s="128"/>
      <c r="K81" s="128"/>
      <c r="L81" s="128"/>
      <c r="M81" s="128"/>
      <c r="N81" s="128"/>
      <c r="O81" s="128"/>
      <c r="P81" s="128"/>
      <c r="Q81" s="128"/>
      <c r="S81" s="106"/>
      <c r="T81" s="107"/>
      <c r="U81" s="107"/>
      <c r="V81" s="107"/>
      <c r="W81" s="107"/>
      <c r="X81" s="107"/>
      <c r="Y81" s="108"/>
    </row>
    <row r="82" spans="2:25" ht="21" customHeight="1">
      <c r="B82" s="128"/>
      <c r="C82" s="128"/>
      <c r="D82" s="128"/>
      <c r="E82" s="128"/>
      <c r="F82" s="128"/>
      <c r="G82" s="128"/>
      <c r="H82" s="128"/>
      <c r="J82" s="128"/>
      <c r="K82" s="128"/>
      <c r="L82" s="128"/>
      <c r="M82" s="128"/>
      <c r="N82" s="128"/>
      <c r="O82" s="128"/>
      <c r="P82" s="128"/>
      <c r="Q82" s="128"/>
      <c r="S82" s="106"/>
      <c r="T82" s="107"/>
      <c r="U82" s="107"/>
      <c r="V82" s="107"/>
      <c r="W82" s="107"/>
      <c r="X82" s="107"/>
      <c r="Y82" s="108"/>
    </row>
    <row r="83" spans="2:25" ht="21" customHeight="1">
      <c r="B83" s="128"/>
      <c r="C83" s="128"/>
      <c r="D83" s="128"/>
      <c r="E83" s="128"/>
      <c r="F83" s="128"/>
      <c r="G83" s="128"/>
      <c r="H83" s="128"/>
      <c r="J83" s="128"/>
      <c r="K83" s="128"/>
      <c r="L83" s="128"/>
      <c r="M83" s="128"/>
      <c r="N83" s="128"/>
      <c r="O83" s="128"/>
      <c r="P83" s="128"/>
      <c r="Q83" s="128"/>
      <c r="S83" s="106"/>
      <c r="T83" s="107"/>
      <c r="U83" s="107"/>
      <c r="V83" s="107"/>
      <c r="W83" s="107"/>
      <c r="X83" s="107"/>
      <c r="Y83" s="108"/>
    </row>
    <row r="84" spans="2:25" ht="15">
      <c r="B84" s="128"/>
      <c r="C84" s="128"/>
      <c r="D84" s="128"/>
      <c r="E84" s="128"/>
      <c r="F84" s="128"/>
      <c r="G84" s="128"/>
      <c r="H84" s="128"/>
      <c r="J84" s="128"/>
      <c r="K84" s="128"/>
      <c r="L84" s="128"/>
      <c r="M84" s="128"/>
      <c r="N84" s="128"/>
      <c r="O84" s="128"/>
      <c r="P84" s="128"/>
      <c r="Q84" s="128"/>
      <c r="S84" s="106"/>
      <c r="T84" s="107"/>
      <c r="U84" s="107"/>
      <c r="V84" s="107"/>
      <c r="W84" s="107"/>
      <c r="X84" s="107"/>
      <c r="Y84" s="108"/>
    </row>
    <row r="85" spans="2:25" ht="21" customHeight="1">
      <c r="B85" s="128"/>
      <c r="C85" s="128"/>
      <c r="D85" s="128"/>
      <c r="E85" s="128"/>
      <c r="F85" s="128"/>
      <c r="G85" s="128"/>
      <c r="H85" s="128"/>
      <c r="J85" s="128"/>
      <c r="K85" s="128"/>
      <c r="L85" s="128"/>
      <c r="M85" s="128"/>
      <c r="N85" s="128"/>
      <c r="O85" s="128"/>
      <c r="P85" s="128"/>
      <c r="Q85" s="128"/>
      <c r="S85" s="106"/>
      <c r="T85" s="107"/>
      <c r="U85" s="107"/>
      <c r="V85" s="107"/>
      <c r="W85" s="107"/>
      <c r="X85" s="107"/>
      <c r="Y85" s="108"/>
    </row>
    <row r="86" spans="2:25" ht="21" customHeight="1">
      <c r="B86" s="128"/>
      <c r="C86" s="128"/>
      <c r="D86" s="128"/>
      <c r="E86" s="128"/>
      <c r="F86" s="128"/>
      <c r="G86" s="128"/>
      <c r="H86" s="128"/>
      <c r="J86" s="128"/>
      <c r="K86" s="128"/>
      <c r="L86" s="128"/>
      <c r="M86" s="128"/>
      <c r="N86" s="128"/>
      <c r="O86" s="128"/>
      <c r="P86" s="128"/>
      <c r="Q86" s="128"/>
      <c r="S86" s="106"/>
      <c r="T86" s="107"/>
      <c r="U86" s="107"/>
      <c r="V86" s="107"/>
      <c r="W86" s="107"/>
      <c r="X86" s="107"/>
      <c r="Y86" s="108"/>
    </row>
    <row r="87" spans="2:25" ht="21" customHeight="1">
      <c r="B87" s="128"/>
      <c r="C87" s="128"/>
      <c r="D87" s="128"/>
      <c r="E87" s="128"/>
      <c r="F87" s="128"/>
      <c r="G87" s="128"/>
      <c r="H87" s="128"/>
      <c r="J87" s="128"/>
      <c r="K87" s="128"/>
      <c r="L87" s="128"/>
      <c r="M87" s="128"/>
      <c r="N87" s="128"/>
      <c r="O87" s="128"/>
      <c r="P87" s="128"/>
      <c r="Q87" s="128"/>
      <c r="S87" s="109"/>
      <c r="T87" s="110"/>
      <c r="U87" s="110"/>
      <c r="V87" s="110"/>
      <c r="W87" s="110"/>
      <c r="X87" s="110"/>
      <c r="Y87" s="111"/>
    </row>
    <row r="88" spans="2:25" ht="48" customHeight="1">
      <c r="B88" s="112"/>
      <c r="C88" s="112"/>
      <c r="D88" s="112"/>
      <c r="E88" s="112"/>
      <c r="F88" s="112"/>
      <c r="G88" s="112"/>
      <c r="H88" s="112"/>
      <c r="J88" s="113"/>
      <c r="K88" s="114"/>
      <c r="L88" s="114"/>
      <c r="M88" s="114"/>
      <c r="N88" s="114"/>
      <c r="O88" s="114"/>
      <c r="P88" s="114"/>
      <c r="Q88" s="115"/>
      <c r="S88" s="113"/>
      <c r="T88" s="114"/>
      <c r="U88" s="114"/>
      <c r="V88" s="114"/>
      <c r="W88" s="114"/>
      <c r="X88" s="114"/>
      <c r="Y88" s="115"/>
    </row>
    <row r="89" spans="2:25" ht="48" customHeight="1">
      <c r="B89" s="112"/>
      <c r="C89" s="112"/>
      <c r="D89" s="112"/>
      <c r="E89" s="112"/>
      <c r="F89" s="112"/>
      <c r="G89" s="112"/>
      <c r="H89" s="112"/>
      <c r="J89" s="116"/>
      <c r="K89" s="117"/>
      <c r="L89" s="117"/>
      <c r="M89" s="117"/>
      <c r="N89" s="117"/>
      <c r="O89" s="117"/>
      <c r="P89" s="117"/>
      <c r="Q89" s="118"/>
      <c r="S89" s="116"/>
      <c r="T89" s="117"/>
      <c r="U89" s="117"/>
      <c r="V89" s="117"/>
      <c r="W89" s="117"/>
      <c r="X89" s="117"/>
      <c r="Y89" s="118"/>
    </row>
    <row r="90" ht="21" customHeight="1"/>
    <row r="91" spans="2:25" ht="21" customHeight="1">
      <c r="B91" s="128"/>
      <c r="C91" s="128"/>
      <c r="D91" s="128"/>
      <c r="E91" s="128"/>
      <c r="F91" s="128"/>
      <c r="G91" s="128"/>
      <c r="H91" s="128"/>
      <c r="J91" s="128"/>
      <c r="K91" s="128"/>
      <c r="L91" s="128"/>
      <c r="M91" s="128"/>
      <c r="N91" s="128"/>
      <c r="O91" s="128"/>
      <c r="P91" s="128"/>
      <c r="Q91" s="128"/>
      <c r="S91" s="103"/>
      <c r="T91" s="104"/>
      <c r="U91" s="104"/>
      <c r="V91" s="104"/>
      <c r="W91" s="104"/>
      <c r="X91" s="104"/>
      <c r="Y91" s="105"/>
    </row>
    <row r="92" spans="2:25" ht="21" customHeight="1">
      <c r="B92" s="128"/>
      <c r="C92" s="128"/>
      <c r="D92" s="128"/>
      <c r="E92" s="128"/>
      <c r="F92" s="128"/>
      <c r="G92" s="128"/>
      <c r="H92" s="128"/>
      <c r="J92" s="128"/>
      <c r="K92" s="128"/>
      <c r="L92" s="128"/>
      <c r="M92" s="128"/>
      <c r="N92" s="128"/>
      <c r="O92" s="128"/>
      <c r="P92" s="128"/>
      <c r="Q92" s="128"/>
      <c r="S92" s="106"/>
      <c r="T92" s="107"/>
      <c r="U92" s="107"/>
      <c r="V92" s="107"/>
      <c r="W92" s="107"/>
      <c r="X92" s="107"/>
      <c r="Y92" s="108"/>
    </row>
    <row r="93" spans="2:25" ht="21" customHeight="1">
      <c r="B93" s="128"/>
      <c r="C93" s="128"/>
      <c r="D93" s="128"/>
      <c r="E93" s="128"/>
      <c r="F93" s="128"/>
      <c r="G93" s="128"/>
      <c r="H93" s="128"/>
      <c r="J93" s="128"/>
      <c r="K93" s="128"/>
      <c r="L93" s="128"/>
      <c r="M93" s="128"/>
      <c r="N93" s="128"/>
      <c r="O93" s="128"/>
      <c r="P93" s="128"/>
      <c r="Q93" s="128"/>
      <c r="S93" s="106"/>
      <c r="T93" s="107"/>
      <c r="U93" s="107"/>
      <c r="V93" s="107"/>
      <c r="W93" s="107"/>
      <c r="X93" s="107"/>
      <c r="Y93" s="108"/>
    </row>
    <row r="94" spans="2:25" ht="21" customHeight="1">
      <c r="B94" s="128"/>
      <c r="C94" s="128"/>
      <c r="D94" s="128"/>
      <c r="E94" s="128"/>
      <c r="F94" s="128"/>
      <c r="G94" s="128"/>
      <c r="H94" s="128"/>
      <c r="J94" s="128"/>
      <c r="K94" s="128"/>
      <c r="L94" s="128"/>
      <c r="M94" s="128"/>
      <c r="N94" s="128"/>
      <c r="O94" s="128"/>
      <c r="P94" s="128"/>
      <c r="Q94" s="128"/>
      <c r="S94" s="106"/>
      <c r="T94" s="107"/>
      <c r="U94" s="107"/>
      <c r="V94" s="107"/>
      <c r="W94" s="107"/>
      <c r="X94" s="107"/>
      <c r="Y94" s="108"/>
    </row>
    <row r="95" spans="2:25" ht="21" customHeight="1">
      <c r="B95" s="128"/>
      <c r="C95" s="128"/>
      <c r="D95" s="128"/>
      <c r="E95" s="128"/>
      <c r="F95" s="128"/>
      <c r="G95" s="128"/>
      <c r="H95" s="128"/>
      <c r="J95" s="128"/>
      <c r="K95" s="128"/>
      <c r="L95" s="128"/>
      <c r="M95" s="128"/>
      <c r="N95" s="128"/>
      <c r="O95" s="128"/>
      <c r="P95" s="128"/>
      <c r="Q95" s="128"/>
      <c r="S95" s="106"/>
      <c r="T95" s="107"/>
      <c r="U95" s="107"/>
      <c r="V95" s="107"/>
      <c r="W95" s="107"/>
      <c r="X95" s="107"/>
      <c r="Y95" s="108"/>
    </row>
    <row r="96" spans="2:25" ht="21" customHeight="1">
      <c r="B96" s="128"/>
      <c r="C96" s="128"/>
      <c r="D96" s="128"/>
      <c r="E96" s="128"/>
      <c r="F96" s="128"/>
      <c r="G96" s="128"/>
      <c r="H96" s="128"/>
      <c r="J96" s="128"/>
      <c r="K96" s="128"/>
      <c r="L96" s="128"/>
      <c r="M96" s="128"/>
      <c r="N96" s="128"/>
      <c r="O96" s="128"/>
      <c r="P96" s="128"/>
      <c r="Q96" s="128"/>
      <c r="S96" s="106"/>
      <c r="T96" s="107"/>
      <c r="U96" s="107"/>
      <c r="V96" s="107"/>
      <c r="W96" s="107"/>
      <c r="X96" s="107"/>
      <c r="Y96" s="108"/>
    </row>
    <row r="97" spans="2:25" ht="15">
      <c r="B97" s="128"/>
      <c r="C97" s="128"/>
      <c r="D97" s="128"/>
      <c r="E97" s="128"/>
      <c r="F97" s="128"/>
      <c r="G97" s="128"/>
      <c r="H97" s="128"/>
      <c r="J97" s="128"/>
      <c r="K97" s="128"/>
      <c r="L97" s="128"/>
      <c r="M97" s="128"/>
      <c r="N97" s="128"/>
      <c r="O97" s="128"/>
      <c r="P97" s="128"/>
      <c r="Q97" s="128"/>
      <c r="S97" s="106"/>
      <c r="T97" s="107"/>
      <c r="U97" s="107"/>
      <c r="V97" s="107"/>
      <c r="W97" s="107"/>
      <c r="X97" s="107"/>
      <c r="Y97" s="108"/>
    </row>
    <row r="98" spans="2:25" ht="21" customHeight="1">
      <c r="B98" s="128"/>
      <c r="C98" s="128"/>
      <c r="D98" s="128"/>
      <c r="E98" s="128"/>
      <c r="F98" s="128"/>
      <c r="G98" s="128"/>
      <c r="H98" s="128"/>
      <c r="J98" s="128"/>
      <c r="K98" s="128"/>
      <c r="L98" s="128"/>
      <c r="M98" s="128"/>
      <c r="N98" s="128"/>
      <c r="O98" s="128"/>
      <c r="P98" s="128"/>
      <c r="Q98" s="128"/>
      <c r="S98" s="106"/>
      <c r="T98" s="107"/>
      <c r="U98" s="107"/>
      <c r="V98" s="107"/>
      <c r="W98" s="107"/>
      <c r="X98" s="107"/>
      <c r="Y98" s="108"/>
    </row>
    <row r="99" spans="2:25" ht="21" customHeight="1">
      <c r="B99" s="128"/>
      <c r="C99" s="128"/>
      <c r="D99" s="128"/>
      <c r="E99" s="128"/>
      <c r="F99" s="128"/>
      <c r="G99" s="128"/>
      <c r="H99" s="128"/>
      <c r="J99" s="128"/>
      <c r="K99" s="128"/>
      <c r="L99" s="128"/>
      <c r="M99" s="128"/>
      <c r="N99" s="128"/>
      <c r="O99" s="128"/>
      <c r="P99" s="128"/>
      <c r="Q99" s="128"/>
      <c r="S99" s="106"/>
      <c r="T99" s="107"/>
      <c r="U99" s="107"/>
      <c r="V99" s="107"/>
      <c r="W99" s="107"/>
      <c r="X99" s="107"/>
      <c r="Y99" s="108"/>
    </row>
    <row r="100" spans="2:25" ht="21" customHeight="1">
      <c r="B100" s="128"/>
      <c r="C100" s="128"/>
      <c r="D100" s="128"/>
      <c r="E100" s="128"/>
      <c r="F100" s="128"/>
      <c r="G100" s="128"/>
      <c r="H100" s="128"/>
      <c r="J100" s="128"/>
      <c r="K100" s="128"/>
      <c r="L100" s="128"/>
      <c r="M100" s="128"/>
      <c r="N100" s="128"/>
      <c r="O100" s="128"/>
      <c r="P100" s="128"/>
      <c r="Q100" s="128"/>
      <c r="S100" s="109"/>
      <c r="T100" s="110"/>
      <c r="U100" s="110"/>
      <c r="V100" s="110"/>
      <c r="W100" s="110"/>
      <c r="X100" s="110"/>
      <c r="Y100" s="111"/>
    </row>
    <row r="101" spans="2:25" ht="48" customHeight="1">
      <c r="B101" s="94"/>
      <c r="C101" s="94"/>
      <c r="D101" s="94"/>
      <c r="E101" s="94"/>
      <c r="F101" s="94"/>
      <c r="G101" s="94"/>
      <c r="H101" s="94"/>
      <c r="J101" s="113"/>
      <c r="K101" s="114"/>
      <c r="L101" s="114"/>
      <c r="M101" s="114"/>
      <c r="N101" s="114"/>
      <c r="O101" s="114"/>
      <c r="P101" s="114"/>
      <c r="Q101" s="115"/>
      <c r="S101" s="135"/>
      <c r="T101" s="136"/>
      <c r="U101" s="136"/>
      <c r="V101" s="136"/>
      <c r="W101" s="136"/>
      <c r="X101" s="136"/>
      <c r="Y101" s="137"/>
    </row>
    <row r="102" spans="2:25" ht="48" customHeight="1">
      <c r="B102" s="94"/>
      <c r="C102" s="94"/>
      <c r="D102" s="94"/>
      <c r="E102" s="94"/>
      <c r="F102" s="94"/>
      <c r="G102" s="94"/>
      <c r="H102" s="94"/>
      <c r="J102" s="116"/>
      <c r="K102" s="117"/>
      <c r="L102" s="117"/>
      <c r="M102" s="117"/>
      <c r="N102" s="117"/>
      <c r="O102" s="117"/>
      <c r="P102" s="117"/>
      <c r="Q102" s="118"/>
      <c r="S102" s="138"/>
      <c r="T102" s="139"/>
      <c r="U102" s="139"/>
      <c r="V102" s="139"/>
      <c r="W102" s="139"/>
      <c r="X102" s="139"/>
      <c r="Y102" s="140"/>
    </row>
    <row r="103" ht="21" customHeight="1"/>
    <row r="104" spans="2:25" ht="21" customHeight="1">
      <c r="B104" s="103"/>
      <c r="C104" s="104"/>
      <c r="D104" s="104"/>
      <c r="E104" s="104"/>
      <c r="F104" s="104"/>
      <c r="G104" s="104"/>
      <c r="H104" s="105"/>
      <c r="J104" s="103"/>
      <c r="K104" s="104"/>
      <c r="L104" s="104"/>
      <c r="M104" s="104"/>
      <c r="N104" s="104"/>
      <c r="O104" s="104"/>
      <c r="P104" s="104"/>
      <c r="Q104" s="105"/>
      <c r="S104" s="103"/>
      <c r="T104" s="104"/>
      <c r="U104" s="104"/>
      <c r="V104" s="104"/>
      <c r="W104" s="104"/>
      <c r="X104" s="104"/>
      <c r="Y104" s="105"/>
    </row>
    <row r="105" spans="2:25" ht="21" customHeight="1">
      <c r="B105" s="106"/>
      <c r="C105" s="107"/>
      <c r="D105" s="107"/>
      <c r="E105" s="107"/>
      <c r="F105" s="107"/>
      <c r="G105" s="107"/>
      <c r="H105" s="108"/>
      <c r="J105" s="106"/>
      <c r="K105" s="107"/>
      <c r="L105" s="107"/>
      <c r="M105" s="107"/>
      <c r="N105" s="107"/>
      <c r="O105" s="107"/>
      <c r="P105" s="107"/>
      <c r="Q105" s="108"/>
      <c r="S105" s="106"/>
      <c r="T105" s="107"/>
      <c r="U105" s="107"/>
      <c r="V105" s="107"/>
      <c r="W105" s="107"/>
      <c r="X105" s="107"/>
      <c r="Y105" s="108"/>
    </row>
    <row r="106" spans="2:25" ht="21" customHeight="1">
      <c r="B106" s="106"/>
      <c r="C106" s="107"/>
      <c r="D106" s="107"/>
      <c r="E106" s="107"/>
      <c r="F106" s="107"/>
      <c r="G106" s="107"/>
      <c r="H106" s="108"/>
      <c r="J106" s="106"/>
      <c r="K106" s="107"/>
      <c r="L106" s="107"/>
      <c r="M106" s="107"/>
      <c r="N106" s="107"/>
      <c r="O106" s="107"/>
      <c r="P106" s="107"/>
      <c r="Q106" s="108"/>
      <c r="S106" s="106"/>
      <c r="T106" s="107"/>
      <c r="U106" s="107"/>
      <c r="V106" s="107"/>
      <c r="W106" s="107"/>
      <c r="X106" s="107"/>
      <c r="Y106" s="108"/>
    </row>
    <row r="107" spans="2:25" ht="21" customHeight="1">
      <c r="B107" s="106"/>
      <c r="C107" s="107"/>
      <c r="D107" s="107"/>
      <c r="E107" s="107"/>
      <c r="F107" s="107"/>
      <c r="G107" s="107"/>
      <c r="H107" s="108"/>
      <c r="J107" s="106"/>
      <c r="K107" s="107"/>
      <c r="L107" s="107"/>
      <c r="M107" s="107"/>
      <c r="N107" s="107"/>
      <c r="O107" s="107"/>
      <c r="P107" s="107"/>
      <c r="Q107" s="108"/>
      <c r="S107" s="106"/>
      <c r="T107" s="107"/>
      <c r="U107" s="107"/>
      <c r="V107" s="107"/>
      <c r="W107" s="107"/>
      <c r="X107" s="107"/>
      <c r="Y107" s="108"/>
    </row>
    <row r="108" spans="2:25" ht="21" customHeight="1">
      <c r="B108" s="106"/>
      <c r="C108" s="107"/>
      <c r="D108" s="107"/>
      <c r="E108" s="107"/>
      <c r="F108" s="107"/>
      <c r="G108" s="107"/>
      <c r="H108" s="108"/>
      <c r="J108" s="106"/>
      <c r="K108" s="107"/>
      <c r="L108" s="107"/>
      <c r="M108" s="107"/>
      <c r="N108" s="107"/>
      <c r="O108" s="107"/>
      <c r="P108" s="107"/>
      <c r="Q108" s="108"/>
      <c r="S108" s="106"/>
      <c r="T108" s="107"/>
      <c r="U108" s="107"/>
      <c r="V108" s="107"/>
      <c r="W108" s="107"/>
      <c r="X108" s="107"/>
      <c r="Y108" s="108"/>
    </row>
    <row r="109" spans="2:25" ht="21" customHeight="1">
      <c r="B109" s="106"/>
      <c r="C109" s="107"/>
      <c r="D109" s="107"/>
      <c r="E109" s="107"/>
      <c r="F109" s="107"/>
      <c r="G109" s="107"/>
      <c r="H109" s="108"/>
      <c r="J109" s="106"/>
      <c r="K109" s="107"/>
      <c r="L109" s="107"/>
      <c r="M109" s="107"/>
      <c r="N109" s="107"/>
      <c r="O109" s="107"/>
      <c r="P109" s="107"/>
      <c r="Q109" s="108"/>
      <c r="S109" s="106"/>
      <c r="T109" s="107"/>
      <c r="U109" s="107"/>
      <c r="V109" s="107"/>
      <c r="W109" s="107"/>
      <c r="X109" s="107"/>
      <c r="Y109" s="108"/>
    </row>
    <row r="110" spans="2:25" ht="15">
      <c r="B110" s="106"/>
      <c r="C110" s="107"/>
      <c r="D110" s="107"/>
      <c r="E110" s="107"/>
      <c r="F110" s="107"/>
      <c r="G110" s="107"/>
      <c r="H110" s="108"/>
      <c r="J110" s="106"/>
      <c r="K110" s="107"/>
      <c r="L110" s="107"/>
      <c r="M110" s="107"/>
      <c r="N110" s="107"/>
      <c r="O110" s="107"/>
      <c r="P110" s="107"/>
      <c r="Q110" s="108"/>
      <c r="S110" s="106"/>
      <c r="T110" s="107"/>
      <c r="U110" s="107"/>
      <c r="V110" s="107"/>
      <c r="W110" s="107"/>
      <c r="X110" s="107"/>
      <c r="Y110" s="108"/>
    </row>
    <row r="111" spans="2:25" ht="15">
      <c r="B111" s="106"/>
      <c r="C111" s="107"/>
      <c r="D111" s="107"/>
      <c r="E111" s="107"/>
      <c r="F111" s="107"/>
      <c r="G111" s="107"/>
      <c r="H111" s="108"/>
      <c r="J111" s="106"/>
      <c r="K111" s="107"/>
      <c r="L111" s="107"/>
      <c r="M111" s="107"/>
      <c r="N111" s="107"/>
      <c r="O111" s="107"/>
      <c r="P111" s="107"/>
      <c r="Q111" s="108"/>
      <c r="S111" s="106"/>
      <c r="T111" s="107"/>
      <c r="U111" s="107"/>
      <c r="V111" s="107"/>
      <c r="W111" s="107"/>
      <c r="X111" s="107"/>
      <c r="Y111" s="108"/>
    </row>
    <row r="112" spans="2:25" ht="21" customHeight="1">
      <c r="B112" s="106"/>
      <c r="C112" s="107"/>
      <c r="D112" s="107"/>
      <c r="E112" s="107"/>
      <c r="F112" s="107"/>
      <c r="G112" s="107"/>
      <c r="H112" s="108"/>
      <c r="J112" s="106"/>
      <c r="K112" s="107"/>
      <c r="L112" s="107"/>
      <c r="M112" s="107"/>
      <c r="N112" s="107"/>
      <c r="O112" s="107"/>
      <c r="P112" s="107"/>
      <c r="Q112" s="108"/>
      <c r="S112" s="106"/>
      <c r="T112" s="107"/>
      <c r="U112" s="107"/>
      <c r="V112" s="107"/>
      <c r="W112" s="107"/>
      <c r="X112" s="107"/>
      <c r="Y112" s="108"/>
    </row>
    <row r="113" spans="2:25" ht="21" customHeight="1">
      <c r="B113" s="109"/>
      <c r="C113" s="110"/>
      <c r="D113" s="110"/>
      <c r="E113" s="110"/>
      <c r="F113" s="110"/>
      <c r="G113" s="110"/>
      <c r="H113" s="111"/>
      <c r="J113" s="109"/>
      <c r="K113" s="110"/>
      <c r="L113" s="110"/>
      <c r="M113" s="110"/>
      <c r="N113" s="110"/>
      <c r="O113" s="110"/>
      <c r="P113" s="110"/>
      <c r="Q113" s="111"/>
      <c r="S113" s="109"/>
      <c r="T113" s="110"/>
      <c r="U113" s="110"/>
      <c r="V113" s="110"/>
      <c r="W113" s="110"/>
      <c r="X113" s="110"/>
      <c r="Y113" s="111"/>
    </row>
    <row r="114" spans="2:25" ht="48" customHeight="1">
      <c r="B114" s="135"/>
      <c r="C114" s="136"/>
      <c r="D114" s="136"/>
      <c r="E114" s="136"/>
      <c r="F114" s="136"/>
      <c r="G114" s="136"/>
      <c r="H114" s="137"/>
      <c r="J114" s="141"/>
      <c r="K114" s="142"/>
      <c r="L114" s="142"/>
      <c r="M114" s="142"/>
      <c r="N114" s="142"/>
      <c r="O114" s="142"/>
      <c r="P114" s="142"/>
      <c r="Q114" s="143"/>
      <c r="S114" s="135"/>
      <c r="T114" s="136"/>
      <c r="U114" s="136"/>
      <c r="V114" s="136"/>
      <c r="W114" s="136"/>
      <c r="X114" s="136"/>
      <c r="Y114" s="137"/>
    </row>
    <row r="115" spans="2:25" ht="48" customHeight="1">
      <c r="B115" s="138"/>
      <c r="C115" s="139"/>
      <c r="D115" s="139"/>
      <c r="E115" s="139"/>
      <c r="F115" s="139"/>
      <c r="G115" s="139"/>
      <c r="H115" s="140"/>
      <c r="J115" s="144"/>
      <c r="K115" s="145"/>
      <c r="L115" s="145"/>
      <c r="M115" s="145"/>
      <c r="N115" s="145"/>
      <c r="O115" s="145"/>
      <c r="P115" s="145"/>
      <c r="Q115" s="146"/>
      <c r="S115" s="138"/>
      <c r="T115" s="139"/>
      <c r="U115" s="139"/>
      <c r="V115" s="139"/>
      <c r="W115" s="139"/>
      <c r="X115" s="139"/>
      <c r="Y115" s="140"/>
    </row>
    <row r="116" ht="24" customHeight="1"/>
    <row r="117" ht="24" customHeight="1"/>
    <row r="118" spans="5:23" ht="15">
      <c r="E118" s="17" t="s">
        <v>38</v>
      </c>
      <c r="F118" s="132"/>
      <c r="G118" s="132"/>
      <c r="H118" s="132"/>
      <c r="I118" s="132"/>
      <c r="J118" s="132"/>
      <c r="Q118" s="17" t="s">
        <v>39</v>
      </c>
      <c r="R118" s="132"/>
      <c r="S118" s="132"/>
      <c r="T118" s="132"/>
      <c r="U118" s="132"/>
      <c r="V118" s="132"/>
      <c r="W118" s="132"/>
    </row>
    <row r="119" spans="5:24" ht="27.75">
      <c r="E119" s="17" t="s">
        <v>40</v>
      </c>
      <c r="F119" s="133"/>
      <c r="G119" s="133"/>
      <c r="H119" s="133"/>
      <c r="I119" s="133"/>
      <c r="J119" s="133"/>
      <c r="K119" s="5" t="s">
        <v>41</v>
      </c>
      <c r="Q119" s="17" t="s">
        <v>40</v>
      </c>
      <c r="R119" s="132"/>
      <c r="S119" s="132"/>
      <c r="T119" s="132"/>
      <c r="U119" s="132"/>
      <c r="V119" s="132"/>
      <c r="W119" s="132"/>
      <c r="X119" s="5" t="s">
        <v>41</v>
      </c>
    </row>
    <row r="120" spans="5:24" ht="27.75">
      <c r="E120" s="17" t="s">
        <v>42</v>
      </c>
      <c r="F120" s="133"/>
      <c r="G120" s="133"/>
      <c r="H120" s="133"/>
      <c r="I120" s="133"/>
      <c r="J120" s="133"/>
      <c r="Q120" s="134"/>
      <c r="R120" s="134"/>
      <c r="S120" s="134"/>
      <c r="T120" s="134"/>
      <c r="U120" s="134"/>
      <c r="V120" s="134"/>
      <c r="W120" s="134"/>
      <c r="X120" s="134"/>
    </row>
    <row r="121" spans="5:23" ht="27.75">
      <c r="E121" s="17" t="s">
        <v>43</v>
      </c>
      <c r="F121" s="129"/>
      <c r="G121" s="129"/>
      <c r="H121" s="129"/>
      <c r="I121" s="129"/>
      <c r="J121" s="129"/>
      <c r="Q121" s="17" t="s">
        <v>43</v>
      </c>
      <c r="R121" s="130"/>
      <c r="S121" s="130"/>
      <c r="T121" s="130"/>
      <c r="U121" s="130"/>
      <c r="V121" s="130"/>
      <c r="W121" s="130"/>
    </row>
    <row r="122" spans="5:10" ht="27.75">
      <c r="E122" s="17" t="s">
        <v>44</v>
      </c>
      <c r="F122" s="131"/>
      <c r="G122" s="131"/>
      <c r="H122" s="131"/>
      <c r="I122" s="131"/>
      <c r="J122" s="131"/>
    </row>
  </sheetData>
  <protectedRanges>
    <protectedRange sqref="M7 H8 V13 K19:S20 X19 B40:Z44 B46:Z50 B52:Z56 B61:Z66 B70 B78 B88 J78 J88 S78 S88 B91 B101 J91 J101 S91 S101 B104 B114 J104 J114 S104 S114 R118:R119 Q120 R121 F118:F122 K22:S34" name="ช่วง1_1"/>
  </protectedRanges>
  <mergeCells count="262">
    <mergeCell ref="F119:J119"/>
    <mergeCell ref="R119:W119"/>
    <mergeCell ref="F120:J120"/>
    <mergeCell ref="Q120:X120"/>
    <mergeCell ref="F121:J121"/>
    <mergeCell ref="R121:W121"/>
    <mergeCell ref="F122:J122"/>
    <mergeCell ref="B70:Y74"/>
    <mergeCell ref="B78:H87"/>
    <mergeCell ref="J78:Q87"/>
    <mergeCell ref="S78:Y87"/>
    <mergeCell ref="B88:H89"/>
    <mergeCell ref="J88:Q89"/>
    <mergeCell ref="S88:Y89"/>
    <mergeCell ref="F118:J118"/>
    <mergeCell ref="R118:W118"/>
    <mergeCell ref="B104:H113"/>
    <mergeCell ref="J104:Q113"/>
    <mergeCell ref="S104:Y113"/>
    <mergeCell ref="B114:H115"/>
    <mergeCell ref="J114:Q115"/>
    <mergeCell ref="S114:Y115"/>
    <mergeCell ref="B91:H100"/>
    <mergeCell ref="J91:Q100"/>
    <mergeCell ref="B62:G62"/>
    <mergeCell ref="H62:P62"/>
    <mergeCell ref="Q62:X62"/>
    <mergeCell ref="Y62:Z62"/>
    <mergeCell ref="B63:G63"/>
    <mergeCell ref="H63:P63"/>
    <mergeCell ref="Q63:X63"/>
    <mergeCell ref="Y63:Z63"/>
    <mergeCell ref="B60:G60"/>
    <mergeCell ref="H60:P60"/>
    <mergeCell ref="Q60:X60"/>
    <mergeCell ref="Y60:Z60"/>
    <mergeCell ref="B61:G61"/>
    <mergeCell ref="H61:P61"/>
    <mergeCell ref="Q61:X61"/>
    <mergeCell ref="Y61:Z61"/>
    <mergeCell ref="B41:L41"/>
    <mergeCell ref="M41:X41"/>
    <mergeCell ref="Y41:Z41"/>
    <mergeCell ref="B38:L38"/>
    <mergeCell ref="M38:X38"/>
    <mergeCell ref="Y38:Z38"/>
    <mergeCell ref="M55:X55"/>
    <mergeCell ref="B56:L56"/>
    <mergeCell ref="M56:X56"/>
    <mergeCell ref="Y56:Z56"/>
    <mergeCell ref="Y55:Z55"/>
    <mergeCell ref="A45:Z45"/>
    <mergeCell ref="B46:L46"/>
    <mergeCell ref="M46:X46"/>
    <mergeCell ref="Y46:Z46"/>
    <mergeCell ref="B44:L44"/>
    <mergeCell ref="Y44:Z44"/>
    <mergeCell ref="B42:L42"/>
    <mergeCell ref="M42:X42"/>
    <mergeCell ref="Y42:Z42"/>
    <mergeCell ref="B43:L43"/>
    <mergeCell ref="M43:X43"/>
    <mergeCell ref="Y43:Z43"/>
    <mergeCell ref="B53:L53"/>
    <mergeCell ref="A35:S35"/>
    <mergeCell ref="T35:U35"/>
    <mergeCell ref="V35:W35"/>
    <mergeCell ref="X35:Z35"/>
    <mergeCell ref="A36:Z36"/>
    <mergeCell ref="A39:Z39"/>
    <mergeCell ref="B40:L40"/>
    <mergeCell ref="M40:X40"/>
    <mergeCell ref="Y40:Z40"/>
    <mergeCell ref="B33:G33"/>
    <mergeCell ref="H33:J33"/>
    <mergeCell ref="K33:M33"/>
    <mergeCell ref="N33:P33"/>
    <mergeCell ref="Q33:S33"/>
    <mergeCell ref="T33:U33"/>
    <mergeCell ref="V33:W33"/>
    <mergeCell ref="B34:G34"/>
    <mergeCell ref="H34:J34"/>
    <mergeCell ref="K34:M34"/>
    <mergeCell ref="N34:P34"/>
    <mergeCell ref="Q34:S34"/>
    <mergeCell ref="T34:U34"/>
    <mergeCell ref="V34:W34"/>
    <mergeCell ref="Q23:S23"/>
    <mergeCell ref="T23:U23"/>
    <mergeCell ref="V23:W23"/>
    <mergeCell ref="B30:G30"/>
    <mergeCell ref="H30:J30"/>
    <mergeCell ref="K30:M30"/>
    <mergeCell ref="N30:P30"/>
    <mergeCell ref="Q30:S30"/>
    <mergeCell ref="B27:G27"/>
    <mergeCell ref="H27:J27"/>
    <mergeCell ref="K27:M27"/>
    <mergeCell ref="N27:P27"/>
    <mergeCell ref="Q27:S27"/>
    <mergeCell ref="V24:W24"/>
    <mergeCell ref="B25:G25"/>
    <mergeCell ref="H25:J25"/>
    <mergeCell ref="K25:M25"/>
    <mergeCell ref="N25:P25"/>
    <mergeCell ref="Q25:S25"/>
    <mergeCell ref="T25:U25"/>
    <mergeCell ref="T27:U27"/>
    <mergeCell ref="V27:W27"/>
    <mergeCell ref="V13:X13"/>
    <mergeCell ref="Y13:Z13"/>
    <mergeCell ref="A14:P14"/>
    <mergeCell ref="S14:U14"/>
    <mergeCell ref="V14:X14"/>
    <mergeCell ref="Y14:Z14"/>
    <mergeCell ref="A15:Z15"/>
    <mergeCell ref="B18:G18"/>
    <mergeCell ref="H18:J18"/>
    <mergeCell ref="K18:M18"/>
    <mergeCell ref="N18:P18"/>
    <mergeCell ref="Q18:S18"/>
    <mergeCell ref="T18:U18"/>
    <mergeCell ref="V18:W18"/>
    <mergeCell ref="X18:Z18"/>
    <mergeCell ref="Q14:R14"/>
    <mergeCell ref="S13:U13"/>
    <mergeCell ref="S91:Y100"/>
    <mergeCell ref="B101:H102"/>
    <mergeCell ref="J101:Q102"/>
    <mergeCell ref="S101:Y102"/>
    <mergeCell ref="B64:G64"/>
    <mergeCell ref="H64:P64"/>
    <mergeCell ref="Q64:X64"/>
    <mergeCell ref="Y64:Z64"/>
    <mergeCell ref="B65:G65"/>
    <mergeCell ref="H65:P65"/>
    <mergeCell ref="Q65:X65"/>
    <mergeCell ref="Y65:Z65"/>
    <mergeCell ref="B66:G66"/>
    <mergeCell ref="H66:P66"/>
    <mergeCell ref="Q66:X66"/>
    <mergeCell ref="Y66:Z66"/>
    <mergeCell ref="M53:X53"/>
    <mergeCell ref="Y53:Z53"/>
    <mergeCell ref="B54:L54"/>
    <mergeCell ref="M54:X54"/>
    <mergeCell ref="Y54:Z54"/>
    <mergeCell ref="B55:L55"/>
    <mergeCell ref="B47:L47"/>
    <mergeCell ref="M47:X47"/>
    <mergeCell ref="Y47:Z47"/>
    <mergeCell ref="B48:L48"/>
    <mergeCell ref="M48:X48"/>
    <mergeCell ref="Y48:Z48"/>
    <mergeCell ref="B49:L49"/>
    <mergeCell ref="M49:X49"/>
    <mergeCell ref="Y49:Z49"/>
    <mergeCell ref="B50:L50"/>
    <mergeCell ref="M50:X50"/>
    <mergeCell ref="Y50:Z50"/>
    <mergeCell ref="A51:Z51"/>
    <mergeCell ref="B52:L52"/>
    <mergeCell ref="M52:X52"/>
    <mergeCell ref="Y52:Z52"/>
    <mergeCell ref="X19:Z34"/>
    <mergeCell ref="B20:G20"/>
    <mergeCell ref="H20:J20"/>
    <mergeCell ref="K20:M20"/>
    <mergeCell ref="N20:P20"/>
    <mergeCell ref="Q20:S20"/>
    <mergeCell ref="T20:U20"/>
    <mergeCell ref="V20:W20"/>
    <mergeCell ref="B21:G21"/>
    <mergeCell ref="H21:J21"/>
    <mergeCell ref="K21:M21"/>
    <mergeCell ref="T29:U29"/>
    <mergeCell ref="V29:W29"/>
    <mergeCell ref="T30:U30"/>
    <mergeCell ref="V30:W30"/>
    <mergeCell ref="B29:G29"/>
    <mergeCell ref="H29:J29"/>
    <mergeCell ref="K29:M29"/>
    <mergeCell ref="N29:P29"/>
    <mergeCell ref="Q29:S29"/>
    <mergeCell ref="B31:G31"/>
    <mergeCell ref="H31:J31"/>
    <mergeCell ref="K31:M31"/>
    <mergeCell ref="N31:P31"/>
    <mergeCell ref="Q31:S31"/>
    <mergeCell ref="T31:U31"/>
    <mergeCell ref="V31:W31"/>
    <mergeCell ref="B32:G32"/>
    <mergeCell ref="H32:J32"/>
    <mergeCell ref="H28:J28"/>
    <mergeCell ref="K28:M28"/>
    <mergeCell ref="N28:P28"/>
    <mergeCell ref="Q28:S28"/>
    <mergeCell ref="T28:U28"/>
    <mergeCell ref="V28:W28"/>
    <mergeCell ref="K32:M32"/>
    <mergeCell ref="N32:P32"/>
    <mergeCell ref="Q32:S32"/>
    <mergeCell ref="T32:U32"/>
    <mergeCell ref="V32:W32"/>
    <mergeCell ref="B28:G28"/>
    <mergeCell ref="B22:G22"/>
    <mergeCell ref="H22:J22"/>
    <mergeCell ref="K22:M22"/>
    <mergeCell ref="N22:P22"/>
    <mergeCell ref="Q22:S22"/>
    <mergeCell ref="T22:U22"/>
    <mergeCell ref="V22:W22"/>
    <mergeCell ref="V25:W25"/>
    <mergeCell ref="B26:G26"/>
    <mergeCell ref="H26:J26"/>
    <mergeCell ref="K26:M26"/>
    <mergeCell ref="N26:P26"/>
    <mergeCell ref="Q26:S26"/>
    <mergeCell ref="T26:U26"/>
    <mergeCell ref="V26:W26"/>
    <mergeCell ref="H24:J24"/>
    <mergeCell ref="K24:M24"/>
    <mergeCell ref="N24:P24"/>
    <mergeCell ref="Q24:S24"/>
    <mergeCell ref="T24:U24"/>
    <mergeCell ref="B23:G23"/>
    <mergeCell ref="H23:J23"/>
    <mergeCell ref="K23:M23"/>
    <mergeCell ref="N23:P23"/>
    <mergeCell ref="K19:M19"/>
    <mergeCell ref="N19:P19"/>
    <mergeCell ref="Q19:S19"/>
    <mergeCell ref="T19:U19"/>
    <mergeCell ref="V19:W19"/>
    <mergeCell ref="N21:P21"/>
    <mergeCell ref="Q21:S21"/>
    <mergeCell ref="T21:U21"/>
    <mergeCell ref="V21:W21"/>
    <mergeCell ref="A1:Z1"/>
    <mergeCell ref="J2:Q2"/>
    <mergeCell ref="A3:Z3"/>
    <mergeCell ref="A4:Z4"/>
    <mergeCell ref="M7:P7"/>
    <mergeCell ref="A10:A11"/>
    <mergeCell ref="B24:G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B19:G19"/>
    <mergeCell ref="H19:J19"/>
  </mergeCells>
  <dataValidations count="7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6:Z50 Y52:Z56 Y40:Y44 Z40:Z43 Y61:Y66 Z61:Z64 Z66">
      <formula1>1</formula1>
      <formula2>3</formula2>
    </dataValidation>
    <dataValidation type="whole" operator="greaterThanOrEqual" allowBlank="1" showInputMessage="1" showErrorMessage="1" error="กรุณากรอกข้อมูลเป็นตัวเลข" sqref="K19:S19 L21:P21 R21:S21 K21:K34 L34:M34 O34:P34 R34:S34 L23:M23 O23:P23 R23:S23 Q21:Q34 N22:N34">
      <formula1>0</formula1>
    </dataValidation>
    <dataValidation type="decimal" operator="greaterThanOrEqual" allowBlank="1" showInputMessage="1" showErrorMessage="1" error="กรุณากรอกข้อมูลเป็นตัวเลข" sqref="K20:S20">
      <formula1>0</formula1>
    </dataValidation>
    <dataValidation type="list" allowBlank="1" showInputMessage="1" showErrorMessage="1" error="กรุณาเลือกข้อมูลตามที่กำหนดให้" sqref="B61:B66 C61:G64 C66:G66">
      <formula1>LIST!$G$2:$G$10</formula1>
    </dataValidation>
    <dataValidation type="list" allowBlank="1" showInputMessage="1" showErrorMessage="1" error="กรุณาเลือกข้อมูลตามที่กำหนดให้" sqref="B40:L44">
      <formula1>LIST!$A$2:$A$6</formula1>
    </dataValidation>
    <dataValidation type="list" allowBlank="1" showInputMessage="1" showErrorMessage="1" error="กรุณาเลือกข้อมูลตามที่กำหนดให้" sqref="B46:L50">
      <formula1>LIST!$C$2:$C$10</formula1>
    </dataValidation>
    <dataValidation type="list" allowBlank="1" showInputMessage="1" showErrorMessage="1" error="กรุณาเลือกข้อมูลตามที่กำหนดให้" sqref="B52:L56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Z122"/>
  <sheetViews>
    <sheetView view="pageBreakPreview" zoomScaleSheetLayoutView="100" workbookViewId="0" topLeftCell="A1">
      <selection activeCell="A3" sqref="A3:Z3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9" width="8.7109375" style="5" customWidth="1"/>
    <col min="20" max="20" width="12.00390625" style="5" bestFit="1" customWidth="1"/>
    <col min="21" max="16384" width="8.7109375" style="5" customWidth="1"/>
  </cols>
  <sheetData>
    <row r="1" spans="1:26" ht="21" customHeight="1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28" t="s">
        <v>100</v>
      </c>
      <c r="K2" s="28"/>
      <c r="L2" s="28"/>
      <c r="M2" s="28"/>
      <c r="N2" s="28"/>
      <c r="O2" s="28"/>
      <c r="P2" s="28"/>
      <c r="Q2" s="28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21" customHeight="1">
      <c r="A4" s="27" t="s">
        <v>83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ht="10.15" customHeight="1"/>
    <row r="6" ht="21" customHeight="1">
      <c r="A6" s="8" t="s">
        <v>1</v>
      </c>
    </row>
    <row r="7" spans="1:16" ht="21" customHeight="1">
      <c r="A7" s="9" t="s">
        <v>80</v>
      </c>
      <c r="L7" s="10"/>
      <c r="M7" s="29"/>
      <c r="N7" s="30"/>
      <c r="O7" s="30"/>
      <c r="P7" s="31"/>
    </row>
    <row r="8" spans="1:10" ht="21" customHeight="1">
      <c r="A8" s="9" t="s">
        <v>24</v>
      </c>
      <c r="G8" s="10"/>
      <c r="H8" s="29"/>
      <c r="I8" s="30"/>
      <c r="J8" s="31"/>
    </row>
    <row r="9" ht="9" customHeight="1">
      <c r="G9" s="5">
        <v>4</v>
      </c>
    </row>
    <row r="10" spans="1:26" s="8" customFormat="1" ht="30" customHeight="1">
      <c r="A10" s="32" t="s">
        <v>6</v>
      </c>
      <c r="B10" s="32" t="s">
        <v>19</v>
      </c>
      <c r="C10" s="32"/>
      <c r="D10" s="32"/>
      <c r="E10" s="32"/>
      <c r="F10" s="32"/>
      <c r="G10" s="32"/>
      <c r="H10" s="32"/>
      <c r="I10" s="32"/>
      <c r="J10" s="32"/>
      <c r="K10" s="32" t="s">
        <v>20</v>
      </c>
      <c r="L10" s="32"/>
      <c r="M10" s="32"/>
      <c r="N10" s="32"/>
      <c r="O10" s="32"/>
      <c r="P10" s="32"/>
      <c r="Q10" s="32"/>
      <c r="R10" s="32"/>
      <c r="S10" s="32" t="s">
        <v>5</v>
      </c>
      <c r="T10" s="32"/>
      <c r="U10" s="32"/>
      <c r="V10" s="32"/>
      <c r="W10" s="32"/>
      <c r="X10" s="32"/>
      <c r="Y10" s="32"/>
      <c r="Z10" s="32"/>
    </row>
    <row r="11" spans="1:26" s="8" customFormat="1" ht="30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 t="s">
        <v>2</v>
      </c>
      <c r="L11" s="32"/>
      <c r="M11" s="32"/>
      <c r="N11" s="32" t="s">
        <v>3</v>
      </c>
      <c r="O11" s="32"/>
      <c r="P11" s="32"/>
      <c r="Q11" s="32" t="s">
        <v>4</v>
      </c>
      <c r="R11" s="32"/>
      <c r="S11" s="32" t="s">
        <v>2</v>
      </c>
      <c r="T11" s="32"/>
      <c r="U11" s="32"/>
      <c r="V11" s="32" t="s">
        <v>3</v>
      </c>
      <c r="W11" s="32"/>
      <c r="X11" s="32"/>
      <c r="Y11" s="32" t="s">
        <v>4</v>
      </c>
      <c r="Z11" s="32"/>
    </row>
    <row r="12" spans="1:26" ht="24" customHeight="1">
      <c r="A12" s="33" t="s">
        <v>82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5"/>
    </row>
    <row r="13" spans="1:26" ht="24" customHeight="1">
      <c r="A13" s="23">
        <v>1</v>
      </c>
      <c r="B13" s="36" t="s">
        <v>81</v>
      </c>
      <c r="C13" s="36"/>
      <c r="D13" s="36"/>
      <c r="E13" s="36"/>
      <c r="F13" s="36"/>
      <c r="G13" s="36"/>
      <c r="H13" s="36"/>
      <c r="I13" s="36"/>
      <c r="J13" s="36"/>
      <c r="K13" s="37">
        <v>6300</v>
      </c>
      <c r="L13" s="37"/>
      <c r="M13" s="37"/>
      <c r="N13" s="37">
        <f>Q31</f>
        <v>0</v>
      </c>
      <c r="O13" s="37"/>
      <c r="P13" s="37"/>
      <c r="Q13" s="38">
        <f>V35</f>
        <v>0</v>
      </c>
      <c r="R13" s="38"/>
      <c r="S13" s="39">
        <v>34650000</v>
      </c>
      <c r="T13" s="40"/>
      <c r="U13" s="41"/>
      <c r="V13" s="190"/>
      <c r="W13" s="191"/>
      <c r="X13" s="192"/>
      <c r="Y13" s="166">
        <f>V13/S13*100</f>
        <v>0</v>
      </c>
      <c r="Z13" s="168"/>
    </row>
    <row r="14" spans="1:26" ht="24" customHeight="1">
      <c r="A14" s="69" t="s">
        <v>25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1"/>
      <c r="Q14" s="72">
        <f>V35</f>
        <v>0</v>
      </c>
      <c r="R14" s="72"/>
      <c r="S14" s="73">
        <f>SUM(S13)</f>
        <v>34650000</v>
      </c>
      <c r="T14" s="73"/>
      <c r="U14" s="73"/>
      <c r="V14" s="73">
        <f>V13</f>
        <v>0</v>
      </c>
      <c r="W14" s="73"/>
      <c r="X14" s="73"/>
      <c r="Y14" s="73">
        <f>Y13</f>
        <v>0</v>
      </c>
      <c r="Z14" s="73"/>
    </row>
    <row r="15" spans="1:26" ht="9.9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</row>
    <row r="16" spans="1:13" ht="24" customHeight="1">
      <c r="A16" s="12" t="s">
        <v>7</v>
      </c>
      <c r="H16" s="13"/>
      <c r="I16" s="14"/>
      <c r="J16" s="14"/>
      <c r="K16" s="14"/>
      <c r="L16" s="14"/>
      <c r="M16" s="14"/>
    </row>
    <row r="17" spans="1:26" s="11" customFormat="1" ht="9.95" customHeight="1">
      <c r="A17" s="5"/>
      <c r="B17" s="5"/>
      <c r="C17" s="5"/>
      <c r="D17" s="5"/>
      <c r="E17" s="5"/>
      <c r="F17" s="5"/>
      <c r="G17" s="5"/>
      <c r="H17" s="15"/>
      <c r="I17" s="15"/>
      <c r="J17" s="15"/>
      <c r="K17" s="15"/>
      <c r="L17" s="15"/>
      <c r="M17" s="1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8" customFormat="1" ht="72" customHeight="1">
      <c r="A18" s="18" t="s">
        <v>6</v>
      </c>
      <c r="B18" s="32" t="s">
        <v>22</v>
      </c>
      <c r="C18" s="32"/>
      <c r="D18" s="32"/>
      <c r="E18" s="32"/>
      <c r="F18" s="32"/>
      <c r="G18" s="32"/>
      <c r="H18" s="32" t="s">
        <v>26</v>
      </c>
      <c r="I18" s="32"/>
      <c r="J18" s="32"/>
      <c r="K18" s="32" t="s">
        <v>23</v>
      </c>
      <c r="L18" s="32"/>
      <c r="M18" s="32"/>
      <c r="N18" s="32" t="s">
        <v>27</v>
      </c>
      <c r="O18" s="32"/>
      <c r="P18" s="32"/>
      <c r="Q18" s="32" t="s">
        <v>28</v>
      </c>
      <c r="R18" s="32"/>
      <c r="S18" s="32"/>
      <c r="T18" s="32" t="s">
        <v>29</v>
      </c>
      <c r="U18" s="32"/>
      <c r="V18" s="89" t="s">
        <v>8</v>
      </c>
      <c r="W18" s="89"/>
      <c r="X18" s="32" t="s">
        <v>9</v>
      </c>
      <c r="Y18" s="32"/>
      <c r="Z18" s="32"/>
    </row>
    <row r="19" spans="1:26" ht="24" customHeight="1">
      <c r="A19" s="24">
        <v>1</v>
      </c>
      <c r="B19" s="63" t="s">
        <v>84</v>
      </c>
      <c r="C19" s="63"/>
      <c r="D19" s="63"/>
      <c r="E19" s="63"/>
      <c r="F19" s="63"/>
      <c r="G19" s="63"/>
      <c r="H19" s="64">
        <v>22</v>
      </c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5"/>
      <c r="T19" s="66">
        <v>20</v>
      </c>
      <c r="U19" s="66"/>
      <c r="V19" s="67">
        <f>SUM(V20:W23)</f>
        <v>0</v>
      </c>
      <c r="W19" s="68"/>
      <c r="X19" s="182"/>
      <c r="Y19" s="74"/>
      <c r="Z19" s="183"/>
    </row>
    <row r="20" spans="1:26" ht="24" customHeight="1">
      <c r="A20" s="23">
        <v>1.1</v>
      </c>
      <c r="B20" s="75" t="s">
        <v>85</v>
      </c>
      <c r="C20" s="75"/>
      <c r="D20" s="75"/>
      <c r="E20" s="75"/>
      <c r="F20" s="75"/>
      <c r="G20" s="75"/>
      <c r="H20" s="62">
        <v>22</v>
      </c>
      <c r="I20" s="62"/>
      <c r="J20" s="62"/>
      <c r="K20" s="61"/>
      <c r="L20" s="61"/>
      <c r="M20" s="61"/>
      <c r="N20" s="61"/>
      <c r="O20" s="61"/>
      <c r="P20" s="61"/>
      <c r="Q20" s="61"/>
      <c r="R20" s="61"/>
      <c r="S20" s="61"/>
      <c r="T20" s="47">
        <v>5</v>
      </c>
      <c r="U20" s="47"/>
      <c r="V20" s="48">
        <f>(T20*((K20*0)+(N20*50)+(Q20*100)))/(H20*100)</f>
        <v>0</v>
      </c>
      <c r="W20" s="49"/>
      <c r="X20" s="184"/>
      <c r="Y20" s="185"/>
      <c r="Z20" s="186"/>
    </row>
    <row r="21" spans="1:26" ht="24" customHeight="1">
      <c r="A21" s="23">
        <v>1.2</v>
      </c>
      <c r="B21" s="75" t="s">
        <v>86</v>
      </c>
      <c r="C21" s="75"/>
      <c r="D21" s="75"/>
      <c r="E21" s="75"/>
      <c r="F21" s="75"/>
      <c r="G21" s="75"/>
      <c r="H21" s="62">
        <v>22</v>
      </c>
      <c r="I21" s="62"/>
      <c r="J21" s="62"/>
      <c r="K21" s="61"/>
      <c r="L21" s="61"/>
      <c r="M21" s="61"/>
      <c r="N21" s="61"/>
      <c r="O21" s="61"/>
      <c r="P21" s="61"/>
      <c r="Q21" s="61"/>
      <c r="R21" s="61"/>
      <c r="S21" s="56"/>
      <c r="T21" s="47">
        <v>5</v>
      </c>
      <c r="U21" s="47"/>
      <c r="V21" s="48">
        <f>(T21*((K21*0)+(N21*50)+(Q21*100)))/(H21*100)</f>
        <v>0</v>
      </c>
      <c r="W21" s="49"/>
      <c r="X21" s="184"/>
      <c r="Y21" s="185"/>
      <c r="Z21" s="186"/>
    </row>
    <row r="22" spans="1:26" ht="24" customHeight="1">
      <c r="A22" s="23">
        <v>1.3</v>
      </c>
      <c r="B22" s="50" t="s">
        <v>87</v>
      </c>
      <c r="C22" s="51"/>
      <c r="D22" s="51"/>
      <c r="E22" s="51"/>
      <c r="F22" s="51"/>
      <c r="G22" s="52"/>
      <c r="H22" s="53">
        <v>22</v>
      </c>
      <c r="I22" s="54"/>
      <c r="J22" s="55"/>
      <c r="K22" s="56"/>
      <c r="L22" s="57"/>
      <c r="M22" s="58"/>
      <c r="N22" s="56"/>
      <c r="O22" s="57"/>
      <c r="P22" s="58"/>
      <c r="Q22" s="56"/>
      <c r="R22" s="57"/>
      <c r="S22" s="57"/>
      <c r="T22" s="47">
        <v>5</v>
      </c>
      <c r="U22" s="47"/>
      <c r="V22" s="48">
        <f>(T22*((K22*0)+(N22*50)+(Q22*100)))/(H22*100)</f>
        <v>0</v>
      </c>
      <c r="W22" s="49"/>
      <c r="X22" s="184"/>
      <c r="Y22" s="185"/>
      <c r="Z22" s="186"/>
    </row>
    <row r="23" spans="1:26" ht="48" customHeight="1">
      <c r="A23" s="23">
        <v>1.4</v>
      </c>
      <c r="B23" s="59" t="s">
        <v>88</v>
      </c>
      <c r="C23" s="59"/>
      <c r="D23" s="59"/>
      <c r="E23" s="59"/>
      <c r="F23" s="59"/>
      <c r="G23" s="59"/>
      <c r="H23" s="62">
        <v>22</v>
      </c>
      <c r="I23" s="62"/>
      <c r="J23" s="62"/>
      <c r="K23" s="61"/>
      <c r="L23" s="61"/>
      <c r="M23" s="61"/>
      <c r="N23" s="61"/>
      <c r="O23" s="61"/>
      <c r="P23" s="61"/>
      <c r="Q23" s="61"/>
      <c r="R23" s="61"/>
      <c r="S23" s="56"/>
      <c r="T23" s="47">
        <v>5</v>
      </c>
      <c r="U23" s="47"/>
      <c r="V23" s="48">
        <f aca="true" t="shared" si="0" ref="V23:V34">(T23*((K23*0)+(N23*50)+(Q23*100)))/(H23*100)</f>
        <v>0</v>
      </c>
      <c r="W23" s="49"/>
      <c r="X23" s="184"/>
      <c r="Y23" s="185"/>
      <c r="Z23" s="186"/>
    </row>
    <row r="24" spans="1:26" ht="24" customHeight="1">
      <c r="A24" s="24">
        <v>2</v>
      </c>
      <c r="B24" s="76" t="s">
        <v>89</v>
      </c>
      <c r="C24" s="77"/>
      <c r="D24" s="77"/>
      <c r="E24" s="77"/>
      <c r="F24" s="77"/>
      <c r="G24" s="78"/>
      <c r="H24" s="79">
        <v>22</v>
      </c>
      <c r="I24" s="80"/>
      <c r="J24" s="81"/>
      <c r="K24" s="65"/>
      <c r="L24" s="82"/>
      <c r="M24" s="83"/>
      <c r="N24" s="65"/>
      <c r="O24" s="82"/>
      <c r="P24" s="83"/>
      <c r="Q24" s="65"/>
      <c r="R24" s="82"/>
      <c r="S24" s="83"/>
      <c r="T24" s="84">
        <v>20</v>
      </c>
      <c r="U24" s="85"/>
      <c r="V24" s="67">
        <f>SUM(V25:W28)</f>
        <v>0</v>
      </c>
      <c r="W24" s="68"/>
      <c r="X24" s="184"/>
      <c r="Y24" s="185"/>
      <c r="Z24" s="186"/>
    </row>
    <row r="25" spans="1:26" ht="24" customHeight="1">
      <c r="A25" s="23">
        <v>2.1</v>
      </c>
      <c r="B25" s="50" t="s">
        <v>90</v>
      </c>
      <c r="C25" s="51"/>
      <c r="D25" s="51"/>
      <c r="E25" s="51"/>
      <c r="F25" s="51"/>
      <c r="G25" s="52"/>
      <c r="H25" s="53">
        <v>15</v>
      </c>
      <c r="I25" s="54"/>
      <c r="J25" s="55"/>
      <c r="K25" s="56"/>
      <c r="L25" s="57"/>
      <c r="M25" s="58"/>
      <c r="N25" s="56"/>
      <c r="O25" s="57"/>
      <c r="P25" s="58"/>
      <c r="Q25" s="56"/>
      <c r="R25" s="57"/>
      <c r="S25" s="102"/>
      <c r="T25" s="100">
        <v>5</v>
      </c>
      <c r="U25" s="101"/>
      <c r="V25" s="48">
        <f aca="true" t="shared" si="1" ref="V25:V33">(T25*((K25*0)+(N25*50)+(Q25*100)))/(H25*100)</f>
        <v>0</v>
      </c>
      <c r="W25" s="49"/>
      <c r="X25" s="184"/>
      <c r="Y25" s="185"/>
      <c r="Z25" s="186"/>
    </row>
    <row r="26" spans="1:26" ht="48" customHeight="1">
      <c r="A26" s="23">
        <v>2.2</v>
      </c>
      <c r="B26" s="50" t="s">
        <v>91</v>
      </c>
      <c r="C26" s="51"/>
      <c r="D26" s="51"/>
      <c r="E26" s="51"/>
      <c r="F26" s="51"/>
      <c r="G26" s="52"/>
      <c r="H26" s="53">
        <v>22</v>
      </c>
      <c r="I26" s="54"/>
      <c r="J26" s="55"/>
      <c r="K26" s="56"/>
      <c r="L26" s="57"/>
      <c r="M26" s="58"/>
      <c r="N26" s="56"/>
      <c r="O26" s="57"/>
      <c r="P26" s="58"/>
      <c r="Q26" s="56"/>
      <c r="R26" s="57"/>
      <c r="S26" s="102"/>
      <c r="T26" s="100">
        <v>5</v>
      </c>
      <c r="U26" s="101"/>
      <c r="V26" s="48">
        <f t="shared" si="1"/>
        <v>0</v>
      </c>
      <c r="W26" s="49"/>
      <c r="X26" s="184"/>
      <c r="Y26" s="185"/>
      <c r="Z26" s="186"/>
    </row>
    <row r="27" spans="1:26" ht="48" customHeight="1">
      <c r="A27" s="23">
        <v>2.3</v>
      </c>
      <c r="B27" s="50" t="s">
        <v>92</v>
      </c>
      <c r="C27" s="51"/>
      <c r="D27" s="51"/>
      <c r="E27" s="51"/>
      <c r="F27" s="51"/>
      <c r="G27" s="52"/>
      <c r="H27" s="53">
        <v>22</v>
      </c>
      <c r="I27" s="54"/>
      <c r="J27" s="55"/>
      <c r="K27" s="56"/>
      <c r="L27" s="57"/>
      <c r="M27" s="58"/>
      <c r="N27" s="56"/>
      <c r="O27" s="57"/>
      <c r="P27" s="58"/>
      <c r="Q27" s="56"/>
      <c r="R27" s="57"/>
      <c r="S27" s="102"/>
      <c r="T27" s="100">
        <v>5</v>
      </c>
      <c r="U27" s="101"/>
      <c r="V27" s="48">
        <f t="shared" si="1"/>
        <v>0</v>
      </c>
      <c r="W27" s="49"/>
      <c r="X27" s="184"/>
      <c r="Y27" s="185"/>
      <c r="Z27" s="185"/>
    </row>
    <row r="28" spans="1:26" ht="48" customHeight="1">
      <c r="A28" s="23">
        <v>2.4</v>
      </c>
      <c r="B28" s="50" t="s">
        <v>93</v>
      </c>
      <c r="C28" s="51"/>
      <c r="D28" s="51"/>
      <c r="E28" s="51"/>
      <c r="F28" s="51"/>
      <c r="G28" s="147"/>
      <c r="H28" s="54">
        <v>22</v>
      </c>
      <c r="I28" s="54"/>
      <c r="J28" s="55"/>
      <c r="K28" s="56"/>
      <c r="L28" s="57"/>
      <c r="M28" s="58"/>
      <c r="N28" s="56"/>
      <c r="O28" s="57"/>
      <c r="P28" s="58"/>
      <c r="Q28" s="56"/>
      <c r="R28" s="57"/>
      <c r="S28" s="102"/>
      <c r="T28" s="100">
        <v>5</v>
      </c>
      <c r="U28" s="101"/>
      <c r="V28" s="48">
        <f t="shared" si="1"/>
        <v>0</v>
      </c>
      <c r="W28" s="49"/>
      <c r="X28" s="184"/>
      <c r="Y28" s="185"/>
      <c r="Z28" s="186"/>
    </row>
    <row r="29" spans="1:26" ht="24" customHeight="1">
      <c r="A29" s="24">
        <v>3</v>
      </c>
      <c r="B29" s="76" t="s">
        <v>94</v>
      </c>
      <c r="C29" s="77"/>
      <c r="D29" s="77"/>
      <c r="E29" s="77"/>
      <c r="F29" s="77"/>
      <c r="G29" s="78"/>
      <c r="H29" s="79">
        <v>6300</v>
      </c>
      <c r="I29" s="80"/>
      <c r="J29" s="81"/>
      <c r="K29" s="169"/>
      <c r="L29" s="170"/>
      <c r="M29" s="171"/>
      <c r="N29" s="169"/>
      <c r="O29" s="170"/>
      <c r="P29" s="171"/>
      <c r="Q29" s="169"/>
      <c r="R29" s="170"/>
      <c r="S29" s="171"/>
      <c r="T29" s="84">
        <v>50</v>
      </c>
      <c r="U29" s="85"/>
      <c r="V29" s="67">
        <f>SUM(V30:W31)</f>
        <v>0</v>
      </c>
      <c r="W29" s="68"/>
      <c r="X29" s="184"/>
      <c r="Y29" s="185"/>
      <c r="Z29" s="186"/>
    </row>
    <row r="30" spans="1:26" ht="24" customHeight="1">
      <c r="A30" s="23">
        <v>3.1</v>
      </c>
      <c r="B30" s="50" t="s">
        <v>95</v>
      </c>
      <c r="C30" s="51"/>
      <c r="D30" s="51"/>
      <c r="E30" s="51"/>
      <c r="F30" s="51"/>
      <c r="G30" s="52"/>
      <c r="H30" s="53">
        <v>6300</v>
      </c>
      <c r="I30" s="54"/>
      <c r="J30" s="55"/>
      <c r="K30" s="166"/>
      <c r="L30" s="167"/>
      <c r="M30" s="168"/>
      <c r="N30" s="166"/>
      <c r="O30" s="167"/>
      <c r="P30" s="168"/>
      <c r="Q30" s="166"/>
      <c r="R30" s="167"/>
      <c r="S30" s="173"/>
      <c r="T30" s="100">
        <v>20</v>
      </c>
      <c r="U30" s="101"/>
      <c r="V30" s="48">
        <f t="shared" si="1"/>
        <v>0</v>
      </c>
      <c r="W30" s="49"/>
      <c r="X30" s="184"/>
      <c r="Y30" s="185"/>
      <c r="Z30" s="186"/>
    </row>
    <row r="31" spans="1:26" ht="24" customHeight="1">
      <c r="A31" s="23">
        <v>3.2</v>
      </c>
      <c r="B31" s="50" t="s">
        <v>96</v>
      </c>
      <c r="C31" s="51"/>
      <c r="D31" s="51"/>
      <c r="E31" s="51"/>
      <c r="F31" s="51"/>
      <c r="G31" s="52"/>
      <c r="H31" s="53">
        <v>6300</v>
      </c>
      <c r="I31" s="54"/>
      <c r="J31" s="55"/>
      <c r="K31" s="166"/>
      <c r="L31" s="167"/>
      <c r="M31" s="168"/>
      <c r="N31" s="166"/>
      <c r="O31" s="167"/>
      <c r="P31" s="168"/>
      <c r="Q31" s="166"/>
      <c r="R31" s="167"/>
      <c r="S31" s="173"/>
      <c r="T31" s="100">
        <v>30</v>
      </c>
      <c r="U31" s="101"/>
      <c r="V31" s="48">
        <f t="shared" si="1"/>
        <v>0</v>
      </c>
      <c r="W31" s="49"/>
      <c r="X31" s="184"/>
      <c r="Y31" s="185"/>
      <c r="Z31" s="186"/>
    </row>
    <row r="32" spans="1:26" ht="24" customHeight="1">
      <c r="A32" s="25">
        <v>4</v>
      </c>
      <c r="B32" s="148" t="s">
        <v>97</v>
      </c>
      <c r="C32" s="149"/>
      <c r="D32" s="149"/>
      <c r="E32" s="149"/>
      <c r="F32" s="149"/>
      <c r="G32" s="150"/>
      <c r="H32" s="157">
        <v>22</v>
      </c>
      <c r="I32" s="158"/>
      <c r="J32" s="159"/>
      <c r="K32" s="163"/>
      <c r="L32" s="164"/>
      <c r="M32" s="165"/>
      <c r="N32" s="163"/>
      <c r="O32" s="164"/>
      <c r="P32" s="165"/>
      <c r="Q32" s="163"/>
      <c r="R32" s="164"/>
      <c r="S32" s="165"/>
      <c r="T32" s="176">
        <v>10</v>
      </c>
      <c r="U32" s="177"/>
      <c r="V32" s="180">
        <f>SUM(V33:W34)</f>
        <v>0</v>
      </c>
      <c r="W32" s="181"/>
      <c r="X32" s="184"/>
      <c r="Y32" s="185"/>
      <c r="Z32" s="186"/>
    </row>
    <row r="33" spans="1:26" ht="24" customHeight="1">
      <c r="A33" s="26">
        <v>4.1</v>
      </c>
      <c r="B33" s="151" t="s">
        <v>98</v>
      </c>
      <c r="C33" s="152"/>
      <c r="D33" s="152"/>
      <c r="E33" s="152"/>
      <c r="F33" s="152"/>
      <c r="G33" s="153"/>
      <c r="H33" s="154">
        <v>22</v>
      </c>
      <c r="I33" s="155"/>
      <c r="J33" s="156"/>
      <c r="K33" s="160"/>
      <c r="L33" s="161"/>
      <c r="M33" s="162"/>
      <c r="N33" s="160"/>
      <c r="O33" s="161"/>
      <c r="P33" s="162"/>
      <c r="Q33" s="160"/>
      <c r="R33" s="161"/>
      <c r="S33" s="172"/>
      <c r="T33" s="174">
        <v>5</v>
      </c>
      <c r="U33" s="175"/>
      <c r="V33" s="178">
        <f t="shared" si="1"/>
        <v>0</v>
      </c>
      <c r="W33" s="179"/>
      <c r="X33" s="184"/>
      <c r="Y33" s="185"/>
      <c r="Z33" s="186"/>
    </row>
    <row r="34" spans="1:26" ht="24" customHeight="1">
      <c r="A34" s="23">
        <v>4.2</v>
      </c>
      <c r="B34" s="59" t="s">
        <v>99</v>
      </c>
      <c r="C34" s="59"/>
      <c r="D34" s="59"/>
      <c r="E34" s="59"/>
      <c r="F34" s="59"/>
      <c r="G34" s="59"/>
      <c r="H34" s="60">
        <v>22</v>
      </c>
      <c r="I34" s="60"/>
      <c r="J34" s="60"/>
      <c r="K34" s="61"/>
      <c r="L34" s="61"/>
      <c r="M34" s="61"/>
      <c r="N34" s="61"/>
      <c r="O34" s="61"/>
      <c r="P34" s="61"/>
      <c r="Q34" s="61"/>
      <c r="R34" s="61"/>
      <c r="S34" s="56"/>
      <c r="T34" s="47">
        <v>5</v>
      </c>
      <c r="U34" s="47"/>
      <c r="V34" s="48">
        <f t="shared" si="0"/>
        <v>0</v>
      </c>
      <c r="W34" s="49"/>
      <c r="X34" s="187"/>
      <c r="Y34" s="188"/>
      <c r="Z34" s="189"/>
    </row>
    <row r="35" spans="1:26" ht="24" customHeight="1">
      <c r="A35" s="95" t="s">
        <v>10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6">
        <f>SUM(T32,T29,T24,T19)</f>
        <v>100</v>
      </c>
      <c r="U35" s="97"/>
      <c r="V35" s="98">
        <f>SUM(V19,V24,V29,V32)</f>
        <v>0</v>
      </c>
      <c r="W35" s="98"/>
      <c r="X35" s="99"/>
      <c r="Y35" s="99"/>
      <c r="Z35" s="99"/>
    </row>
    <row r="36" spans="1:26" ht="9.9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</row>
    <row r="37" ht="24" customHeight="1">
      <c r="A37" s="4" t="s">
        <v>76</v>
      </c>
    </row>
    <row r="38" spans="1:26" ht="60" customHeight="1">
      <c r="A38" s="18" t="s">
        <v>6</v>
      </c>
      <c r="B38" s="32" t="s">
        <v>30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86" t="s">
        <v>31</v>
      </c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89" t="s">
        <v>32</v>
      </c>
      <c r="Z38" s="89"/>
    </row>
    <row r="39" spans="1:26" ht="24" customHeight="1">
      <c r="A39" s="90" t="s">
        <v>33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2"/>
    </row>
    <row r="40" spans="1:26" ht="48" customHeight="1">
      <c r="A40" s="19" t="str">
        <f>IF(B40&lt;&gt;"","2.1.1","")</f>
        <v/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42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4"/>
      <c r="Y40" s="94"/>
      <c r="Z40" s="94"/>
    </row>
    <row r="41" spans="1:26" ht="48" customHeight="1">
      <c r="A41" s="19" t="str">
        <f>IF(B41&lt;&gt;"","2.1.2","")</f>
        <v/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42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4"/>
      <c r="Y41" s="94"/>
      <c r="Z41" s="94"/>
    </row>
    <row r="42" spans="1:26" ht="48" customHeight="1">
      <c r="A42" s="19" t="str">
        <f>IF(B42&lt;&gt;"","2.1.3","")</f>
        <v/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42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4"/>
      <c r="Y42" s="94"/>
      <c r="Z42" s="94"/>
    </row>
    <row r="43" spans="1:26" ht="48" customHeight="1">
      <c r="A43" s="19" t="str">
        <f>IF(B43&lt;&gt;"","2.1.4","")</f>
        <v/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42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4"/>
      <c r="Y43" s="94"/>
      <c r="Z43" s="94"/>
    </row>
    <row r="44" spans="1:26" ht="48" customHeight="1">
      <c r="A44" s="19" t="str">
        <f>IF(B44&lt;&gt;"","2.1.5","")</f>
        <v/>
      </c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20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2"/>
      <c r="Y44" s="45"/>
      <c r="Z44" s="46"/>
    </row>
    <row r="45" spans="1:26" ht="24" customHeight="1">
      <c r="A45" s="90" t="s">
        <v>34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2"/>
    </row>
    <row r="46" spans="1:26" ht="48" customHeight="1">
      <c r="A46" s="19" t="str">
        <f>IF(B46&lt;&gt;"","2.2.1","")</f>
        <v/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42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94"/>
      <c r="Z46" s="94"/>
    </row>
    <row r="47" spans="1:26" ht="48" customHeight="1">
      <c r="A47" s="19" t="str">
        <f>IF(B47&lt;&gt;"","2.2.2","")</f>
        <v/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42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4"/>
      <c r="Y47" s="94"/>
      <c r="Z47" s="94"/>
    </row>
    <row r="48" spans="1:26" ht="48" customHeight="1">
      <c r="A48" s="19" t="str">
        <f>IF(B48&lt;&gt;"","2.2.3","")</f>
        <v/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42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4"/>
      <c r="Y48" s="94"/>
      <c r="Z48" s="94"/>
    </row>
    <row r="49" spans="1:26" ht="48" customHeight="1">
      <c r="A49" s="19" t="str">
        <f>IF(B49&lt;&gt;"","2.2.4","")</f>
        <v/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42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4"/>
      <c r="Y49" s="94"/>
      <c r="Z49" s="94"/>
    </row>
    <row r="50" spans="1:26" ht="48" customHeight="1">
      <c r="A50" s="19" t="str">
        <f>IF(B50&lt;&gt;"","2.2.5","")</f>
        <v/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42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4"/>
      <c r="Y50" s="94"/>
      <c r="Z50" s="94"/>
    </row>
    <row r="51" spans="1:26" ht="15.75" customHeight="1">
      <c r="A51" s="90" t="s">
        <v>35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2"/>
    </row>
    <row r="52" spans="1:26" ht="48" customHeight="1">
      <c r="A52" s="19" t="str">
        <f>IF(B52&lt;&gt;"","2.3.1","")</f>
        <v/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42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4"/>
      <c r="Y52" s="94"/>
      <c r="Z52" s="94"/>
    </row>
    <row r="53" spans="1:26" ht="48" customHeight="1">
      <c r="A53" s="19" t="str">
        <f>IF(B53&lt;&gt;"","2.3.2","")</f>
        <v/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42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4"/>
      <c r="Y53" s="94"/>
      <c r="Z53" s="94"/>
    </row>
    <row r="54" spans="1:26" ht="48" customHeight="1">
      <c r="A54" s="19" t="str">
        <f>IF(B54&lt;&gt;"","2.3.3","")</f>
        <v/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42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4"/>
      <c r="Y54" s="94"/>
      <c r="Z54" s="94"/>
    </row>
    <row r="55" spans="1:26" ht="48" customHeight="1">
      <c r="A55" s="19" t="str">
        <f>IF(B55&lt;&gt;"","2.3.4","")</f>
        <v/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42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4"/>
      <c r="Y55" s="94"/>
      <c r="Z55" s="94"/>
    </row>
    <row r="56" spans="1:26" ht="48" customHeight="1">
      <c r="A56" s="19" t="str">
        <f>IF(B56&lt;&gt;"","2.3.5","")</f>
        <v/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42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4"/>
      <c r="Y56" s="94"/>
      <c r="Z56" s="94"/>
    </row>
    <row r="57" ht="9.95" customHeight="1"/>
    <row r="58" ht="24" customHeight="1">
      <c r="A58" s="5" t="s">
        <v>77</v>
      </c>
    </row>
    <row r="59" ht="9.95" customHeight="1"/>
    <row r="60" spans="1:26" ht="60" customHeight="1">
      <c r="A60" s="18" t="s">
        <v>6</v>
      </c>
      <c r="B60" s="32" t="s">
        <v>36</v>
      </c>
      <c r="C60" s="32"/>
      <c r="D60" s="32"/>
      <c r="E60" s="32"/>
      <c r="F60" s="32"/>
      <c r="G60" s="32"/>
      <c r="H60" s="32" t="s">
        <v>31</v>
      </c>
      <c r="I60" s="32"/>
      <c r="J60" s="32"/>
      <c r="K60" s="32"/>
      <c r="L60" s="32"/>
      <c r="M60" s="32"/>
      <c r="N60" s="32"/>
      <c r="O60" s="32"/>
      <c r="P60" s="32"/>
      <c r="Q60" s="86" t="s">
        <v>37</v>
      </c>
      <c r="R60" s="87"/>
      <c r="S60" s="87"/>
      <c r="T60" s="87"/>
      <c r="U60" s="87"/>
      <c r="V60" s="87"/>
      <c r="W60" s="87"/>
      <c r="X60" s="88"/>
      <c r="Y60" s="89" t="s">
        <v>32</v>
      </c>
      <c r="Z60" s="89"/>
    </row>
    <row r="61" spans="1:26" s="16" customFormat="1" ht="72" customHeight="1">
      <c r="A61" s="19" t="str">
        <f>IF(B61&lt;&gt;"","3.1","")</f>
        <v/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42"/>
      <c r="R61" s="43"/>
      <c r="S61" s="43"/>
      <c r="T61" s="43"/>
      <c r="U61" s="43"/>
      <c r="V61" s="43"/>
      <c r="W61" s="43"/>
      <c r="X61" s="44"/>
      <c r="Y61" s="94"/>
      <c r="Z61" s="94"/>
    </row>
    <row r="62" spans="1:26" ht="72" customHeight="1">
      <c r="A62" s="19" t="str">
        <f>IF(B62&lt;&gt;"","3.2","")</f>
        <v/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42"/>
      <c r="R62" s="43"/>
      <c r="S62" s="43"/>
      <c r="T62" s="43"/>
      <c r="U62" s="43"/>
      <c r="V62" s="43"/>
      <c r="W62" s="43"/>
      <c r="X62" s="44"/>
      <c r="Y62" s="94"/>
      <c r="Z62" s="94"/>
    </row>
    <row r="63" spans="1:26" ht="72" customHeight="1">
      <c r="A63" s="19" t="str">
        <f>IF(B63&lt;&gt;"","3.3","")</f>
        <v/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42"/>
      <c r="R63" s="43"/>
      <c r="S63" s="43"/>
      <c r="T63" s="43"/>
      <c r="U63" s="43"/>
      <c r="V63" s="43"/>
      <c r="W63" s="43"/>
      <c r="X63" s="44"/>
      <c r="Y63" s="94"/>
      <c r="Z63" s="94"/>
    </row>
    <row r="64" spans="1:26" ht="72" customHeight="1">
      <c r="A64" s="19" t="str">
        <f>IF(B64&lt;&gt;"","3.4","")</f>
        <v/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42"/>
      <c r="R64" s="43"/>
      <c r="S64" s="43"/>
      <c r="T64" s="43"/>
      <c r="U64" s="43"/>
      <c r="V64" s="43"/>
      <c r="W64" s="43"/>
      <c r="X64" s="44"/>
      <c r="Y64" s="94"/>
      <c r="Z64" s="94"/>
    </row>
    <row r="65" spans="1:26" ht="72" customHeight="1">
      <c r="A65" s="19" t="str">
        <f>IF(B65&lt;&gt;"","3.5","")</f>
        <v/>
      </c>
      <c r="B65" s="42"/>
      <c r="C65" s="43"/>
      <c r="D65" s="43"/>
      <c r="E65" s="43"/>
      <c r="F65" s="43"/>
      <c r="G65" s="44"/>
      <c r="H65" s="42"/>
      <c r="I65" s="43"/>
      <c r="J65" s="43"/>
      <c r="K65" s="43"/>
      <c r="L65" s="43"/>
      <c r="M65" s="43"/>
      <c r="N65" s="43"/>
      <c r="O65" s="43"/>
      <c r="P65" s="44"/>
      <c r="Q65" s="42"/>
      <c r="R65" s="43"/>
      <c r="S65" s="43"/>
      <c r="T65" s="43"/>
      <c r="U65" s="43"/>
      <c r="V65" s="43"/>
      <c r="W65" s="43"/>
      <c r="X65" s="44"/>
      <c r="Y65" s="45"/>
      <c r="Z65" s="46"/>
    </row>
    <row r="66" spans="1:26" ht="72" customHeight="1">
      <c r="A66" s="19" t="str">
        <f>IF(B66&lt;&gt;"","3.6","")</f>
        <v/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42"/>
      <c r="R66" s="43"/>
      <c r="S66" s="43"/>
      <c r="T66" s="43"/>
      <c r="U66" s="43"/>
      <c r="V66" s="43"/>
      <c r="W66" s="43"/>
      <c r="X66" s="44"/>
      <c r="Y66" s="94"/>
      <c r="Z66" s="94"/>
    </row>
    <row r="67" ht="9.95" customHeight="1">
      <c r="A67" s="5"/>
    </row>
    <row r="68" ht="24" customHeight="1">
      <c r="A68" s="5" t="s">
        <v>78</v>
      </c>
    </row>
    <row r="69" ht="9.95" customHeight="1">
      <c r="A69" s="5"/>
    </row>
    <row r="70" spans="2:25" ht="48" customHeight="1">
      <c r="B70" s="119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1"/>
    </row>
    <row r="71" spans="2:25" ht="48" customHeight="1">
      <c r="B71" s="122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4"/>
    </row>
    <row r="72" spans="2:25" ht="48" customHeight="1">
      <c r="B72" s="122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4"/>
    </row>
    <row r="73" spans="2:25" ht="48" customHeight="1">
      <c r="B73" s="122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4"/>
    </row>
    <row r="74" spans="2:25" ht="48" customHeight="1">
      <c r="B74" s="125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7"/>
    </row>
    <row r="75" ht="24" customHeight="1">
      <c r="A75" s="5"/>
    </row>
    <row r="76" ht="35.25" customHeight="1">
      <c r="A76" s="5" t="s">
        <v>79</v>
      </c>
    </row>
    <row r="77" ht="21" customHeight="1"/>
    <row r="78" spans="2:25" ht="21" customHeight="1">
      <c r="B78" s="128"/>
      <c r="C78" s="128"/>
      <c r="D78" s="128"/>
      <c r="E78" s="128"/>
      <c r="F78" s="128"/>
      <c r="G78" s="128"/>
      <c r="H78" s="128"/>
      <c r="J78" s="128"/>
      <c r="K78" s="128"/>
      <c r="L78" s="128"/>
      <c r="M78" s="128"/>
      <c r="N78" s="128"/>
      <c r="O78" s="128"/>
      <c r="P78" s="128"/>
      <c r="Q78" s="128"/>
      <c r="S78" s="103"/>
      <c r="T78" s="104"/>
      <c r="U78" s="104"/>
      <c r="V78" s="104"/>
      <c r="W78" s="104"/>
      <c r="X78" s="104"/>
      <c r="Y78" s="105"/>
    </row>
    <row r="79" spans="2:25" ht="21" customHeight="1">
      <c r="B79" s="128"/>
      <c r="C79" s="128"/>
      <c r="D79" s="128"/>
      <c r="E79" s="128"/>
      <c r="F79" s="128"/>
      <c r="G79" s="128"/>
      <c r="H79" s="128"/>
      <c r="J79" s="128"/>
      <c r="K79" s="128"/>
      <c r="L79" s="128"/>
      <c r="M79" s="128"/>
      <c r="N79" s="128"/>
      <c r="O79" s="128"/>
      <c r="P79" s="128"/>
      <c r="Q79" s="128"/>
      <c r="S79" s="106"/>
      <c r="T79" s="107"/>
      <c r="U79" s="107"/>
      <c r="V79" s="107"/>
      <c r="W79" s="107"/>
      <c r="X79" s="107"/>
      <c r="Y79" s="108"/>
    </row>
    <row r="80" spans="2:25" ht="21" customHeight="1">
      <c r="B80" s="128"/>
      <c r="C80" s="128"/>
      <c r="D80" s="128"/>
      <c r="E80" s="128"/>
      <c r="F80" s="128"/>
      <c r="G80" s="128"/>
      <c r="H80" s="128"/>
      <c r="J80" s="128"/>
      <c r="K80" s="128"/>
      <c r="L80" s="128"/>
      <c r="M80" s="128"/>
      <c r="N80" s="128"/>
      <c r="O80" s="128"/>
      <c r="P80" s="128"/>
      <c r="Q80" s="128"/>
      <c r="S80" s="106"/>
      <c r="T80" s="107"/>
      <c r="U80" s="107"/>
      <c r="V80" s="107"/>
      <c r="W80" s="107"/>
      <c r="X80" s="107"/>
      <c r="Y80" s="108"/>
    </row>
    <row r="81" spans="2:25" ht="21" customHeight="1">
      <c r="B81" s="128"/>
      <c r="C81" s="128"/>
      <c r="D81" s="128"/>
      <c r="E81" s="128"/>
      <c r="F81" s="128"/>
      <c r="G81" s="128"/>
      <c r="H81" s="128"/>
      <c r="J81" s="128"/>
      <c r="K81" s="128"/>
      <c r="L81" s="128"/>
      <c r="M81" s="128"/>
      <c r="N81" s="128"/>
      <c r="O81" s="128"/>
      <c r="P81" s="128"/>
      <c r="Q81" s="128"/>
      <c r="S81" s="106"/>
      <c r="T81" s="107"/>
      <c r="U81" s="107"/>
      <c r="V81" s="107"/>
      <c r="W81" s="107"/>
      <c r="X81" s="107"/>
      <c r="Y81" s="108"/>
    </row>
    <row r="82" spans="2:25" ht="21" customHeight="1">
      <c r="B82" s="128"/>
      <c r="C82" s="128"/>
      <c r="D82" s="128"/>
      <c r="E82" s="128"/>
      <c r="F82" s="128"/>
      <c r="G82" s="128"/>
      <c r="H82" s="128"/>
      <c r="J82" s="128"/>
      <c r="K82" s="128"/>
      <c r="L82" s="128"/>
      <c r="M82" s="128"/>
      <c r="N82" s="128"/>
      <c r="O82" s="128"/>
      <c r="P82" s="128"/>
      <c r="Q82" s="128"/>
      <c r="S82" s="106"/>
      <c r="T82" s="107"/>
      <c r="U82" s="107"/>
      <c r="V82" s="107"/>
      <c r="W82" s="107"/>
      <c r="X82" s="107"/>
      <c r="Y82" s="108"/>
    </row>
    <row r="83" spans="2:25" ht="21" customHeight="1">
      <c r="B83" s="128"/>
      <c r="C83" s="128"/>
      <c r="D83" s="128"/>
      <c r="E83" s="128"/>
      <c r="F83" s="128"/>
      <c r="G83" s="128"/>
      <c r="H83" s="128"/>
      <c r="J83" s="128"/>
      <c r="K83" s="128"/>
      <c r="L83" s="128"/>
      <c r="M83" s="128"/>
      <c r="N83" s="128"/>
      <c r="O83" s="128"/>
      <c r="P83" s="128"/>
      <c r="Q83" s="128"/>
      <c r="S83" s="106"/>
      <c r="T83" s="107"/>
      <c r="U83" s="107"/>
      <c r="V83" s="107"/>
      <c r="W83" s="107"/>
      <c r="X83" s="107"/>
      <c r="Y83" s="108"/>
    </row>
    <row r="84" spans="2:25" ht="15">
      <c r="B84" s="128"/>
      <c r="C84" s="128"/>
      <c r="D84" s="128"/>
      <c r="E84" s="128"/>
      <c r="F84" s="128"/>
      <c r="G84" s="128"/>
      <c r="H84" s="128"/>
      <c r="J84" s="128"/>
      <c r="K84" s="128"/>
      <c r="L84" s="128"/>
      <c r="M84" s="128"/>
      <c r="N84" s="128"/>
      <c r="O84" s="128"/>
      <c r="P84" s="128"/>
      <c r="Q84" s="128"/>
      <c r="S84" s="106"/>
      <c r="T84" s="107"/>
      <c r="U84" s="107"/>
      <c r="V84" s="107"/>
      <c r="W84" s="107"/>
      <c r="X84" s="107"/>
      <c r="Y84" s="108"/>
    </row>
    <row r="85" spans="2:25" ht="21" customHeight="1">
      <c r="B85" s="128"/>
      <c r="C85" s="128"/>
      <c r="D85" s="128"/>
      <c r="E85" s="128"/>
      <c r="F85" s="128"/>
      <c r="G85" s="128"/>
      <c r="H85" s="128"/>
      <c r="J85" s="128"/>
      <c r="K85" s="128"/>
      <c r="L85" s="128"/>
      <c r="M85" s="128"/>
      <c r="N85" s="128"/>
      <c r="O85" s="128"/>
      <c r="P85" s="128"/>
      <c r="Q85" s="128"/>
      <c r="S85" s="106"/>
      <c r="T85" s="107"/>
      <c r="U85" s="107"/>
      <c r="V85" s="107"/>
      <c r="W85" s="107"/>
      <c r="X85" s="107"/>
      <c r="Y85" s="108"/>
    </row>
    <row r="86" spans="2:25" ht="21" customHeight="1">
      <c r="B86" s="128"/>
      <c r="C86" s="128"/>
      <c r="D86" s="128"/>
      <c r="E86" s="128"/>
      <c r="F86" s="128"/>
      <c r="G86" s="128"/>
      <c r="H86" s="128"/>
      <c r="J86" s="128"/>
      <c r="K86" s="128"/>
      <c r="L86" s="128"/>
      <c r="M86" s="128"/>
      <c r="N86" s="128"/>
      <c r="O86" s="128"/>
      <c r="P86" s="128"/>
      <c r="Q86" s="128"/>
      <c r="S86" s="106"/>
      <c r="T86" s="107"/>
      <c r="U86" s="107"/>
      <c r="V86" s="107"/>
      <c r="W86" s="107"/>
      <c r="X86" s="107"/>
      <c r="Y86" s="108"/>
    </row>
    <row r="87" spans="2:25" ht="21" customHeight="1">
      <c r="B87" s="128"/>
      <c r="C87" s="128"/>
      <c r="D87" s="128"/>
      <c r="E87" s="128"/>
      <c r="F87" s="128"/>
      <c r="G87" s="128"/>
      <c r="H87" s="128"/>
      <c r="J87" s="128"/>
      <c r="K87" s="128"/>
      <c r="L87" s="128"/>
      <c r="M87" s="128"/>
      <c r="N87" s="128"/>
      <c r="O87" s="128"/>
      <c r="P87" s="128"/>
      <c r="Q87" s="128"/>
      <c r="S87" s="109"/>
      <c r="T87" s="110"/>
      <c r="U87" s="110"/>
      <c r="V87" s="110"/>
      <c r="W87" s="110"/>
      <c r="X87" s="110"/>
      <c r="Y87" s="111"/>
    </row>
    <row r="88" spans="2:25" ht="48" customHeight="1">
      <c r="B88" s="112"/>
      <c r="C88" s="112"/>
      <c r="D88" s="112"/>
      <c r="E88" s="112"/>
      <c r="F88" s="112"/>
      <c r="G88" s="112"/>
      <c r="H88" s="112"/>
      <c r="J88" s="113"/>
      <c r="K88" s="114"/>
      <c r="L88" s="114"/>
      <c r="M88" s="114"/>
      <c r="N88" s="114"/>
      <c r="O88" s="114"/>
      <c r="P88" s="114"/>
      <c r="Q88" s="115"/>
      <c r="S88" s="113"/>
      <c r="T88" s="114"/>
      <c r="U88" s="114"/>
      <c r="V88" s="114"/>
      <c r="W88" s="114"/>
      <c r="X88" s="114"/>
      <c r="Y88" s="115"/>
    </row>
    <row r="89" spans="2:25" ht="48" customHeight="1">
      <c r="B89" s="112"/>
      <c r="C89" s="112"/>
      <c r="D89" s="112"/>
      <c r="E89" s="112"/>
      <c r="F89" s="112"/>
      <c r="G89" s="112"/>
      <c r="H89" s="112"/>
      <c r="J89" s="116"/>
      <c r="K89" s="117"/>
      <c r="L89" s="117"/>
      <c r="M89" s="117"/>
      <c r="N89" s="117"/>
      <c r="O89" s="117"/>
      <c r="P89" s="117"/>
      <c r="Q89" s="118"/>
      <c r="S89" s="116"/>
      <c r="T89" s="117"/>
      <c r="U89" s="117"/>
      <c r="V89" s="117"/>
      <c r="W89" s="117"/>
      <c r="X89" s="117"/>
      <c r="Y89" s="118"/>
    </row>
    <row r="90" ht="21" customHeight="1"/>
    <row r="91" spans="2:25" ht="21" customHeight="1">
      <c r="B91" s="128"/>
      <c r="C91" s="128"/>
      <c r="D91" s="128"/>
      <c r="E91" s="128"/>
      <c r="F91" s="128"/>
      <c r="G91" s="128"/>
      <c r="H91" s="128"/>
      <c r="J91" s="128"/>
      <c r="K91" s="128"/>
      <c r="L91" s="128"/>
      <c r="M91" s="128"/>
      <c r="N91" s="128"/>
      <c r="O91" s="128"/>
      <c r="P91" s="128"/>
      <c r="Q91" s="128"/>
      <c r="S91" s="103"/>
      <c r="T91" s="104"/>
      <c r="U91" s="104"/>
      <c r="V91" s="104"/>
      <c r="W91" s="104"/>
      <c r="X91" s="104"/>
      <c r="Y91" s="105"/>
    </row>
    <row r="92" spans="2:25" ht="21" customHeight="1">
      <c r="B92" s="128"/>
      <c r="C92" s="128"/>
      <c r="D92" s="128"/>
      <c r="E92" s="128"/>
      <c r="F92" s="128"/>
      <c r="G92" s="128"/>
      <c r="H92" s="128"/>
      <c r="J92" s="128"/>
      <c r="K92" s="128"/>
      <c r="L92" s="128"/>
      <c r="M92" s="128"/>
      <c r="N92" s="128"/>
      <c r="O92" s="128"/>
      <c r="P92" s="128"/>
      <c r="Q92" s="128"/>
      <c r="S92" s="106"/>
      <c r="T92" s="107"/>
      <c r="U92" s="107"/>
      <c r="V92" s="107"/>
      <c r="W92" s="107"/>
      <c r="X92" s="107"/>
      <c r="Y92" s="108"/>
    </row>
    <row r="93" spans="2:25" ht="21" customHeight="1">
      <c r="B93" s="128"/>
      <c r="C93" s="128"/>
      <c r="D93" s="128"/>
      <c r="E93" s="128"/>
      <c r="F93" s="128"/>
      <c r="G93" s="128"/>
      <c r="H93" s="128"/>
      <c r="J93" s="128"/>
      <c r="K93" s="128"/>
      <c r="L93" s="128"/>
      <c r="M93" s="128"/>
      <c r="N93" s="128"/>
      <c r="O93" s="128"/>
      <c r="P93" s="128"/>
      <c r="Q93" s="128"/>
      <c r="S93" s="106"/>
      <c r="T93" s="107"/>
      <c r="U93" s="107"/>
      <c r="V93" s="107"/>
      <c r="W93" s="107"/>
      <c r="X93" s="107"/>
      <c r="Y93" s="108"/>
    </row>
    <row r="94" spans="2:25" ht="21" customHeight="1">
      <c r="B94" s="128"/>
      <c r="C94" s="128"/>
      <c r="D94" s="128"/>
      <c r="E94" s="128"/>
      <c r="F94" s="128"/>
      <c r="G94" s="128"/>
      <c r="H94" s="128"/>
      <c r="J94" s="128"/>
      <c r="K94" s="128"/>
      <c r="L94" s="128"/>
      <c r="M94" s="128"/>
      <c r="N94" s="128"/>
      <c r="O94" s="128"/>
      <c r="P94" s="128"/>
      <c r="Q94" s="128"/>
      <c r="S94" s="106"/>
      <c r="T94" s="107"/>
      <c r="U94" s="107"/>
      <c r="V94" s="107"/>
      <c r="W94" s="107"/>
      <c r="X94" s="107"/>
      <c r="Y94" s="108"/>
    </row>
    <row r="95" spans="2:25" ht="21" customHeight="1">
      <c r="B95" s="128"/>
      <c r="C95" s="128"/>
      <c r="D95" s="128"/>
      <c r="E95" s="128"/>
      <c r="F95" s="128"/>
      <c r="G95" s="128"/>
      <c r="H95" s="128"/>
      <c r="J95" s="128"/>
      <c r="K95" s="128"/>
      <c r="L95" s="128"/>
      <c r="M95" s="128"/>
      <c r="N95" s="128"/>
      <c r="O95" s="128"/>
      <c r="P95" s="128"/>
      <c r="Q95" s="128"/>
      <c r="S95" s="106"/>
      <c r="T95" s="107"/>
      <c r="U95" s="107"/>
      <c r="V95" s="107"/>
      <c r="W95" s="107"/>
      <c r="X95" s="107"/>
      <c r="Y95" s="108"/>
    </row>
    <row r="96" spans="2:25" ht="21" customHeight="1">
      <c r="B96" s="128"/>
      <c r="C96" s="128"/>
      <c r="D96" s="128"/>
      <c r="E96" s="128"/>
      <c r="F96" s="128"/>
      <c r="G96" s="128"/>
      <c r="H96" s="128"/>
      <c r="J96" s="128"/>
      <c r="K96" s="128"/>
      <c r="L96" s="128"/>
      <c r="M96" s="128"/>
      <c r="N96" s="128"/>
      <c r="O96" s="128"/>
      <c r="P96" s="128"/>
      <c r="Q96" s="128"/>
      <c r="S96" s="106"/>
      <c r="T96" s="107"/>
      <c r="U96" s="107"/>
      <c r="V96" s="107"/>
      <c r="W96" s="107"/>
      <c r="X96" s="107"/>
      <c r="Y96" s="108"/>
    </row>
    <row r="97" spans="2:25" ht="15">
      <c r="B97" s="128"/>
      <c r="C97" s="128"/>
      <c r="D97" s="128"/>
      <c r="E97" s="128"/>
      <c r="F97" s="128"/>
      <c r="G97" s="128"/>
      <c r="H97" s="128"/>
      <c r="J97" s="128"/>
      <c r="K97" s="128"/>
      <c r="L97" s="128"/>
      <c r="M97" s="128"/>
      <c r="N97" s="128"/>
      <c r="O97" s="128"/>
      <c r="P97" s="128"/>
      <c r="Q97" s="128"/>
      <c r="S97" s="106"/>
      <c r="T97" s="107"/>
      <c r="U97" s="107"/>
      <c r="V97" s="107"/>
      <c r="W97" s="107"/>
      <c r="X97" s="107"/>
      <c r="Y97" s="108"/>
    </row>
    <row r="98" spans="2:25" ht="21" customHeight="1">
      <c r="B98" s="128"/>
      <c r="C98" s="128"/>
      <c r="D98" s="128"/>
      <c r="E98" s="128"/>
      <c r="F98" s="128"/>
      <c r="G98" s="128"/>
      <c r="H98" s="128"/>
      <c r="J98" s="128"/>
      <c r="K98" s="128"/>
      <c r="L98" s="128"/>
      <c r="M98" s="128"/>
      <c r="N98" s="128"/>
      <c r="O98" s="128"/>
      <c r="P98" s="128"/>
      <c r="Q98" s="128"/>
      <c r="S98" s="106"/>
      <c r="T98" s="107"/>
      <c r="U98" s="107"/>
      <c r="V98" s="107"/>
      <c r="W98" s="107"/>
      <c r="X98" s="107"/>
      <c r="Y98" s="108"/>
    </row>
    <row r="99" spans="2:25" ht="21" customHeight="1">
      <c r="B99" s="128"/>
      <c r="C99" s="128"/>
      <c r="D99" s="128"/>
      <c r="E99" s="128"/>
      <c r="F99" s="128"/>
      <c r="G99" s="128"/>
      <c r="H99" s="128"/>
      <c r="J99" s="128"/>
      <c r="K99" s="128"/>
      <c r="L99" s="128"/>
      <c r="M99" s="128"/>
      <c r="N99" s="128"/>
      <c r="O99" s="128"/>
      <c r="P99" s="128"/>
      <c r="Q99" s="128"/>
      <c r="S99" s="106"/>
      <c r="T99" s="107"/>
      <c r="U99" s="107"/>
      <c r="V99" s="107"/>
      <c r="W99" s="107"/>
      <c r="X99" s="107"/>
      <c r="Y99" s="108"/>
    </row>
    <row r="100" spans="2:25" ht="21" customHeight="1">
      <c r="B100" s="128"/>
      <c r="C100" s="128"/>
      <c r="D100" s="128"/>
      <c r="E100" s="128"/>
      <c r="F100" s="128"/>
      <c r="G100" s="128"/>
      <c r="H100" s="128"/>
      <c r="J100" s="128"/>
      <c r="K100" s="128"/>
      <c r="L100" s="128"/>
      <c r="M100" s="128"/>
      <c r="N100" s="128"/>
      <c r="O100" s="128"/>
      <c r="P100" s="128"/>
      <c r="Q100" s="128"/>
      <c r="S100" s="109"/>
      <c r="T100" s="110"/>
      <c r="U100" s="110"/>
      <c r="V100" s="110"/>
      <c r="W100" s="110"/>
      <c r="X100" s="110"/>
      <c r="Y100" s="111"/>
    </row>
    <row r="101" spans="2:25" ht="48" customHeight="1">
      <c r="B101" s="94"/>
      <c r="C101" s="94"/>
      <c r="D101" s="94"/>
      <c r="E101" s="94"/>
      <c r="F101" s="94"/>
      <c r="G101" s="94"/>
      <c r="H101" s="94"/>
      <c r="J101" s="113"/>
      <c r="K101" s="114"/>
      <c r="L101" s="114"/>
      <c r="M101" s="114"/>
      <c r="N101" s="114"/>
      <c r="O101" s="114"/>
      <c r="P101" s="114"/>
      <c r="Q101" s="115"/>
      <c r="S101" s="135"/>
      <c r="T101" s="136"/>
      <c r="U101" s="136"/>
      <c r="V101" s="136"/>
      <c r="W101" s="136"/>
      <c r="X101" s="136"/>
      <c r="Y101" s="137"/>
    </row>
    <row r="102" spans="2:25" ht="48" customHeight="1">
      <c r="B102" s="94"/>
      <c r="C102" s="94"/>
      <c r="D102" s="94"/>
      <c r="E102" s="94"/>
      <c r="F102" s="94"/>
      <c r="G102" s="94"/>
      <c r="H102" s="94"/>
      <c r="J102" s="116"/>
      <c r="K102" s="117"/>
      <c r="L102" s="117"/>
      <c r="M102" s="117"/>
      <c r="N102" s="117"/>
      <c r="O102" s="117"/>
      <c r="P102" s="117"/>
      <c r="Q102" s="118"/>
      <c r="S102" s="138"/>
      <c r="T102" s="139"/>
      <c r="U102" s="139"/>
      <c r="V102" s="139"/>
      <c r="W102" s="139"/>
      <c r="X102" s="139"/>
      <c r="Y102" s="140"/>
    </row>
    <row r="103" ht="21" customHeight="1"/>
    <row r="104" spans="2:25" ht="21" customHeight="1">
      <c r="B104" s="103"/>
      <c r="C104" s="104"/>
      <c r="D104" s="104"/>
      <c r="E104" s="104"/>
      <c r="F104" s="104"/>
      <c r="G104" s="104"/>
      <c r="H104" s="105"/>
      <c r="J104" s="103"/>
      <c r="K104" s="104"/>
      <c r="L104" s="104"/>
      <c r="M104" s="104"/>
      <c r="N104" s="104"/>
      <c r="O104" s="104"/>
      <c r="P104" s="104"/>
      <c r="Q104" s="105"/>
      <c r="S104" s="103"/>
      <c r="T104" s="104"/>
      <c r="U104" s="104"/>
      <c r="V104" s="104"/>
      <c r="W104" s="104"/>
      <c r="X104" s="104"/>
      <c r="Y104" s="105"/>
    </row>
    <row r="105" spans="2:25" ht="21" customHeight="1">
      <c r="B105" s="106"/>
      <c r="C105" s="107"/>
      <c r="D105" s="107"/>
      <c r="E105" s="107"/>
      <c r="F105" s="107"/>
      <c r="G105" s="107"/>
      <c r="H105" s="108"/>
      <c r="J105" s="106"/>
      <c r="K105" s="107"/>
      <c r="L105" s="107"/>
      <c r="M105" s="107"/>
      <c r="N105" s="107"/>
      <c r="O105" s="107"/>
      <c r="P105" s="107"/>
      <c r="Q105" s="108"/>
      <c r="S105" s="106"/>
      <c r="T105" s="107"/>
      <c r="U105" s="107"/>
      <c r="V105" s="107"/>
      <c r="W105" s="107"/>
      <c r="X105" s="107"/>
      <c r="Y105" s="108"/>
    </row>
    <row r="106" spans="2:25" ht="21" customHeight="1">
      <c r="B106" s="106"/>
      <c r="C106" s="107"/>
      <c r="D106" s="107"/>
      <c r="E106" s="107"/>
      <c r="F106" s="107"/>
      <c r="G106" s="107"/>
      <c r="H106" s="108"/>
      <c r="J106" s="106"/>
      <c r="K106" s="107"/>
      <c r="L106" s="107"/>
      <c r="M106" s="107"/>
      <c r="N106" s="107"/>
      <c r="O106" s="107"/>
      <c r="P106" s="107"/>
      <c r="Q106" s="108"/>
      <c r="S106" s="106"/>
      <c r="T106" s="107"/>
      <c r="U106" s="107"/>
      <c r="V106" s="107"/>
      <c r="W106" s="107"/>
      <c r="X106" s="107"/>
      <c r="Y106" s="108"/>
    </row>
    <row r="107" spans="2:25" ht="21" customHeight="1">
      <c r="B107" s="106"/>
      <c r="C107" s="107"/>
      <c r="D107" s="107"/>
      <c r="E107" s="107"/>
      <c r="F107" s="107"/>
      <c r="G107" s="107"/>
      <c r="H107" s="108"/>
      <c r="J107" s="106"/>
      <c r="K107" s="107"/>
      <c r="L107" s="107"/>
      <c r="M107" s="107"/>
      <c r="N107" s="107"/>
      <c r="O107" s="107"/>
      <c r="P107" s="107"/>
      <c r="Q107" s="108"/>
      <c r="S107" s="106"/>
      <c r="T107" s="107"/>
      <c r="U107" s="107"/>
      <c r="V107" s="107"/>
      <c r="W107" s="107"/>
      <c r="X107" s="107"/>
      <c r="Y107" s="108"/>
    </row>
    <row r="108" spans="2:25" ht="21" customHeight="1">
      <c r="B108" s="106"/>
      <c r="C108" s="107"/>
      <c r="D108" s="107"/>
      <c r="E108" s="107"/>
      <c r="F108" s="107"/>
      <c r="G108" s="107"/>
      <c r="H108" s="108"/>
      <c r="J108" s="106"/>
      <c r="K108" s="107"/>
      <c r="L108" s="107"/>
      <c r="M108" s="107"/>
      <c r="N108" s="107"/>
      <c r="O108" s="107"/>
      <c r="P108" s="107"/>
      <c r="Q108" s="108"/>
      <c r="S108" s="106"/>
      <c r="T108" s="107"/>
      <c r="U108" s="107"/>
      <c r="V108" s="107"/>
      <c r="W108" s="107"/>
      <c r="X108" s="107"/>
      <c r="Y108" s="108"/>
    </row>
    <row r="109" spans="2:25" ht="21" customHeight="1">
      <c r="B109" s="106"/>
      <c r="C109" s="107"/>
      <c r="D109" s="107"/>
      <c r="E109" s="107"/>
      <c r="F109" s="107"/>
      <c r="G109" s="107"/>
      <c r="H109" s="108"/>
      <c r="J109" s="106"/>
      <c r="K109" s="107"/>
      <c r="L109" s="107"/>
      <c r="M109" s="107"/>
      <c r="N109" s="107"/>
      <c r="O109" s="107"/>
      <c r="P109" s="107"/>
      <c r="Q109" s="108"/>
      <c r="S109" s="106"/>
      <c r="T109" s="107"/>
      <c r="U109" s="107"/>
      <c r="V109" s="107"/>
      <c r="W109" s="107"/>
      <c r="X109" s="107"/>
      <c r="Y109" s="108"/>
    </row>
    <row r="110" spans="2:25" ht="15">
      <c r="B110" s="106"/>
      <c r="C110" s="107"/>
      <c r="D110" s="107"/>
      <c r="E110" s="107"/>
      <c r="F110" s="107"/>
      <c r="G110" s="107"/>
      <c r="H110" s="108"/>
      <c r="J110" s="106"/>
      <c r="K110" s="107"/>
      <c r="L110" s="107"/>
      <c r="M110" s="107"/>
      <c r="N110" s="107"/>
      <c r="O110" s="107"/>
      <c r="P110" s="107"/>
      <c r="Q110" s="108"/>
      <c r="S110" s="106"/>
      <c r="T110" s="107"/>
      <c r="U110" s="107"/>
      <c r="V110" s="107"/>
      <c r="W110" s="107"/>
      <c r="X110" s="107"/>
      <c r="Y110" s="108"/>
    </row>
    <row r="111" spans="2:25" ht="15">
      <c r="B111" s="106"/>
      <c r="C111" s="107"/>
      <c r="D111" s="107"/>
      <c r="E111" s="107"/>
      <c r="F111" s="107"/>
      <c r="G111" s="107"/>
      <c r="H111" s="108"/>
      <c r="J111" s="106"/>
      <c r="K111" s="107"/>
      <c r="L111" s="107"/>
      <c r="M111" s="107"/>
      <c r="N111" s="107"/>
      <c r="O111" s="107"/>
      <c r="P111" s="107"/>
      <c r="Q111" s="108"/>
      <c r="S111" s="106"/>
      <c r="T111" s="107"/>
      <c r="U111" s="107"/>
      <c r="V111" s="107"/>
      <c r="W111" s="107"/>
      <c r="X111" s="107"/>
      <c r="Y111" s="108"/>
    </row>
    <row r="112" spans="2:25" ht="21" customHeight="1">
      <c r="B112" s="106"/>
      <c r="C112" s="107"/>
      <c r="D112" s="107"/>
      <c r="E112" s="107"/>
      <c r="F112" s="107"/>
      <c r="G112" s="107"/>
      <c r="H112" s="108"/>
      <c r="J112" s="106"/>
      <c r="K112" s="107"/>
      <c r="L112" s="107"/>
      <c r="M112" s="107"/>
      <c r="N112" s="107"/>
      <c r="O112" s="107"/>
      <c r="P112" s="107"/>
      <c r="Q112" s="108"/>
      <c r="S112" s="106"/>
      <c r="T112" s="107"/>
      <c r="U112" s="107"/>
      <c r="V112" s="107"/>
      <c r="W112" s="107"/>
      <c r="X112" s="107"/>
      <c r="Y112" s="108"/>
    </row>
    <row r="113" spans="2:25" ht="21" customHeight="1">
      <c r="B113" s="109"/>
      <c r="C113" s="110"/>
      <c r="D113" s="110"/>
      <c r="E113" s="110"/>
      <c r="F113" s="110"/>
      <c r="G113" s="110"/>
      <c r="H113" s="111"/>
      <c r="J113" s="109"/>
      <c r="K113" s="110"/>
      <c r="L113" s="110"/>
      <c r="M113" s="110"/>
      <c r="N113" s="110"/>
      <c r="O113" s="110"/>
      <c r="P113" s="110"/>
      <c r="Q113" s="111"/>
      <c r="S113" s="109"/>
      <c r="T113" s="110"/>
      <c r="U113" s="110"/>
      <c r="V113" s="110"/>
      <c r="W113" s="110"/>
      <c r="X113" s="110"/>
      <c r="Y113" s="111"/>
    </row>
    <row r="114" spans="2:25" ht="48" customHeight="1">
      <c r="B114" s="135"/>
      <c r="C114" s="136"/>
      <c r="D114" s="136"/>
      <c r="E114" s="136"/>
      <c r="F114" s="136"/>
      <c r="G114" s="136"/>
      <c r="H114" s="137"/>
      <c r="J114" s="141"/>
      <c r="K114" s="142"/>
      <c r="L114" s="142"/>
      <c r="M114" s="142"/>
      <c r="N114" s="142"/>
      <c r="O114" s="142"/>
      <c r="P114" s="142"/>
      <c r="Q114" s="143"/>
      <c r="S114" s="135"/>
      <c r="T114" s="136"/>
      <c r="U114" s="136"/>
      <c r="V114" s="136"/>
      <c r="W114" s="136"/>
      <c r="X114" s="136"/>
      <c r="Y114" s="137"/>
    </row>
    <row r="115" spans="2:25" ht="48" customHeight="1">
      <c r="B115" s="138"/>
      <c r="C115" s="139"/>
      <c r="D115" s="139"/>
      <c r="E115" s="139"/>
      <c r="F115" s="139"/>
      <c r="G115" s="139"/>
      <c r="H115" s="140"/>
      <c r="J115" s="144"/>
      <c r="K115" s="145"/>
      <c r="L115" s="145"/>
      <c r="M115" s="145"/>
      <c r="N115" s="145"/>
      <c r="O115" s="145"/>
      <c r="P115" s="145"/>
      <c r="Q115" s="146"/>
      <c r="S115" s="138"/>
      <c r="T115" s="139"/>
      <c r="U115" s="139"/>
      <c r="V115" s="139"/>
      <c r="W115" s="139"/>
      <c r="X115" s="139"/>
      <c r="Y115" s="140"/>
    </row>
    <row r="116" ht="24" customHeight="1"/>
    <row r="117" ht="24" customHeight="1"/>
    <row r="118" spans="5:23" ht="15">
      <c r="E118" s="17" t="s">
        <v>38</v>
      </c>
      <c r="F118" s="132"/>
      <c r="G118" s="132"/>
      <c r="H118" s="132"/>
      <c r="I118" s="132"/>
      <c r="J118" s="132"/>
      <c r="Q118" s="17" t="s">
        <v>39</v>
      </c>
      <c r="R118" s="132"/>
      <c r="S118" s="132"/>
      <c r="T118" s="132"/>
      <c r="U118" s="132"/>
      <c r="V118" s="132"/>
      <c r="W118" s="132"/>
    </row>
    <row r="119" spans="5:24" ht="27.75">
      <c r="E119" s="17" t="s">
        <v>40</v>
      </c>
      <c r="F119" s="133"/>
      <c r="G119" s="133"/>
      <c r="H119" s="133"/>
      <c r="I119" s="133"/>
      <c r="J119" s="133"/>
      <c r="K119" s="5" t="s">
        <v>41</v>
      </c>
      <c r="Q119" s="17" t="s">
        <v>40</v>
      </c>
      <c r="R119" s="132"/>
      <c r="S119" s="132"/>
      <c r="T119" s="132"/>
      <c r="U119" s="132"/>
      <c r="V119" s="132"/>
      <c r="W119" s="132"/>
      <c r="X119" s="5" t="s">
        <v>41</v>
      </c>
    </row>
    <row r="120" spans="5:24" ht="27.75">
      <c r="E120" s="17" t="s">
        <v>42</v>
      </c>
      <c r="F120" s="133"/>
      <c r="G120" s="133"/>
      <c r="H120" s="133"/>
      <c r="I120" s="133"/>
      <c r="J120" s="133"/>
      <c r="Q120" s="134"/>
      <c r="R120" s="134"/>
      <c r="S120" s="134"/>
      <c r="T120" s="134"/>
      <c r="U120" s="134"/>
      <c r="V120" s="134"/>
      <c r="W120" s="134"/>
      <c r="X120" s="134"/>
    </row>
    <row r="121" spans="5:23" ht="27.75">
      <c r="E121" s="17" t="s">
        <v>43</v>
      </c>
      <c r="F121" s="129"/>
      <c r="G121" s="129"/>
      <c r="H121" s="129"/>
      <c r="I121" s="129"/>
      <c r="J121" s="129"/>
      <c r="Q121" s="17" t="s">
        <v>43</v>
      </c>
      <c r="R121" s="130"/>
      <c r="S121" s="130"/>
      <c r="T121" s="130"/>
      <c r="U121" s="130"/>
      <c r="V121" s="130"/>
      <c r="W121" s="130"/>
    </row>
    <row r="122" spans="5:10" ht="27.75">
      <c r="E122" s="17" t="s">
        <v>44</v>
      </c>
      <c r="F122" s="131"/>
      <c r="G122" s="131"/>
      <c r="H122" s="131"/>
      <c r="I122" s="131"/>
      <c r="J122" s="131"/>
    </row>
  </sheetData>
  <protectedRanges>
    <protectedRange sqref="M7 H8 V13 K19:S20 X19 B40:Z44 B46:Z50 B52:Z56 B61:Z66 B70 B78 B88 J78 J88 S78 S88 B91 B101 J91 J101 S91 S101 B104 B114 J104 J114 S104 S114 R118:R119 Q120 R121 F118:F122 K22:S34" name="ช่วง1"/>
  </protectedRanges>
  <mergeCells count="262">
    <mergeCell ref="V33:W33"/>
    <mergeCell ref="V32:W32"/>
    <mergeCell ref="V31:W31"/>
    <mergeCell ref="V30:W30"/>
    <mergeCell ref="V29:W29"/>
    <mergeCell ref="V28:W28"/>
    <mergeCell ref="V27:W27"/>
    <mergeCell ref="X19:Z34"/>
    <mergeCell ref="Y13:Z13"/>
    <mergeCell ref="V13:X13"/>
    <mergeCell ref="V18:W18"/>
    <mergeCell ref="X18:Z18"/>
    <mergeCell ref="Y14:Z14"/>
    <mergeCell ref="V26:W26"/>
    <mergeCell ref="Q33:S33"/>
    <mergeCell ref="Q32:S32"/>
    <mergeCell ref="Q31:S31"/>
    <mergeCell ref="Q30:S30"/>
    <mergeCell ref="Q29:S29"/>
    <mergeCell ref="Q28:S28"/>
    <mergeCell ref="Q27:S27"/>
    <mergeCell ref="T33:U33"/>
    <mergeCell ref="T32:U32"/>
    <mergeCell ref="K33:M33"/>
    <mergeCell ref="K32:M32"/>
    <mergeCell ref="K31:M31"/>
    <mergeCell ref="K30:M30"/>
    <mergeCell ref="K29:M29"/>
    <mergeCell ref="K28:M28"/>
    <mergeCell ref="K27:M27"/>
    <mergeCell ref="N33:P33"/>
    <mergeCell ref="N32:P32"/>
    <mergeCell ref="N31:P31"/>
    <mergeCell ref="N30:P30"/>
    <mergeCell ref="N29:P29"/>
    <mergeCell ref="N28:P28"/>
    <mergeCell ref="N27:P27"/>
    <mergeCell ref="B30:G30"/>
    <mergeCell ref="B31:G31"/>
    <mergeCell ref="B32:G32"/>
    <mergeCell ref="B33:G33"/>
    <mergeCell ref="H27:J27"/>
    <mergeCell ref="H33:J33"/>
    <mergeCell ref="H32:J32"/>
    <mergeCell ref="H31:J31"/>
    <mergeCell ref="H30:J30"/>
    <mergeCell ref="H29:J29"/>
    <mergeCell ref="H28:J28"/>
    <mergeCell ref="T26:U26"/>
    <mergeCell ref="Q26:S26"/>
    <mergeCell ref="N26:P26"/>
    <mergeCell ref="H26:J26"/>
    <mergeCell ref="B26:G26"/>
    <mergeCell ref="B27:G27"/>
    <mergeCell ref="B28:G28"/>
    <mergeCell ref="B29:G29"/>
    <mergeCell ref="T27:U27"/>
    <mergeCell ref="B104:H113"/>
    <mergeCell ref="J104:Q113"/>
    <mergeCell ref="S104:Y113"/>
    <mergeCell ref="B114:H115"/>
    <mergeCell ref="J114:Q115"/>
    <mergeCell ref="S114:Y115"/>
    <mergeCell ref="B91:H100"/>
    <mergeCell ref="J91:Q100"/>
    <mergeCell ref="S91:Y100"/>
    <mergeCell ref="B101:H102"/>
    <mergeCell ref="J101:Q102"/>
    <mergeCell ref="S101:Y102"/>
    <mergeCell ref="F121:J121"/>
    <mergeCell ref="R121:W121"/>
    <mergeCell ref="F122:J122"/>
    <mergeCell ref="F118:J118"/>
    <mergeCell ref="R118:W118"/>
    <mergeCell ref="F119:J119"/>
    <mergeCell ref="R119:W119"/>
    <mergeCell ref="F120:J120"/>
    <mergeCell ref="Q120:X120"/>
    <mergeCell ref="S78:Y87"/>
    <mergeCell ref="B88:H89"/>
    <mergeCell ref="J88:Q89"/>
    <mergeCell ref="S88:Y89"/>
    <mergeCell ref="B66:G66"/>
    <mergeCell ref="H66:P66"/>
    <mergeCell ref="Q66:X66"/>
    <mergeCell ref="Y66:Z66"/>
    <mergeCell ref="B70:Y74"/>
    <mergeCell ref="B78:H87"/>
    <mergeCell ref="J78:Q87"/>
    <mergeCell ref="B64:G64"/>
    <mergeCell ref="H64:P64"/>
    <mergeCell ref="Q64:X64"/>
    <mergeCell ref="Y64:Z64"/>
    <mergeCell ref="B62:G62"/>
    <mergeCell ref="H62:P62"/>
    <mergeCell ref="Q62:X62"/>
    <mergeCell ref="Y62:Z62"/>
    <mergeCell ref="B63:G63"/>
    <mergeCell ref="H63:P63"/>
    <mergeCell ref="Q63:X63"/>
    <mergeCell ref="Y63:Z63"/>
    <mergeCell ref="B60:G60"/>
    <mergeCell ref="H60:P60"/>
    <mergeCell ref="Q60:X60"/>
    <mergeCell ref="Y60:Z60"/>
    <mergeCell ref="B61:G61"/>
    <mergeCell ref="H61:P61"/>
    <mergeCell ref="Q61:X61"/>
    <mergeCell ref="Y61:Z61"/>
    <mergeCell ref="B55:L55"/>
    <mergeCell ref="M55:X55"/>
    <mergeCell ref="Y55:Z55"/>
    <mergeCell ref="B56:L56"/>
    <mergeCell ref="M56:X56"/>
    <mergeCell ref="Y56:Z56"/>
    <mergeCell ref="B53:L53"/>
    <mergeCell ref="M53:X53"/>
    <mergeCell ref="Y53:Z53"/>
    <mergeCell ref="B54:L54"/>
    <mergeCell ref="M54:X54"/>
    <mergeCell ref="Y54:Z54"/>
    <mergeCell ref="B50:L50"/>
    <mergeCell ref="M50:X50"/>
    <mergeCell ref="Y50:Z50"/>
    <mergeCell ref="A51:Z51"/>
    <mergeCell ref="B52:L52"/>
    <mergeCell ref="M52:X52"/>
    <mergeCell ref="Y52:Z52"/>
    <mergeCell ref="B48:L48"/>
    <mergeCell ref="M48:X48"/>
    <mergeCell ref="Y48:Z48"/>
    <mergeCell ref="B49:L49"/>
    <mergeCell ref="M49:X49"/>
    <mergeCell ref="Y49:Z49"/>
    <mergeCell ref="A45:Z45"/>
    <mergeCell ref="B46:L46"/>
    <mergeCell ref="M46:X46"/>
    <mergeCell ref="Y46:Z46"/>
    <mergeCell ref="B47:L47"/>
    <mergeCell ref="M47:X47"/>
    <mergeCell ref="Y47:Z47"/>
    <mergeCell ref="B43:L43"/>
    <mergeCell ref="M43:X43"/>
    <mergeCell ref="Y43:Z43"/>
    <mergeCell ref="B44:L44"/>
    <mergeCell ref="Y44:Z44"/>
    <mergeCell ref="M41:X41"/>
    <mergeCell ref="Y41:Z41"/>
    <mergeCell ref="B42:L42"/>
    <mergeCell ref="M42:X42"/>
    <mergeCell ref="Y42:Z42"/>
    <mergeCell ref="B41:L41"/>
    <mergeCell ref="B25:G25"/>
    <mergeCell ref="H25:J25"/>
    <mergeCell ref="K25:M25"/>
    <mergeCell ref="M38:X38"/>
    <mergeCell ref="Y38:Z38"/>
    <mergeCell ref="A39:Z39"/>
    <mergeCell ref="B40:L40"/>
    <mergeCell ref="M40:X40"/>
    <mergeCell ref="Y40:Z40"/>
    <mergeCell ref="A35:S35"/>
    <mergeCell ref="T35:U35"/>
    <mergeCell ref="V35:W35"/>
    <mergeCell ref="X35:Z35"/>
    <mergeCell ref="A36:Z36"/>
    <mergeCell ref="B38:L38"/>
    <mergeCell ref="K26:M26"/>
    <mergeCell ref="T31:U31"/>
    <mergeCell ref="T30:U30"/>
    <mergeCell ref="T29:U29"/>
    <mergeCell ref="T28:U28"/>
    <mergeCell ref="N25:P25"/>
    <mergeCell ref="Q25:S25"/>
    <mergeCell ref="T25:U25"/>
    <mergeCell ref="V25:W25"/>
    <mergeCell ref="N23:P23"/>
    <mergeCell ref="Q23:S23"/>
    <mergeCell ref="B24:G24"/>
    <mergeCell ref="H24:J24"/>
    <mergeCell ref="K24:M24"/>
    <mergeCell ref="N24:P24"/>
    <mergeCell ref="Q24:S24"/>
    <mergeCell ref="T24:U24"/>
    <mergeCell ref="V24:W24"/>
    <mergeCell ref="B20:G20"/>
    <mergeCell ref="H20:J20"/>
    <mergeCell ref="K20:M20"/>
    <mergeCell ref="N20:P20"/>
    <mergeCell ref="Q20:S20"/>
    <mergeCell ref="T20:U20"/>
    <mergeCell ref="V20:W20"/>
    <mergeCell ref="V22:W22"/>
    <mergeCell ref="B21:G21"/>
    <mergeCell ref="H21:J21"/>
    <mergeCell ref="K21:M21"/>
    <mergeCell ref="N21:P21"/>
    <mergeCell ref="Q21:S21"/>
    <mergeCell ref="B19:G19"/>
    <mergeCell ref="H19:J19"/>
    <mergeCell ref="K19:M19"/>
    <mergeCell ref="N19:P19"/>
    <mergeCell ref="Q19:S19"/>
    <mergeCell ref="T19:U19"/>
    <mergeCell ref="V19:W19"/>
    <mergeCell ref="A14:P14"/>
    <mergeCell ref="Q14:R14"/>
    <mergeCell ref="S14:U14"/>
    <mergeCell ref="V14:X14"/>
    <mergeCell ref="A15:Z15"/>
    <mergeCell ref="B18:G18"/>
    <mergeCell ref="H18:J18"/>
    <mergeCell ref="K18:M18"/>
    <mergeCell ref="N18:P18"/>
    <mergeCell ref="Q18:S18"/>
    <mergeCell ref="T18:U18"/>
    <mergeCell ref="B65:G65"/>
    <mergeCell ref="H65:P65"/>
    <mergeCell ref="Q65:X65"/>
    <mergeCell ref="Y65:Z65"/>
    <mergeCell ref="T21:U21"/>
    <mergeCell ref="V21:W21"/>
    <mergeCell ref="B22:G22"/>
    <mergeCell ref="H22:J22"/>
    <mergeCell ref="K22:M22"/>
    <mergeCell ref="N22:P22"/>
    <mergeCell ref="Q22:S22"/>
    <mergeCell ref="T22:U22"/>
    <mergeCell ref="T23:U23"/>
    <mergeCell ref="V23:W23"/>
    <mergeCell ref="B34:G34"/>
    <mergeCell ref="H34:J34"/>
    <mergeCell ref="K34:M34"/>
    <mergeCell ref="N34:P34"/>
    <mergeCell ref="Q34:S34"/>
    <mergeCell ref="T34:U34"/>
    <mergeCell ref="V34:W34"/>
    <mergeCell ref="B23:G23"/>
    <mergeCell ref="H23:J23"/>
    <mergeCell ref="K23:M23"/>
    <mergeCell ref="A1:Z1"/>
    <mergeCell ref="J2:Q2"/>
    <mergeCell ref="A3:Z3"/>
    <mergeCell ref="A4:Z4"/>
    <mergeCell ref="M7:P7"/>
    <mergeCell ref="A10:A11"/>
    <mergeCell ref="A12:Z12"/>
    <mergeCell ref="B13:J13"/>
    <mergeCell ref="K13:M13"/>
    <mergeCell ref="N13:P13"/>
    <mergeCell ref="Q13:R13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S13:U13"/>
  </mergeCells>
  <dataValidations count="7">
    <dataValidation type="decimal" operator="greaterThanOrEqual" allowBlank="1" showInputMessage="1" showErrorMessage="1" error="กรุณากรอกข้อมูลเป็นตัวเลข" sqref="K20:S20">
      <formula1>0</formula1>
    </dataValidation>
    <dataValidation type="whole" operator="greaterThanOrEqual" allowBlank="1" showInputMessage="1" showErrorMessage="1" error="กรุณากรอกข้อมูลเป็นตัวเลข" sqref="K19:S19 L21:P21 R21:S21 K21:K34 L34:M34 O34:P34 R34:S34 L23:M23 O23:P23 R23:S23 Q21:Q34 N22:N34">
      <formula1>0</formula1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6:Z50 Y52:Z56 Y40:Y44 Z40:Z43 Y61:Y66 Z61:Z64 Z66">
      <formula1>1</formula1>
      <formula2>3</formula2>
    </dataValidation>
    <dataValidation type="list" allowBlank="1" showInputMessage="1" showErrorMessage="1" error="กรุณาเลือกข้อมูลตามที่กำหนดให้" sqref="B52:L56">
      <formula1>LIST!$E$2:$E$9</formula1>
    </dataValidation>
    <dataValidation type="list" allowBlank="1" showInputMessage="1" showErrorMessage="1" error="กรุณาเลือกข้อมูลตามที่กำหนดให้" sqref="B46:L50">
      <formula1>LIST!$C$2:$C$10</formula1>
    </dataValidation>
    <dataValidation type="list" allowBlank="1" showInputMessage="1" showErrorMessage="1" error="กรุณาเลือกข้อมูลตามที่กำหนดให้" sqref="B40:L44">
      <formula1>LIST!$A$2:$A$6</formula1>
    </dataValidation>
    <dataValidation type="list" allowBlank="1" showInputMessage="1" showErrorMessage="1" error="กรุณาเลือกข้อมูลตามที่กำหนดให้" sqref="B61:B66 C61:G64 C66:G66">
      <formula1>LIST!$G$2:$G$10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3" r:id="rId1"/>
  <rowBreaks count="4" manualBreakCount="4">
    <brk id="35" max="16383" man="1"/>
    <brk id="57" max="16383" man="1"/>
    <brk id="75" max="16383" man="1"/>
    <brk id="1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Z122"/>
  <sheetViews>
    <sheetView view="pageBreakPreview" zoomScaleSheetLayoutView="100" workbookViewId="0" topLeftCell="A22">
      <selection activeCell="A3" sqref="A3:Z3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9" width="8.7109375" style="5" customWidth="1"/>
    <col min="20" max="20" width="12.00390625" style="5" bestFit="1" customWidth="1"/>
    <col min="21" max="16384" width="8.7109375" style="5" customWidth="1"/>
  </cols>
  <sheetData>
    <row r="1" spans="1:26" ht="21" customHeight="1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28" t="s">
        <v>100</v>
      </c>
      <c r="K2" s="28"/>
      <c r="L2" s="28"/>
      <c r="M2" s="28"/>
      <c r="N2" s="28"/>
      <c r="O2" s="28"/>
      <c r="P2" s="28"/>
      <c r="Q2" s="28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27" t="s">
        <v>11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21" customHeight="1">
      <c r="A4" s="27" t="s">
        <v>83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ht="10.15" customHeight="1"/>
    <row r="6" ht="21" customHeight="1">
      <c r="A6" s="8" t="s">
        <v>1</v>
      </c>
    </row>
    <row r="7" spans="1:16" ht="21" customHeight="1">
      <c r="A7" s="9" t="s">
        <v>80</v>
      </c>
      <c r="L7" s="10"/>
      <c r="M7" s="29"/>
      <c r="N7" s="30"/>
      <c r="O7" s="30"/>
      <c r="P7" s="31"/>
    </row>
    <row r="8" spans="1:10" ht="21" customHeight="1">
      <c r="A8" s="9" t="s">
        <v>24</v>
      </c>
      <c r="G8" s="10"/>
      <c r="H8" s="29"/>
      <c r="I8" s="30"/>
      <c r="J8" s="31"/>
    </row>
    <row r="9" ht="9" customHeight="1">
      <c r="G9" s="5">
        <v>4</v>
      </c>
    </row>
    <row r="10" spans="1:26" s="8" customFormat="1" ht="30" customHeight="1">
      <c r="A10" s="32" t="s">
        <v>6</v>
      </c>
      <c r="B10" s="32" t="s">
        <v>19</v>
      </c>
      <c r="C10" s="32"/>
      <c r="D10" s="32"/>
      <c r="E10" s="32"/>
      <c r="F10" s="32"/>
      <c r="G10" s="32"/>
      <c r="H10" s="32"/>
      <c r="I10" s="32"/>
      <c r="J10" s="32"/>
      <c r="K10" s="32" t="s">
        <v>20</v>
      </c>
      <c r="L10" s="32"/>
      <c r="M10" s="32"/>
      <c r="N10" s="32"/>
      <c r="O10" s="32"/>
      <c r="P10" s="32"/>
      <c r="Q10" s="32"/>
      <c r="R10" s="32"/>
      <c r="S10" s="32" t="s">
        <v>5</v>
      </c>
      <c r="T10" s="32"/>
      <c r="U10" s="32"/>
      <c r="V10" s="32"/>
      <c r="W10" s="32"/>
      <c r="X10" s="32"/>
      <c r="Y10" s="32"/>
      <c r="Z10" s="32"/>
    </row>
    <row r="11" spans="1:26" s="8" customFormat="1" ht="30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 t="s">
        <v>2</v>
      </c>
      <c r="L11" s="32"/>
      <c r="M11" s="32"/>
      <c r="N11" s="32" t="s">
        <v>3</v>
      </c>
      <c r="O11" s="32"/>
      <c r="P11" s="32"/>
      <c r="Q11" s="32" t="s">
        <v>4</v>
      </c>
      <c r="R11" s="32"/>
      <c r="S11" s="32" t="s">
        <v>2</v>
      </c>
      <c r="T11" s="32"/>
      <c r="U11" s="32"/>
      <c r="V11" s="32" t="s">
        <v>3</v>
      </c>
      <c r="W11" s="32"/>
      <c r="X11" s="32"/>
      <c r="Y11" s="32" t="s">
        <v>4</v>
      </c>
      <c r="Z11" s="32"/>
    </row>
    <row r="12" spans="1:26" ht="24" customHeight="1">
      <c r="A12" s="33" t="s">
        <v>82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5"/>
    </row>
    <row r="13" spans="1:26" ht="24" customHeight="1">
      <c r="A13" s="23">
        <v>1</v>
      </c>
      <c r="B13" s="36" t="s">
        <v>81</v>
      </c>
      <c r="C13" s="36"/>
      <c r="D13" s="36"/>
      <c r="E13" s="36"/>
      <c r="F13" s="36"/>
      <c r="G13" s="36"/>
      <c r="H13" s="36"/>
      <c r="I13" s="36"/>
      <c r="J13" s="36"/>
      <c r="K13" s="37">
        <v>7500</v>
      </c>
      <c r="L13" s="37"/>
      <c r="M13" s="37"/>
      <c r="N13" s="37">
        <f>Q31</f>
        <v>0</v>
      </c>
      <c r="O13" s="37"/>
      <c r="P13" s="37"/>
      <c r="Q13" s="38">
        <f>V35</f>
        <v>0</v>
      </c>
      <c r="R13" s="38"/>
      <c r="S13" s="39">
        <v>41250000</v>
      </c>
      <c r="T13" s="40"/>
      <c r="U13" s="41"/>
      <c r="V13" s="190"/>
      <c r="W13" s="191"/>
      <c r="X13" s="192"/>
      <c r="Y13" s="166">
        <f>V13/S13*100</f>
        <v>0</v>
      </c>
      <c r="Z13" s="168"/>
    </row>
    <row r="14" spans="1:26" ht="24" customHeight="1">
      <c r="A14" s="69" t="s">
        <v>25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1"/>
      <c r="Q14" s="72">
        <f>V35</f>
        <v>0</v>
      </c>
      <c r="R14" s="72"/>
      <c r="S14" s="73">
        <f>SUM(S13)</f>
        <v>41250000</v>
      </c>
      <c r="T14" s="73"/>
      <c r="U14" s="73"/>
      <c r="V14" s="73">
        <f>V13</f>
        <v>0</v>
      </c>
      <c r="W14" s="73"/>
      <c r="X14" s="73"/>
      <c r="Y14" s="73">
        <f>Y13</f>
        <v>0</v>
      </c>
      <c r="Z14" s="73"/>
    </row>
    <row r="15" spans="1:26" ht="9.9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</row>
    <row r="16" spans="1:13" ht="24" customHeight="1">
      <c r="A16" s="12" t="s">
        <v>7</v>
      </c>
      <c r="H16" s="13"/>
      <c r="I16" s="14"/>
      <c r="J16" s="14"/>
      <c r="K16" s="14"/>
      <c r="L16" s="14"/>
      <c r="M16" s="14"/>
    </row>
    <row r="17" spans="1:26" s="11" customFormat="1" ht="9.95" customHeight="1">
      <c r="A17" s="5"/>
      <c r="B17" s="5"/>
      <c r="C17" s="5"/>
      <c r="D17" s="5"/>
      <c r="E17" s="5"/>
      <c r="F17" s="5"/>
      <c r="G17" s="5"/>
      <c r="H17" s="15"/>
      <c r="I17" s="15"/>
      <c r="J17" s="15"/>
      <c r="K17" s="15"/>
      <c r="L17" s="15"/>
      <c r="M17" s="1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8" customFormat="1" ht="72" customHeight="1">
      <c r="A18" s="18" t="s">
        <v>6</v>
      </c>
      <c r="B18" s="32" t="s">
        <v>22</v>
      </c>
      <c r="C18" s="32"/>
      <c r="D18" s="32"/>
      <c r="E18" s="32"/>
      <c r="F18" s="32"/>
      <c r="G18" s="32"/>
      <c r="H18" s="32" t="s">
        <v>26</v>
      </c>
      <c r="I18" s="32"/>
      <c r="J18" s="32"/>
      <c r="K18" s="32" t="s">
        <v>23</v>
      </c>
      <c r="L18" s="32"/>
      <c r="M18" s="32"/>
      <c r="N18" s="32" t="s">
        <v>27</v>
      </c>
      <c r="O18" s="32"/>
      <c r="P18" s="32"/>
      <c r="Q18" s="32" t="s">
        <v>28</v>
      </c>
      <c r="R18" s="32"/>
      <c r="S18" s="32"/>
      <c r="T18" s="32" t="s">
        <v>29</v>
      </c>
      <c r="U18" s="32"/>
      <c r="V18" s="89" t="s">
        <v>8</v>
      </c>
      <c r="W18" s="89"/>
      <c r="X18" s="32" t="s">
        <v>9</v>
      </c>
      <c r="Y18" s="32"/>
      <c r="Z18" s="32"/>
    </row>
    <row r="19" spans="1:26" ht="24" customHeight="1">
      <c r="A19" s="24">
        <v>1</v>
      </c>
      <c r="B19" s="63" t="s">
        <v>84</v>
      </c>
      <c r="C19" s="63"/>
      <c r="D19" s="63"/>
      <c r="E19" s="63"/>
      <c r="F19" s="63"/>
      <c r="G19" s="63"/>
      <c r="H19" s="64">
        <v>12</v>
      </c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5"/>
      <c r="T19" s="66">
        <v>20</v>
      </c>
      <c r="U19" s="66"/>
      <c r="V19" s="67">
        <f>SUM(V20:W23)</f>
        <v>0</v>
      </c>
      <c r="W19" s="68"/>
      <c r="X19" s="182"/>
      <c r="Y19" s="74"/>
      <c r="Z19" s="183"/>
    </row>
    <row r="20" spans="1:26" ht="24" customHeight="1">
      <c r="A20" s="23">
        <v>1.1</v>
      </c>
      <c r="B20" s="75" t="s">
        <v>85</v>
      </c>
      <c r="C20" s="75"/>
      <c r="D20" s="75"/>
      <c r="E20" s="75"/>
      <c r="F20" s="75"/>
      <c r="G20" s="75"/>
      <c r="H20" s="62">
        <v>12</v>
      </c>
      <c r="I20" s="62"/>
      <c r="J20" s="62"/>
      <c r="K20" s="61"/>
      <c r="L20" s="61"/>
      <c r="M20" s="61"/>
      <c r="N20" s="61"/>
      <c r="O20" s="61"/>
      <c r="P20" s="61"/>
      <c r="Q20" s="61"/>
      <c r="R20" s="61"/>
      <c r="S20" s="61"/>
      <c r="T20" s="47">
        <v>5</v>
      </c>
      <c r="U20" s="47"/>
      <c r="V20" s="48">
        <f>(T20*((K20*0)+(N20*50)+(Q20*100)))/(H20*100)</f>
        <v>0</v>
      </c>
      <c r="W20" s="49"/>
      <c r="X20" s="184"/>
      <c r="Y20" s="185"/>
      <c r="Z20" s="186"/>
    </row>
    <row r="21" spans="1:26" ht="24" customHeight="1">
      <c r="A21" s="23">
        <v>1.2</v>
      </c>
      <c r="B21" s="75" t="s">
        <v>86</v>
      </c>
      <c r="C21" s="75"/>
      <c r="D21" s="75"/>
      <c r="E21" s="75"/>
      <c r="F21" s="75"/>
      <c r="G21" s="75"/>
      <c r="H21" s="62">
        <v>12</v>
      </c>
      <c r="I21" s="62"/>
      <c r="J21" s="62"/>
      <c r="K21" s="61"/>
      <c r="L21" s="61"/>
      <c r="M21" s="61"/>
      <c r="N21" s="61"/>
      <c r="O21" s="61"/>
      <c r="P21" s="61"/>
      <c r="Q21" s="61"/>
      <c r="R21" s="61"/>
      <c r="S21" s="56"/>
      <c r="T21" s="47">
        <v>5</v>
      </c>
      <c r="U21" s="47"/>
      <c r="V21" s="48">
        <f>(T21*((K21*0)+(N21*50)+(Q21*100)))/(H21*100)</f>
        <v>0</v>
      </c>
      <c r="W21" s="49"/>
      <c r="X21" s="184"/>
      <c r="Y21" s="185"/>
      <c r="Z21" s="186"/>
    </row>
    <row r="22" spans="1:26" ht="24" customHeight="1">
      <c r="A22" s="23">
        <v>1.3</v>
      </c>
      <c r="B22" s="50" t="s">
        <v>87</v>
      </c>
      <c r="C22" s="51"/>
      <c r="D22" s="51"/>
      <c r="E22" s="51"/>
      <c r="F22" s="51"/>
      <c r="G22" s="52"/>
      <c r="H22" s="53">
        <v>12</v>
      </c>
      <c r="I22" s="54"/>
      <c r="J22" s="55"/>
      <c r="K22" s="56"/>
      <c r="L22" s="57"/>
      <c r="M22" s="58"/>
      <c r="N22" s="56"/>
      <c r="O22" s="57"/>
      <c r="P22" s="58"/>
      <c r="Q22" s="56"/>
      <c r="R22" s="57"/>
      <c r="S22" s="57"/>
      <c r="T22" s="47">
        <v>5</v>
      </c>
      <c r="U22" s="47"/>
      <c r="V22" s="48">
        <f>(T22*((K22*0)+(N22*50)+(Q22*100)))/(H22*100)</f>
        <v>0</v>
      </c>
      <c r="W22" s="49"/>
      <c r="X22" s="184"/>
      <c r="Y22" s="185"/>
      <c r="Z22" s="186"/>
    </row>
    <row r="23" spans="1:26" ht="48" customHeight="1">
      <c r="A23" s="23">
        <v>1.4</v>
      </c>
      <c r="B23" s="59" t="s">
        <v>88</v>
      </c>
      <c r="C23" s="59"/>
      <c r="D23" s="59"/>
      <c r="E23" s="59"/>
      <c r="F23" s="59"/>
      <c r="G23" s="59"/>
      <c r="H23" s="62">
        <v>12</v>
      </c>
      <c r="I23" s="62"/>
      <c r="J23" s="62"/>
      <c r="K23" s="61"/>
      <c r="L23" s="61"/>
      <c r="M23" s="61"/>
      <c r="N23" s="61"/>
      <c r="O23" s="61"/>
      <c r="P23" s="61"/>
      <c r="Q23" s="61"/>
      <c r="R23" s="61"/>
      <c r="S23" s="56"/>
      <c r="T23" s="47">
        <v>5</v>
      </c>
      <c r="U23" s="47"/>
      <c r="V23" s="48">
        <f aca="true" t="shared" si="0" ref="V23:V34">(T23*((K23*0)+(N23*50)+(Q23*100)))/(H23*100)</f>
        <v>0</v>
      </c>
      <c r="W23" s="49"/>
      <c r="X23" s="184"/>
      <c r="Y23" s="185"/>
      <c r="Z23" s="186"/>
    </row>
    <row r="24" spans="1:26" ht="24" customHeight="1">
      <c r="A24" s="24">
        <v>2</v>
      </c>
      <c r="B24" s="76" t="s">
        <v>89</v>
      </c>
      <c r="C24" s="77"/>
      <c r="D24" s="77"/>
      <c r="E24" s="77"/>
      <c r="F24" s="77"/>
      <c r="G24" s="78"/>
      <c r="H24" s="79">
        <v>12</v>
      </c>
      <c r="I24" s="80"/>
      <c r="J24" s="81"/>
      <c r="K24" s="65"/>
      <c r="L24" s="82"/>
      <c r="M24" s="83"/>
      <c r="N24" s="65"/>
      <c r="O24" s="82"/>
      <c r="P24" s="83"/>
      <c r="Q24" s="65"/>
      <c r="R24" s="82"/>
      <c r="S24" s="83"/>
      <c r="T24" s="84">
        <v>20</v>
      </c>
      <c r="U24" s="85"/>
      <c r="V24" s="67">
        <f>SUM(V25:W28)</f>
        <v>0</v>
      </c>
      <c r="W24" s="68"/>
      <c r="X24" s="184"/>
      <c r="Y24" s="185"/>
      <c r="Z24" s="186"/>
    </row>
    <row r="25" spans="1:26" ht="24" customHeight="1">
      <c r="A25" s="23">
        <v>2.1</v>
      </c>
      <c r="B25" s="50" t="s">
        <v>90</v>
      </c>
      <c r="C25" s="51"/>
      <c r="D25" s="51"/>
      <c r="E25" s="51"/>
      <c r="F25" s="51"/>
      <c r="G25" s="52"/>
      <c r="H25" s="53">
        <v>7</v>
      </c>
      <c r="I25" s="54"/>
      <c r="J25" s="55"/>
      <c r="K25" s="56"/>
      <c r="L25" s="57"/>
      <c r="M25" s="58"/>
      <c r="N25" s="56"/>
      <c r="O25" s="57"/>
      <c r="P25" s="58"/>
      <c r="Q25" s="56"/>
      <c r="R25" s="57"/>
      <c r="S25" s="102"/>
      <c r="T25" s="100">
        <v>5</v>
      </c>
      <c r="U25" s="101"/>
      <c r="V25" s="48">
        <f aca="true" t="shared" si="1" ref="V25:V33">(T25*((K25*0)+(N25*50)+(Q25*100)))/(H25*100)</f>
        <v>0</v>
      </c>
      <c r="W25" s="49"/>
      <c r="X25" s="184"/>
      <c r="Y25" s="185"/>
      <c r="Z25" s="186"/>
    </row>
    <row r="26" spans="1:26" ht="48" customHeight="1">
      <c r="A26" s="23">
        <v>2.2</v>
      </c>
      <c r="B26" s="50" t="s">
        <v>91</v>
      </c>
      <c r="C26" s="51"/>
      <c r="D26" s="51"/>
      <c r="E26" s="51"/>
      <c r="F26" s="51"/>
      <c r="G26" s="52"/>
      <c r="H26" s="53">
        <v>12</v>
      </c>
      <c r="I26" s="54"/>
      <c r="J26" s="55"/>
      <c r="K26" s="56"/>
      <c r="L26" s="57"/>
      <c r="M26" s="58"/>
      <c r="N26" s="56"/>
      <c r="O26" s="57"/>
      <c r="P26" s="58"/>
      <c r="Q26" s="56"/>
      <c r="R26" s="57"/>
      <c r="S26" s="102"/>
      <c r="T26" s="100">
        <v>5</v>
      </c>
      <c r="U26" s="101"/>
      <c r="V26" s="48">
        <f t="shared" si="1"/>
        <v>0</v>
      </c>
      <c r="W26" s="49"/>
      <c r="X26" s="184"/>
      <c r="Y26" s="185"/>
      <c r="Z26" s="186"/>
    </row>
    <row r="27" spans="1:26" ht="48" customHeight="1">
      <c r="A27" s="23">
        <v>2.3</v>
      </c>
      <c r="B27" s="50" t="s">
        <v>92</v>
      </c>
      <c r="C27" s="51"/>
      <c r="D27" s="51"/>
      <c r="E27" s="51"/>
      <c r="F27" s="51"/>
      <c r="G27" s="52"/>
      <c r="H27" s="53">
        <v>12</v>
      </c>
      <c r="I27" s="54"/>
      <c r="J27" s="55"/>
      <c r="K27" s="56"/>
      <c r="L27" s="57"/>
      <c r="M27" s="58"/>
      <c r="N27" s="56"/>
      <c r="O27" s="57"/>
      <c r="P27" s="58"/>
      <c r="Q27" s="56"/>
      <c r="R27" s="57"/>
      <c r="S27" s="102"/>
      <c r="T27" s="100">
        <v>5</v>
      </c>
      <c r="U27" s="101"/>
      <c r="V27" s="48">
        <f t="shared" si="1"/>
        <v>0</v>
      </c>
      <c r="W27" s="49"/>
      <c r="X27" s="184"/>
      <c r="Y27" s="185"/>
      <c r="Z27" s="185"/>
    </row>
    <row r="28" spans="1:26" ht="48" customHeight="1">
      <c r="A28" s="23">
        <v>2.4</v>
      </c>
      <c r="B28" s="50" t="s">
        <v>93</v>
      </c>
      <c r="C28" s="51"/>
      <c r="D28" s="51"/>
      <c r="E28" s="51"/>
      <c r="F28" s="51"/>
      <c r="G28" s="147"/>
      <c r="H28" s="54">
        <v>12</v>
      </c>
      <c r="I28" s="54"/>
      <c r="J28" s="55"/>
      <c r="K28" s="56"/>
      <c r="L28" s="57"/>
      <c r="M28" s="58"/>
      <c r="N28" s="56"/>
      <c r="O28" s="57"/>
      <c r="P28" s="58"/>
      <c r="Q28" s="56"/>
      <c r="R28" s="57"/>
      <c r="S28" s="102"/>
      <c r="T28" s="100">
        <v>5</v>
      </c>
      <c r="U28" s="101"/>
      <c r="V28" s="48">
        <f t="shared" si="1"/>
        <v>0</v>
      </c>
      <c r="W28" s="49"/>
      <c r="X28" s="184"/>
      <c r="Y28" s="185"/>
      <c r="Z28" s="186"/>
    </row>
    <row r="29" spans="1:26" ht="24" customHeight="1">
      <c r="A29" s="24">
        <v>3</v>
      </c>
      <c r="B29" s="76" t="s">
        <v>94</v>
      </c>
      <c r="C29" s="77"/>
      <c r="D29" s="77"/>
      <c r="E29" s="77"/>
      <c r="F29" s="77"/>
      <c r="G29" s="78"/>
      <c r="H29" s="79">
        <v>7500</v>
      </c>
      <c r="I29" s="80"/>
      <c r="J29" s="81"/>
      <c r="K29" s="169"/>
      <c r="L29" s="170"/>
      <c r="M29" s="171"/>
      <c r="N29" s="169"/>
      <c r="O29" s="170"/>
      <c r="P29" s="171"/>
      <c r="Q29" s="169"/>
      <c r="R29" s="170"/>
      <c r="S29" s="171"/>
      <c r="T29" s="84">
        <v>50</v>
      </c>
      <c r="U29" s="85"/>
      <c r="V29" s="67">
        <f>SUM(V30:W31)</f>
        <v>0</v>
      </c>
      <c r="W29" s="68"/>
      <c r="X29" s="184"/>
      <c r="Y29" s="185"/>
      <c r="Z29" s="186"/>
    </row>
    <row r="30" spans="1:26" ht="24" customHeight="1">
      <c r="A30" s="23">
        <v>3.1</v>
      </c>
      <c r="B30" s="50" t="s">
        <v>95</v>
      </c>
      <c r="C30" s="51"/>
      <c r="D30" s="51"/>
      <c r="E30" s="51"/>
      <c r="F30" s="51"/>
      <c r="G30" s="52"/>
      <c r="H30" s="53">
        <v>7500</v>
      </c>
      <c r="I30" s="54"/>
      <c r="J30" s="55"/>
      <c r="K30" s="166"/>
      <c r="L30" s="167"/>
      <c r="M30" s="168"/>
      <c r="N30" s="166"/>
      <c r="O30" s="167"/>
      <c r="P30" s="168"/>
      <c r="Q30" s="166"/>
      <c r="R30" s="167"/>
      <c r="S30" s="173"/>
      <c r="T30" s="100">
        <v>20</v>
      </c>
      <c r="U30" s="101"/>
      <c r="V30" s="48">
        <f t="shared" si="1"/>
        <v>0</v>
      </c>
      <c r="W30" s="49"/>
      <c r="X30" s="184"/>
      <c r="Y30" s="185"/>
      <c r="Z30" s="186"/>
    </row>
    <row r="31" spans="1:26" ht="24" customHeight="1">
      <c r="A31" s="23">
        <v>3.2</v>
      </c>
      <c r="B31" s="50" t="s">
        <v>96</v>
      </c>
      <c r="C31" s="51"/>
      <c r="D31" s="51"/>
      <c r="E31" s="51"/>
      <c r="F31" s="51"/>
      <c r="G31" s="52"/>
      <c r="H31" s="53">
        <v>7500</v>
      </c>
      <c r="I31" s="54"/>
      <c r="J31" s="55"/>
      <c r="K31" s="166"/>
      <c r="L31" s="167"/>
      <c r="M31" s="168"/>
      <c r="N31" s="166"/>
      <c r="O31" s="167"/>
      <c r="P31" s="168"/>
      <c r="Q31" s="166"/>
      <c r="R31" s="167"/>
      <c r="S31" s="173"/>
      <c r="T31" s="100">
        <v>30</v>
      </c>
      <c r="U31" s="101"/>
      <c r="V31" s="48">
        <f t="shared" si="1"/>
        <v>0</v>
      </c>
      <c r="W31" s="49"/>
      <c r="X31" s="184"/>
      <c r="Y31" s="185"/>
      <c r="Z31" s="186"/>
    </row>
    <row r="32" spans="1:26" ht="24" customHeight="1">
      <c r="A32" s="25">
        <v>4</v>
      </c>
      <c r="B32" s="148" t="s">
        <v>97</v>
      </c>
      <c r="C32" s="149"/>
      <c r="D32" s="149"/>
      <c r="E32" s="149"/>
      <c r="F32" s="149"/>
      <c r="G32" s="150"/>
      <c r="H32" s="157">
        <v>12</v>
      </c>
      <c r="I32" s="158"/>
      <c r="J32" s="159"/>
      <c r="K32" s="163"/>
      <c r="L32" s="164"/>
      <c r="M32" s="165"/>
      <c r="N32" s="163"/>
      <c r="O32" s="164"/>
      <c r="P32" s="165"/>
      <c r="Q32" s="163"/>
      <c r="R32" s="164"/>
      <c r="S32" s="165"/>
      <c r="T32" s="176">
        <v>10</v>
      </c>
      <c r="U32" s="177"/>
      <c r="V32" s="180">
        <f>SUM(V33:W34)</f>
        <v>0</v>
      </c>
      <c r="W32" s="181"/>
      <c r="X32" s="184"/>
      <c r="Y32" s="185"/>
      <c r="Z32" s="186"/>
    </row>
    <row r="33" spans="1:26" ht="24" customHeight="1">
      <c r="A33" s="26">
        <v>4.1</v>
      </c>
      <c r="B33" s="151" t="s">
        <v>98</v>
      </c>
      <c r="C33" s="152"/>
      <c r="D33" s="152"/>
      <c r="E33" s="152"/>
      <c r="F33" s="152"/>
      <c r="G33" s="153"/>
      <c r="H33" s="154">
        <v>12</v>
      </c>
      <c r="I33" s="155"/>
      <c r="J33" s="156"/>
      <c r="K33" s="160"/>
      <c r="L33" s="161"/>
      <c r="M33" s="162"/>
      <c r="N33" s="160"/>
      <c r="O33" s="161"/>
      <c r="P33" s="162"/>
      <c r="Q33" s="160"/>
      <c r="R33" s="161"/>
      <c r="S33" s="172"/>
      <c r="T33" s="174">
        <v>5</v>
      </c>
      <c r="U33" s="175"/>
      <c r="V33" s="178">
        <f t="shared" si="1"/>
        <v>0</v>
      </c>
      <c r="W33" s="179"/>
      <c r="X33" s="184"/>
      <c r="Y33" s="185"/>
      <c r="Z33" s="186"/>
    </row>
    <row r="34" spans="1:26" ht="24" customHeight="1">
      <c r="A34" s="23">
        <v>4.2</v>
      </c>
      <c r="B34" s="59" t="s">
        <v>99</v>
      </c>
      <c r="C34" s="59"/>
      <c r="D34" s="59"/>
      <c r="E34" s="59"/>
      <c r="F34" s="59"/>
      <c r="G34" s="59"/>
      <c r="H34" s="60">
        <v>12</v>
      </c>
      <c r="I34" s="60"/>
      <c r="J34" s="60"/>
      <c r="K34" s="61"/>
      <c r="L34" s="61"/>
      <c r="M34" s="61"/>
      <c r="N34" s="61"/>
      <c r="O34" s="61"/>
      <c r="P34" s="61"/>
      <c r="Q34" s="61"/>
      <c r="R34" s="61"/>
      <c r="S34" s="56"/>
      <c r="T34" s="47">
        <v>5</v>
      </c>
      <c r="U34" s="47"/>
      <c r="V34" s="48">
        <f t="shared" si="0"/>
        <v>0</v>
      </c>
      <c r="W34" s="49"/>
      <c r="X34" s="187"/>
      <c r="Y34" s="188"/>
      <c r="Z34" s="189"/>
    </row>
    <row r="35" spans="1:26" ht="24" customHeight="1">
      <c r="A35" s="95" t="s">
        <v>10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6">
        <f>SUM(T32,T29,T24,T19)</f>
        <v>100</v>
      </c>
      <c r="U35" s="97"/>
      <c r="V35" s="98">
        <f>SUM(V19,V24,V29,V32)</f>
        <v>0</v>
      </c>
      <c r="W35" s="98"/>
      <c r="X35" s="99"/>
      <c r="Y35" s="99"/>
      <c r="Z35" s="99"/>
    </row>
    <row r="36" spans="1:26" ht="9.9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</row>
    <row r="37" ht="24" customHeight="1">
      <c r="A37" s="4" t="s">
        <v>76</v>
      </c>
    </row>
    <row r="38" spans="1:26" ht="60" customHeight="1">
      <c r="A38" s="18" t="s">
        <v>6</v>
      </c>
      <c r="B38" s="32" t="s">
        <v>30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86" t="s">
        <v>31</v>
      </c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89" t="s">
        <v>32</v>
      </c>
      <c r="Z38" s="89"/>
    </row>
    <row r="39" spans="1:26" ht="24" customHeight="1">
      <c r="A39" s="90" t="s">
        <v>33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2"/>
    </row>
    <row r="40" spans="1:26" ht="48" customHeight="1">
      <c r="A40" s="19" t="str">
        <f>IF(B40&lt;&gt;"","2.1.1","")</f>
        <v/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42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4"/>
      <c r="Y40" s="94"/>
      <c r="Z40" s="94"/>
    </row>
    <row r="41" spans="1:26" ht="48" customHeight="1">
      <c r="A41" s="19" t="str">
        <f>IF(B41&lt;&gt;"","2.1.2","")</f>
        <v/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42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4"/>
      <c r="Y41" s="94"/>
      <c r="Z41" s="94"/>
    </row>
    <row r="42" spans="1:26" ht="48" customHeight="1">
      <c r="A42" s="19" t="str">
        <f>IF(B42&lt;&gt;"","2.1.3","")</f>
        <v/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42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4"/>
      <c r="Y42" s="94"/>
      <c r="Z42" s="94"/>
    </row>
    <row r="43" spans="1:26" ht="48" customHeight="1">
      <c r="A43" s="19" t="str">
        <f>IF(B43&lt;&gt;"","2.1.4","")</f>
        <v/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42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4"/>
      <c r="Y43" s="94"/>
      <c r="Z43" s="94"/>
    </row>
    <row r="44" spans="1:26" ht="48" customHeight="1">
      <c r="A44" s="19" t="str">
        <f>IF(B44&lt;&gt;"","2.1.5","")</f>
        <v/>
      </c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20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2"/>
      <c r="Y44" s="45"/>
      <c r="Z44" s="46"/>
    </row>
    <row r="45" spans="1:26" ht="24" customHeight="1">
      <c r="A45" s="90" t="s">
        <v>34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2"/>
    </row>
    <row r="46" spans="1:26" ht="48" customHeight="1">
      <c r="A46" s="19" t="str">
        <f>IF(B46&lt;&gt;"","2.2.1","")</f>
        <v/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42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94"/>
      <c r="Z46" s="94"/>
    </row>
    <row r="47" spans="1:26" ht="48" customHeight="1">
      <c r="A47" s="19" t="str">
        <f>IF(B47&lt;&gt;"","2.2.2","")</f>
        <v/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42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4"/>
      <c r="Y47" s="94"/>
      <c r="Z47" s="94"/>
    </row>
    <row r="48" spans="1:26" ht="48" customHeight="1">
      <c r="A48" s="19" t="str">
        <f>IF(B48&lt;&gt;"","2.2.3","")</f>
        <v/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42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4"/>
      <c r="Y48" s="94"/>
      <c r="Z48" s="94"/>
    </row>
    <row r="49" spans="1:26" ht="48" customHeight="1">
      <c r="A49" s="19" t="str">
        <f>IF(B49&lt;&gt;"","2.2.4","")</f>
        <v/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42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4"/>
      <c r="Y49" s="94"/>
      <c r="Z49" s="94"/>
    </row>
    <row r="50" spans="1:26" ht="48" customHeight="1">
      <c r="A50" s="19" t="str">
        <f>IF(B50&lt;&gt;"","2.2.5","")</f>
        <v/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42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4"/>
      <c r="Y50" s="94"/>
      <c r="Z50" s="94"/>
    </row>
    <row r="51" spans="1:26" ht="15.75" customHeight="1">
      <c r="A51" s="90" t="s">
        <v>35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2"/>
    </row>
    <row r="52" spans="1:26" ht="48" customHeight="1">
      <c r="A52" s="19" t="str">
        <f>IF(B52&lt;&gt;"","2.3.1","")</f>
        <v/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42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4"/>
      <c r="Y52" s="94"/>
      <c r="Z52" s="94"/>
    </row>
    <row r="53" spans="1:26" ht="48" customHeight="1">
      <c r="A53" s="19" t="str">
        <f>IF(B53&lt;&gt;"","2.3.2","")</f>
        <v/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42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4"/>
      <c r="Y53" s="94"/>
      <c r="Z53" s="94"/>
    </row>
    <row r="54" spans="1:26" ht="48" customHeight="1">
      <c r="A54" s="19" t="str">
        <f>IF(B54&lt;&gt;"","2.3.3","")</f>
        <v/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42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4"/>
      <c r="Y54" s="94"/>
      <c r="Z54" s="94"/>
    </row>
    <row r="55" spans="1:26" ht="48" customHeight="1">
      <c r="A55" s="19" t="str">
        <f>IF(B55&lt;&gt;"","2.3.4","")</f>
        <v/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42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4"/>
      <c r="Y55" s="94"/>
      <c r="Z55" s="94"/>
    </row>
    <row r="56" spans="1:26" ht="48" customHeight="1">
      <c r="A56" s="19" t="str">
        <f>IF(B56&lt;&gt;"","2.3.5","")</f>
        <v/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42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4"/>
      <c r="Y56" s="94"/>
      <c r="Z56" s="94"/>
    </row>
    <row r="57" ht="9.95" customHeight="1"/>
    <row r="58" ht="24" customHeight="1">
      <c r="A58" s="5" t="s">
        <v>77</v>
      </c>
    </row>
    <row r="59" ht="9.95" customHeight="1"/>
    <row r="60" spans="1:26" ht="60" customHeight="1">
      <c r="A60" s="18" t="s">
        <v>6</v>
      </c>
      <c r="B60" s="32" t="s">
        <v>36</v>
      </c>
      <c r="C60" s="32"/>
      <c r="D60" s="32"/>
      <c r="E60" s="32"/>
      <c r="F60" s="32"/>
      <c r="G60" s="32"/>
      <c r="H60" s="32" t="s">
        <v>31</v>
      </c>
      <c r="I60" s="32"/>
      <c r="J60" s="32"/>
      <c r="K60" s="32"/>
      <c r="L60" s="32"/>
      <c r="M60" s="32"/>
      <c r="N60" s="32"/>
      <c r="O60" s="32"/>
      <c r="P60" s="32"/>
      <c r="Q60" s="86" t="s">
        <v>37</v>
      </c>
      <c r="R60" s="87"/>
      <c r="S60" s="87"/>
      <c r="T60" s="87"/>
      <c r="U60" s="87"/>
      <c r="V60" s="87"/>
      <c r="W60" s="87"/>
      <c r="X60" s="88"/>
      <c r="Y60" s="89" t="s">
        <v>32</v>
      </c>
      <c r="Z60" s="89"/>
    </row>
    <row r="61" spans="1:26" s="16" customFormat="1" ht="72" customHeight="1">
      <c r="A61" s="19" t="str">
        <f>IF(B61&lt;&gt;"","3.1","")</f>
        <v/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42"/>
      <c r="R61" s="43"/>
      <c r="S61" s="43"/>
      <c r="T61" s="43"/>
      <c r="U61" s="43"/>
      <c r="V61" s="43"/>
      <c r="W61" s="43"/>
      <c r="X61" s="44"/>
      <c r="Y61" s="94"/>
      <c r="Z61" s="94"/>
    </row>
    <row r="62" spans="1:26" ht="72" customHeight="1">
      <c r="A62" s="19" t="str">
        <f>IF(B62&lt;&gt;"","3.2","")</f>
        <v/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42"/>
      <c r="R62" s="43"/>
      <c r="S62" s="43"/>
      <c r="T62" s="43"/>
      <c r="U62" s="43"/>
      <c r="V62" s="43"/>
      <c r="W62" s="43"/>
      <c r="X62" s="44"/>
      <c r="Y62" s="94"/>
      <c r="Z62" s="94"/>
    </row>
    <row r="63" spans="1:26" ht="72" customHeight="1">
      <c r="A63" s="19" t="str">
        <f>IF(B63&lt;&gt;"","3.3","")</f>
        <v/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42"/>
      <c r="R63" s="43"/>
      <c r="S63" s="43"/>
      <c r="T63" s="43"/>
      <c r="U63" s="43"/>
      <c r="V63" s="43"/>
      <c r="W63" s="43"/>
      <c r="X63" s="44"/>
      <c r="Y63" s="94"/>
      <c r="Z63" s="94"/>
    </row>
    <row r="64" spans="1:26" ht="72" customHeight="1">
      <c r="A64" s="19" t="str">
        <f>IF(B64&lt;&gt;"","3.4","")</f>
        <v/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42"/>
      <c r="R64" s="43"/>
      <c r="S64" s="43"/>
      <c r="T64" s="43"/>
      <c r="U64" s="43"/>
      <c r="V64" s="43"/>
      <c r="W64" s="43"/>
      <c r="X64" s="44"/>
      <c r="Y64" s="94"/>
      <c r="Z64" s="94"/>
    </row>
    <row r="65" spans="1:26" ht="72" customHeight="1">
      <c r="A65" s="19" t="str">
        <f>IF(B65&lt;&gt;"","3.5","")</f>
        <v/>
      </c>
      <c r="B65" s="42"/>
      <c r="C65" s="43"/>
      <c r="D65" s="43"/>
      <c r="E65" s="43"/>
      <c r="F65" s="43"/>
      <c r="G65" s="44"/>
      <c r="H65" s="42"/>
      <c r="I65" s="43"/>
      <c r="J65" s="43"/>
      <c r="K65" s="43"/>
      <c r="L65" s="43"/>
      <c r="M65" s="43"/>
      <c r="N65" s="43"/>
      <c r="O65" s="43"/>
      <c r="P65" s="44"/>
      <c r="Q65" s="42"/>
      <c r="R65" s="43"/>
      <c r="S65" s="43"/>
      <c r="T65" s="43"/>
      <c r="U65" s="43"/>
      <c r="V65" s="43"/>
      <c r="W65" s="43"/>
      <c r="X65" s="44"/>
      <c r="Y65" s="45"/>
      <c r="Z65" s="46"/>
    </row>
    <row r="66" spans="1:26" ht="72" customHeight="1">
      <c r="A66" s="19" t="str">
        <f>IF(B66&lt;&gt;"","3.6","")</f>
        <v/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42"/>
      <c r="R66" s="43"/>
      <c r="S66" s="43"/>
      <c r="T66" s="43"/>
      <c r="U66" s="43"/>
      <c r="V66" s="43"/>
      <c r="W66" s="43"/>
      <c r="X66" s="44"/>
      <c r="Y66" s="94"/>
      <c r="Z66" s="94"/>
    </row>
    <row r="67" ht="9.95" customHeight="1">
      <c r="A67" s="5"/>
    </row>
    <row r="68" ht="24" customHeight="1">
      <c r="A68" s="5" t="s">
        <v>78</v>
      </c>
    </row>
    <row r="69" ht="9.95" customHeight="1">
      <c r="A69" s="5"/>
    </row>
    <row r="70" spans="2:25" ht="48" customHeight="1">
      <c r="B70" s="119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1"/>
    </row>
    <row r="71" spans="2:25" ht="48" customHeight="1">
      <c r="B71" s="122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4"/>
    </row>
    <row r="72" spans="2:25" ht="48" customHeight="1">
      <c r="B72" s="122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4"/>
    </row>
    <row r="73" spans="2:25" ht="48" customHeight="1">
      <c r="B73" s="122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4"/>
    </row>
    <row r="74" spans="2:25" ht="48" customHeight="1">
      <c r="B74" s="125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7"/>
    </row>
    <row r="75" ht="24" customHeight="1">
      <c r="A75" s="5"/>
    </row>
    <row r="76" ht="35.25" customHeight="1">
      <c r="A76" s="5" t="s">
        <v>79</v>
      </c>
    </row>
    <row r="77" ht="21" customHeight="1"/>
    <row r="78" spans="2:25" ht="21" customHeight="1">
      <c r="B78" s="128"/>
      <c r="C78" s="128"/>
      <c r="D78" s="128"/>
      <c r="E78" s="128"/>
      <c r="F78" s="128"/>
      <c r="G78" s="128"/>
      <c r="H78" s="128"/>
      <c r="J78" s="128"/>
      <c r="K78" s="128"/>
      <c r="L78" s="128"/>
      <c r="M78" s="128"/>
      <c r="N78" s="128"/>
      <c r="O78" s="128"/>
      <c r="P78" s="128"/>
      <c r="Q78" s="128"/>
      <c r="S78" s="103"/>
      <c r="T78" s="104"/>
      <c r="U78" s="104"/>
      <c r="V78" s="104"/>
      <c r="W78" s="104"/>
      <c r="X78" s="104"/>
      <c r="Y78" s="105"/>
    </row>
    <row r="79" spans="2:25" ht="21" customHeight="1">
      <c r="B79" s="128"/>
      <c r="C79" s="128"/>
      <c r="D79" s="128"/>
      <c r="E79" s="128"/>
      <c r="F79" s="128"/>
      <c r="G79" s="128"/>
      <c r="H79" s="128"/>
      <c r="J79" s="128"/>
      <c r="K79" s="128"/>
      <c r="L79" s="128"/>
      <c r="M79" s="128"/>
      <c r="N79" s="128"/>
      <c r="O79" s="128"/>
      <c r="P79" s="128"/>
      <c r="Q79" s="128"/>
      <c r="S79" s="106"/>
      <c r="T79" s="107"/>
      <c r="U79" s="107"/>
      <c r="V79" s="107"/>
      <c r="W79" s="107"/>
      <c r="X79" s="107"/>
      <c r="Y79" s="108"/>
    </row>
    <row r="80" spans="2:25" ht="21" customHeight="1">
      <c r="B80" s="128"/>
      <c r="C80" s="128"/>
      <c r="D80" s="128"/>
      <c r="E80" s="128"/>
      <c r="F80" s="128"/>
      <c r="G80" s="128"/>
      <c r="H80" s="128"/>
      <c r="J80" s="128"/>
      <c r="K80" s="128"/>
      <c r="L80" s="128"/>
      <c r="M80" s="128"/>
      <c r="N80" s="128"/>
      <c r="O80" s="128"/>
      <c r="P80" s="128"/>
      <c r="Q80" s="128"/>
      <c r="S80" s="106"/>
      <c r="T80" s="107"/>
      <c r="U80" s="107"/>
      <c r="V80" s="107"/>
      <c r="W80" s="107"/>
      <c r="X80" s="107"/>
      <c r="Y80" s="108"/>
    </row>
    <row r="81" spans="2:25" ht="21" customHeight="1">
      <c r="B81" s="128"/>
      <c r="C81" s="128"/>
      <c r="D81" s="128"/>
      <c r="E81" s="128"/>
      <c r="F81" s="128"/>
      <c r="G81" s="128"/>
      <c r="H81" s="128"/>
      <c r="J81" s="128"/>
      <c r="K81" s="128"/>
      <c r="L81" s="128"/>
      <c r="M81" s="128"/>
      <c r="N81" s="128"/>
      <c r="O81" s="128"/>
      <c r="P81" s="128"/>
      <c r="Q81" s="128"/>
      <c r="S81" s="106"/>
      <c r="T81" s="107"/>
      <c r="U81" s="107"/>
      <c r="V81" s="107"/>
      <c r="W81" s="107"/>
      <c r="X81" s="107"/>
      <c r="Y81" s="108"/>
    </row>
    <row r="82" spans="2:25" ht="21" customHeight="1">
      <c r="B82" s="128"/>
      <c r="C82" s="128"/>
      <c r="D82" s="128"/>
      <c r="E82" s="128"/>
      <c r="F82" s="128"/>
      <c r="G82" s="128"/>
      <c r="H82" s="128"/>
      <c r="J82" s="128"/>
      <c r="K82" s="128"/>
      <c r="L82" s="128"/>
      <c r="M82" s="128"/>
      <c r="N82" s="128"/>
      <c r="O82" s="128"/>
      <c r="P82" s="128"/>
      <c r="Q82" s="128"/>
      <c r="S82" s="106"/>
      <c r="T82" s="107"/>
      <c r="U82" s="107"/>
      <c r="V82" s="107"/>
      <c r="W82" s="107"/>
      <c r="X82" s="107"/>
      <c r="Y82" s="108"/>
    </row>
    <row r="83" spans="2:25" ht="21" customHeight="1">
      <c r="B83" s="128"/>
      <c r="C83" s="128"/>
      <c r="D83" s="128"/>
      <c r="E83" s="128"/>
      <c r="F83" s="128"/>
      <c r="G83" s="128"/>
      <c r="H83" s="128"/>
      <c r="J83" s="128"/>
      <c r="K83" s="128"/>
      <c r="L83" s="128"/>
      <c r="M83" s="128"/>
      <c r="N83" s="128"/>
      <c r="O83" s="128"/>
      <c r="P83" s="128"/>
      <c r="Q83" s="128"/>
      <c r="S83" s="106"/>
      <c r="T83" s="107"/>
      <c r="U83" s="107"/>
      <c r="V83" s="107"/>
      <c r="W83" s="107"/>
      <c r="X83" s="107"/>
      <c r="Y83" s="108"/>
    </row>
    <row r="84" spans="2:25" ht="15">
      <c r="B84" s="128"/>
      <c r="C84" s="128"/>
      <c r="D84" s="128"/>
      <c r="E84" s="128"/>
      <c r="F84" s="128"/>
      <c r="G84" s="128"/>
      <c r="H84" s="128"/>
      <c r="J84" s="128"/>
      <c r="K84" s="128"/>
      <c r="L84" s="128"/>
      <c r="M84" s="128"/>
      <c r="N84" s="128"/>
      <c r="O84" s="128"/>
      <c r="P84" s="128"/>
      <c r="Q84" s="128"/>
      <c r="S84" s="106"/>
      <c r="T84" s="107"/>
      <c r="U84" s="107"/>
      <c r="V84" s="107"/>
      <c r="W84" s="107"/>
      <c r="X84" s="107"/>
      <c r="Y84" s="108"/>
    </row>
    <row r="85" spans="2:25" ht="21" customHeight="1">
      <c r="B85" s="128"/>
      <c r="C85" s="128"/>
      <c r="D85" s="128"/>
      <c r="E85" s="128"/>
      <c r="F85" s="128"/>
      <c r="G85" s="128"/>
      <c r="H85" s="128"/>
      <c r="J85" s="128"/>
      <c r="K85" s="128"/>
      <c r="L85" s="128"/>
      <c r="M85" s="128"/>
      <c r="N85" s="128"/>
      <c r="O85" s="128"/>
      <c r="P85" s="128"/>
      <c r="Q85" s="128"/>
      <c r="S85" s="106"/>
      <c r="T85" s="107"/>
      <c r="U85" s="107"/>
      <c r="V85" s="107"/>
      <c r="W85" s="107"/>
      <c r="X85" s="107"/>
      <c r="Y85" s="108"/>
    </row>
    <row r="86" spans="2:25" ht="21" customHeight="1">
      <c r="B86" s="128"/>
      <c r="C86" s="128"/>
      <c r="D86" s="128"/>
      <c r="E86" s="128"/>
      <c r="F86" s="128"/>
      <c r="G86" s="128"/>
      <c r="H86" s="128"/>
      <c r="J86" s="128"/>
      <c r="K86" s="128"/>
      <c r="L86" s="128"/>
      <c r="M86" s="128"/>
      <c r="N86" s="128"/>
      <c r="O86" s="128"/>
      <c r="P86" s="128"/>
      <c r="Q86" s="128"/>
      <c r="S86" s="106"/>
      <c r="T86" s="107"/>
      <c r="U86" s="107"/>
      <c r="V86" s="107"/>
      <c r="W86" s="107"/>
      <c r="X86" s="107"/>
      <c r="Y86" s="108"/>
    </row>
    <row r="87" spans="2:25" ht="21" customHeight="1">
      <c r="B87" s="128"/>
      <c r="C87" s="128"/>
      <c r="D87" s="128"/>
      <c r="E87" s="128"/>
      <c r="F87" s="128"/>
      <c r="G87" s="128"/>
      <c r="H87" s="128"/>
      <c r="J87" s="128"/>
      <c r="K87" s="128"/>
      <c r="L87" s="128"/>
      <c r="M87" s="128"/>
      <c r="N87" s="128"/>
      <c r="O87" s="128"/>
      <c r="P87" s="128"/>
      <c r="Q87" s="128"/>
      <c r="S87" s="109"/>
      <c r="T87" s="110"/>
      <c r="U87" s="110"/>
      <c r="V87" s="110"/>
      <c r="W87" s="110"/>
      <c r="X87" s="110"/>
      <c r="Y87" s="111"/>
    </row>
    <row r="88" spans="2:25" ht="48" customHeight="1">
      <c r="B88" s="112"/>
      <c r="C88" s="112"/>
      <c r="D88" s="112"/>
      <c r="E88" s="112"/>
      <c r="F88" s="112"/>
      <c r="G88" s="112"/>
      <c r="H88" s="112"/>
      <c r="J88" s="113"/>
      <c r="K88" s="114"/>
      <c r="L88" s="114"/>
      <c r="M88" s="114"/>
      <c r="N88" s="114"/>
      <c r="O88" s="114"/>
      <c r="P88" s="114"/>
      <c r="Q88" s="115"/>
      <c r="S88" s="113"/>
      <c r="T88" s="114"/>
      <c r="U88" s="114"/>
      <c r="V88" s="114"/>
      <c r="W88" s="114"/>
      <c r="X88" s="114"/>
      <c r="Y88" s="115"/>
    </row>
    <row r="89" spans="2:25" ht="48" customHeight="1">
      <c r="B89" s="112"/>
      <c r="C89" s="112"/>
      <c r="D89" s="112"/>
      <c r="E89" s="112"/>
      <c r="F89" s="112"/>
      <c r="G89" s="112"/>
      <c r="H89" s="112"/>
      <c r="J89" s="116"/>
      <c r="K89" s="117"/>
      <c r="L89" s="117"/>
      <c r="M89" s="117"/>
      <c r="N89" s="117"/>
      <c r="O89" s="117"/>
      <c r="P89" s="117"/>
      <c r="Q89" s="118"/>
      <c r="S89" s="116"/>
      <c r="T89" s="117"/>
      <c r="U89" s="117"/>
      <c r="V89" s="117"/>
      <c r="W89" s="117"/>
      <c r="X89" s="117"/>
      <c r="Y89" s="118"/>
    </row>
    <row r="90" ht="21" customHeight="1"/>
    <row r="91" spans="2:25" ht="21" customHeight="1">
      <c r="B91" s="128"/>
      <c r="C91" s="128"/>
      <c r="D91" s="128"/>
      <c r="E91" s="128"/>
      <c r="F91" s="128"/>
      <c r="G91" s="128"/>
      <c r="H91" s="128"/>
      <c r="J91" s="128"/>
      <c r="K91" s="128"/>
      <c r="L91" s="128"/>
      <c r="M91" s="128"/>
      <c r="N91" s="128"/>
      <c r="O91" s="128"/>
      <c r="P91" s="128"/>
      <c r="Q91" s="128"/>
      <c r="S91" s="103"/>
      <c r="T91" s="104"/>
      <c r="U91" s="104"/>
      <c r="V91" s="104"/>
      <c r="W91" s="104"/>
      <c r="X91" s="104"/>
      <c r="Y91" s="105"/>
    </row>
    <row r="92" spans="2:25" ht="21" customHeight="1">
      <c r="B92" s="128"/>
      <c r="C92" s="128"/>
      <c r="D92" s="128"/>
      <c r="E92" s="128"/>
      <c r="F92" s="128"/>
      <c r="G92" s="128"/>
      <c r="H92" s="128"/>
      <c r="J92" s="128"/>
      <c r="K92" s="128"/>
      <c r="L92" s="128"/>
      <c r="M92" s="128"/>
      <c r="N92" s="128"/>
      <c r="O92" s="128"/>
      <c r="P92" s="128"/>
      <c r="Q92" s="128"/>
      <c r="S92" s="106"/>
      <c r="T92" s="107"/>
      <c r="U92" s="107"/>
      <c r="V92" s="107"/>
      <c r="W92" s="107"/>
      <c r="X92" s="107"/>
      <c r="Y92" s="108"/>
    </row>
    <row r="93" spans="2:25" ht="21" customHeight="1">
      <c r="B93" s="128"/>
      <c r="C93" s="128"/>
      <c r="D93" s="128"/>
      <c r="E93" s="128"/>
      <c r="F93" s="128"/>
      <c r="G93" s="128"/>
      <c r="H93" s="128"/>
      <c r="J93" s="128"/>
      <c r="K93" s="128"/>
      <c r="L93" s="128"/>
      <c r="M93" s="128"/>
      <c r="N93" s="128"/>
      <c r="O93" s="128"/>
      <c r="P93" s="128"/>
      <c r="Q93" s="128"/>
      <c r="S93" s="106"/>
      <c r="T93" s="107"/>
      <c r="U93" s="107"/>
      <c r="V93" s="107"/>
      <c r="W93" s="107"/>
      <c r="X93" s="107"/>
      <c r="Y93" s="108"/>
    </row>
    <row r="94" spans="2:25" ht="21" customHeight="1">
      <c r="B94" s="128"/>
      <c r="C94" s="128"/>
      <c r="D94" s="128"/>
      <c r="E94" s="128"/>
      <c r="F94" s="128"/>
      <c r="G94" s="128"/>
      <c r="H94" s="128"/>
      <c r="J94" s="128"/>
      <c r="K94" s="128"/>
      <c r="L94" s="128"/>
      <c r="M94" s="128"/>
      <c r="N94" s="128"/>
      <c r="O94" s="128"/>
      <c r="P94" s="128"/>
      <c r="Q94" s="128"/>
      <c r="S94" s="106"/>
      <c r="T94" s="107"/>
      <c r="U94" s="107"/>
      <c r="V94" s="107"/>
      <c r="W94" s="107"/>
      <c r="X94" s="107"/>
      <c r="Y94" s="108"/>
    </row>
    <row r="95" spans="2:25" ht="21" customHeight="1">
      <c r="B95" s="128"/>
      <c r="C95" s="128"/>
      <c r="D95" s="128"/>
      <c r="E95" s="128"/>
      <c r="F95" s="128"/>
      <c r="G95" s="128"/>
      <c r="H95" s="128"/>
      <c r="J95" s="128"/>
      <c r="K95" s="128"/>
      <c r="L95" s="128"/>
      <c r="M95" s="128"/>
      <c r="N95" s="128"/>
      <c r="O95" s="128"/>
      <c r="P95" s="128"/>
      <c r="Q95" s="128"/>
      <c r="S95" s="106"/>
      <c r="T95" s="107"/>
      <c r="U95" s="107"/>
      <c r="V95" s="107"/>
      <c r="W95" s="107"/>
      <c r="X95" s="107"/>
      <c r="Y95" s="108"/>
    </row>
    <row r="96" spans="2:25" ht="21" customHeight="1">
      <c r="B96" s="128"/>
      <c r="C96" s="128"/>
      <c r="D96" s="128"/>
      <c r="E96" s="128"/>
      <c r="F96" s="128"/>
      <c r="G96" s="128"/>
      <c r="H96" s="128"/>
      <c r="J96" s="128"/>
      <c r="K96" s="128"/>
      <c r="L96" s="128"/>
      <c r="M96" s="128"/>
      <c r="N96" s="128"/>
      <c r="O96" s="128"/>
      <c r="P96" s="128"/>
      <c r="Q96" s="128"/>
      <c r="S96" s="106"/>
      <c r="T96" s="107"/>
      <c r="U96" s="107"/>
      <c r="V96" s="107"/>
      <c r="W96" s="107"/>
      <c r="X96" s="107"/>
      <c r="Y96" s="108"/>
    </row>
    <row r="97" spans="2:25" ht="15">
      <c r="B97" s="128"/>
      <c r="C97" s="128"/>
      <c r="D97" s="128"/>
      <c r="E97" s="128"/>
      <c r="F97" s="128"/>
      <c r="G97" s="128"/>
      <c r="H97" s="128"/>
      <c r="J97" s="128"/>
      <c r="K97" s="128"/>
      <c r="L97" s="128"/>
      <c r="M97" s="128"/>
      <c r="N97" s="128"/>
      <c r="O97" s="128"/>
      <c r="P97" s="128"/>
      <c r="Q97" s="128"/>
      <c r="S97" s="106"/>
      <c r="T97" s="107"/>
      <c r="U97" s="107"/>
      <c r="V97" s="107"/>
      <c r="W97" s="107"/>
      <c r="X97" s="107"/>
      <c r="Y97" s="108"/>
    </row>
    <row r="98" spans="2:25" ht="21" customHeight="1">
      <c r="B98" s="128"/>
      <c r="C98" s="128"/>
      <c r="D98" s="128"/>
      <c r="E98" s="128"/>
      <c r="F98" s="128"/>
      <c r="G98" s="128"/>
      <c r="H98" s="128"/>
      <c r="J98" s="128"/>
      <c r="K98" s="128"/>
      <c r="L98" s="128"/>
      <c r="M98" s="128"/>
      <c r="N98" s="128"/>
      <c r="O98" s="128"/>
      <c r="P98" s="128"/>
      <c r="Q98" s="128"/>
      <c r="S98" s="106"/>
      <c r="T98" s="107"/>
      <c r="U98" s="107"/>
      <c r="V98" s="107"/>
      <c r="W98" s="107"/>
      <c r="X98" s="107"/>
      <c r="Y98" s="108"/>
    </row>
    <row r="99" spans="2:25" ht="21" customHeight="1">
      <c r="B99" s="128"/>
      <c r="C99" s="128"/>
      <c r="D99" s="128"/>
      <c r="E99" s="128"/>
      <c r="F99" s="128"/>
      <c r="G99" s="128"/>
      <c r="H99" s="128"/>
      <c r="J99" s="128"/>
      <c r="K99" s="128"/>
      <c r="L99" s="128"/>
      <c r="M99" s="128"/>
      <c r="N99" s="128"/>
      <c r="O99" s="128"/>
      <c r="P99" s="128"/>
      <c r="Q99" s="128"/>
      <c r="S99" s="106"/>
      <c r="T99" s="107"/>
      <c r="U99" s="107"/>
      <c r="V99" s="107"/>
      <c r="W99" s="107"/>
      <c r="X99" s="107"/>
      <c r="Y99" s="108"/>
    </row>
    <row r="100" spans="2:25" ht="21" customHeight="1">
      <c r="B100" s="128"/>
      <c r="C100" s="128"/>
      <c r="D100" s="128"/>
      <c r="E100" s="128"/>
      <c r="F100" s="128"/>
      <c r="G100" s="128"/>
      <c r="H100" s="128"/>
      <c r="J100" s="128"/>
      <c r="K100" s="128"/>
      <c r="L100" s="128"/>
      <c r="M100" s="128"/>
      <c r="N100" s="128"/>
      <c r="O100" s="128"/>
      <c r="P100" s="128"/>
      <c r="Q100" s="128"/>
      <c r="S100" s="109"/>
      <c r="T100" s="110"/>
      <c r="U100" s="110"/>
      <c r="V100" s="110"/>
      <c r="W100" s="110"/>
      <c r="X100" s="110"/>
      <c r="Y100" s="111"/>
    </row>
    <row r="101" spans="2:25" ht="48" customHeight="1">
      <c r="B101" s="94"/>
      <c r="C101" s="94"/>
      <c r="D101" s="94"/>
      <c r="E101" s="94"/>
      <c r="F101" s="94"/>
      <c r="G101" s="94"/>
      <c r="H101" s="94"/>
      <c r="J101" s="113"/>
      <c r="K101" s="114"/>
      <c r="L101" s="114"/>
      <c r="M101" s="114"/>
      <c r="N101" s="114"/>
      <c r="O101" s="114"/>
      <c r="P101" s="114"/>
      <c r="Q101" s="115"/>
      <c r="S101" s="135"/>
      <c r="T101" s="136"/>
      <c r="U101" s="136"/>
      <c r="V101" s="136"/>
      <c r="W101" s="136"/>
      <c r="X101" s="136"/>
      <c r="Y101" s="137"/>
    </row>
    <row r="102" spans="2:25" ht="48" customHeight="1">
      <c r="B102" s="94"/>
      <c r="C102" s="94"/>
      <c r="D102" s="94"/>
      <c r="E102" s="94"/>
      <c r="F102" s="94"/>
      <c r="G102" s="94"/>
      <c r="H102" s="94"/>
      <c r="J102" s="116"/>
      <c r="K102" s="117"/>
      <c r="L102" s="117"/>
      <c r="M102" s="117"/>
      <c r="N102" s="117"/>
      <c r="O102" s="117"/>
      <c r="P102" s="117"/>
      <c r="Q102" s="118"/>
      <c r="S102" s="138"/>
      <c r="T102" s="139"/>
      <c r="U102" s="139"/>
      <c r="V102" s="139"/>
      <c r="W102" s="139"/>
      <c r="X102" s="139"/>
      <c r="Y102" s="140"/>
    </row>
    <row r="103" ht="21" customHeight="1"/>
    <row r="104" spans="2:25" ht="21" customHeight="1">
      <c r="B104" s="103"/>
      <c r="C104" s="104"/>
      <c r="D104" s="104"/>
      <c r="E104" s="104"/>
      <c r="F104" s="104"/>
      <c r="G104" s="104"/>
      <c r="H104" s="105"/>
      <c r="J104" s="103"/>
      <c r="K104" s="104"/>
      <c r="L104" s="104"/>
      <c r="M104" s="104"/>
      <c r="N104" s="104"/>
      <c r="O104" s="104"/>
      <c r="P104" s="104"/>
      <c r="Q104" s="105"/>
      <c r="S104" s="103"/>
      <c r="T104" s="104"/>
      <c r="U104" s="104"/>
      <c r="V104" s="104"/>
      <c r="W104" s="104"/>
      <c r="X104" s="104"/>
      <c r="Y104" s="105"/>
    </row>
    <row r="105" spans="2:25" ht="21" customHeight="1">
      <c r="B105" s="106"/>
      <c r="C105" s="107"/>
      <c r="D105" s="107"/>
      <c r="E105" s="107"/>
      <c r="F105" s="107"/>
      <c r="G105" s="107"/>
      <c r="H105" s="108"/>
      <c r="J105" s="106"/>
      <c r="K105" s="107"/>
      <c r="L105" s="107"/>
      <c r="M105" s="107"/>
      <c r="N105" s="107"/>
      <c r="O105" s="107"/>
      <c r="P105" s="107"/>
      <c r="Q105" s="108"/>
      <c r="S105" s="106"/>
      <c r="T105" s="107"/>
      <c r="U105" s="107"/>
      <c r="V105" s="107"/>
      <c r="W105" s="107"/>
      <c r="X105" s="107"/>
      <c r="Y105" s="108"/>
    </row>
    <row r="106" spans="2:25" ht="21" customHeight="1">
      <c r="B106" s="106"/>
      <c r="C106" s="107"/>
      <c r="D106" s="107"/>
      <c r="E106" s="107"/>
      <c r="F106" s="107"/>
      <c r="G106" s="107"/>
      <c r="H106" s="108"/>
      <c r="J106" s="106"/>
      <c r="K106" s="107"/>
      <c r="L106" s="107"/>
      <c r="M106" s="107"/>
      <c r="N106" s="107"/>
      <c r="O106" s="107"/>
      <c r="P106" s="107"/>
      <c r="Q106" s="108"/>
      <c r="S106" s="106"/>
      <c r="T106" s="107"/>
      <c r="U106" s="107"/>
      <c r="V106" s="107"/>
      <c r="W106" s="107"/>
      <c r="X106" s="107"/>
      <c r="Y106" s="108"/>
    </row>
    <row r="107" spans="2:25" ht="21" customHeight="1">
      <c r="B107" s="106"/>
      <c r="C107" s="107"/>
      <c r="D107" s="107"/>
      <c r="E107" s="107"/>
      <c r="F107" s="107"/>
      <c r="G107" s="107"/>
      <c r="H107" s="108"/>
      <c r="J107" s="106"/>
      <c r="K107" s="107"/>
      <c r="L107" s="107"/>
      <c r="M107" s="107"/>
      <c r="N107" s="107"/>
      <c r="O107" s="107"/>
      <c r="P107" s="107"/>
      <c r="Q107" s="108"/>
      <c r="S107" s="106"/>
      <c r="T107" s="107"/>
      <c r="U107" s="107"/>
      <c r="V107" s="107"/>
      <c r="W107" s="107"/>
      <c r="X107" s="107"/>
      <c r="Y107" s="108"/>
    </row>
    <row r="108" spans="2:25" ht="21" customHeight="1">
      <c r="B108" s="106"/>
      <c r="C108" s="107"/>
      <c r="D108" s="107"/>
      <c r="E108" s="107"/>
      <c r="F108" s="107"/>
      <c r="G108" s="107"/>
      <c r="H108" s="108"/>
      <c r="J108" s="106"/>
      <c r="K108" s="107"/>
      <c r="L108" s="107"/>
      <c r="M108" s="107"/>
      <c r="N108" s="107"/>
      <c r="O108" s="107"/>
      <c r="P108" s="107"/>
      <c r="Q108" s="108"/>
      <c r="S108" s="106"/>
      <c r="T108" s="107"/>
      <c r="U108" s="107"/>
      <c r="V108" s="107"/>
      <c r="W108" s="107"/>
      <c r="X108" s="107"/>
      <c r="Y108" s="108"/>
    </row>
    <row r="109" spans="2:25" ht="21" customHeight="1">
      <c r="B109" s="106"/>
      <c r="C109" s="107"/>
      <c r="D109" s="107"/>
      <c r="E109" s="107"/>
      <c r="F109" s="107"/>
      <c r="G109" s="107"/>
      <c r="H109" s="108"/>
      <c r="J109" s="106"/>
      <c r="K109" s="107"/>
      <c r="L109" s="107"/>
      <c r="M109" s="107"/>
      <c r="N109" s="107"/>
      <c r="O109" s="107"/>
      <c r="P109" s="107"/>
      <c r="Q109" s="108"/>
      <c r="S109" s="106"/>
      <c r="T109" s="107"/>
      <c r="U109" s="107"/>
      <c r="V109" s="107"/>
      <c r="W109" s="107"/>
      <c r="X109" s="107"/>
      <c r="Y109" s="108"/>
    </row>
    <row r="110" spans="2:25" ht="15">
      <c r="B110" s="106"/>
      <c r="C110" s="107"/>
      <c r="D110" s="107"/>
      <c r="E110" s="107"/>
      <c r="F110" s="107"/>
      <c r="G110" s="107"/>
      <c r="H110" s="108"/>
      <c r="J110" s="106"/>
      <c r="K110" s="107"/>
      <c r="L110" s="107"/>
      <c r="M110" s="107"/>
      <c r="N110" s="107"/>
      <c r="O110" s="107"/>
      <c r="P110" s="107"/>
      <c r="Q110" s="108"/>
      <c r="S110" s="106"/>
      <c r="T110" s="107"/>
      <c r="U110" s="107"/>
      <c r="V110" s="107"/>
      <c r="W110" s="107"/>
      <c r="X110" s="107"/>
      <c r="Y110" s="108"/>
    </row>
    <row r="111" spans="2:25" ht="15">
      <c r="B111" s="106"/>
      <c r="C111" s="107"/>
      <c r="D111" s="107"/>
      <c r="E111" s="107"/>
      <c r="F111" s="107"/>
      <c r="G111" s="107"/>
      <c r="H111" s="108"/>
      <c r="J111" s="106"/>
      <c r="K111" s="107"/>
      <c r="L111" s="107"/>
      <c r="M111" s="107"/>
      <c r="N111" s="107"/>
      <c r="O111" s="107"/>
      <c r="P111" s="107"/>
      <c r="Q111" s="108"/>
      <c r="S111" s="106"/>
      <c r="T111" s="107"/>
      <c r="U111" s="107"/>
      <c r="V111" s="107"/>
      <c r="W111" s="107"/>
      <c r="X111" s="107"/>
      <c r="Y111" s="108"/>
    </row>
    <row r="112" spans="2:25" ht="21" customHeight="1">
      <c r="B112" s="106"/>
      <c r="C112" s="107"/>
      <c r="D112" s="107"/>
      <c r="E112" s="107"/>
      <c r="F112" s="107"/>
      <c r="G112" s="107"/>
      <c r="H112" s="108"/>
      <c r="J112" s="106"/>
      <c r="K112" s="107"/>
      <c r="L112" s="107"/>
      <c r="M112" s="107"/>
      <c r="N112" s="107"/>
      <c r="O112" s="107"/>
      <c r="P112" s="107"/>
      <c r="Q112" s="108"/>
      <c r="S112" s="106"/>
      <c r="T112" s="107"/>
      <c r="U112" s="107"/>
      <c r="V112" s="107"/>
      <c r="W112" s="107"/>
      <c r="X112" s="107"/>
      <c r="Y112" s="108"/>
    </row>
    <row r="113" spans="2:25" ht="21" customHeight="1">
      <c r="B113" s="109"/>
      <c r="C113" s="110"/>
      <c r="D113" s="110"/>
      <c r="E113" s="110"/>
      <c r="F113" s="110"/>
      <c r="G113" s="110"/>
      <c r="H113" s="111"/>
      <c r="J113" s="109"/>
      <c r="K113" s="110"/>
      <c r="L113" s="110"/>
      <c r="M113" s="110"/>
      <c r="N113" s="110"/>
      <c r="O113" s="110"/>
      <c r="P113" s="110"/>
      <c r="Q113" s="111"/>
      <c r="S113" s="109"/>
      <c r="T113" s="110"/>
      <c r="U113" s="110"/>
      <c r="V113" s="110"/>
      <c r="W113" s="110"/>
      <c r="X113" s="110"/>
      <c r="Y113" s="111"/>
    </row>
    <row r="114" spans="2:25" ht="48" customHeight="1">
      <c r="B114" s="135"/>
      <c r="C114" s="136"/>
      <c r="D114" s="136"/>
      <c r="E114" s="136"/>
      <c r="F114" s="136"/>
      <c r="G114" s="136"/>
      <c r="H114" s="137"/>
      <c r="J114" s="141"/>
      <c r="K114" s="142"/>
      <c r="L114" s="142"/>
      <c r="M114" s="142"/>
      <c r="N114" s="142"/>
      <c r="O114" s="142"/>
      <c r="P114" s="142"/>
      <c r="Q114" s="143"/>
      <c r="S114" s="135"/>
      <c r="T114" s="136"/>
      <c r="U114" s="136"/>
      <c r="V114" s="136"/>
      <c r="W114" s="136"/>
      <c r="X114" s="136"/>
      <c r="Y114" s="137"/>
    </row>
    <row r="115" spans="2:25" ht="48" customHeight="1">
      <c r="B115" s="138"/>
      <c r="C115" s="139"/>
      <c r="D115" s="139"/>
      <c r="E115" s="139"/>
      <c r="F115" s="139"/>
      <c r="G115" s="139"/>
      <c r="H115" s="140"/>
      <c r="J115" s="144"/>
      <c r="K115" s="145"/>
      <c r="L115" s="145"/>
      <c r="M115" s="145"/>
      <c r="N115" s="145"/>
      <c r="O115" s="145"/>
      <c r="P115" s="145"/>
      <c r="Q115" s="146"/>
      <c r="S115" s="138"/>
      <c r="T115" s="139"/>
      <c r="U115" s="139"/>
      <c r="V115" s="139"/>
      <c r="W115" s="139"/>
      <c r="X115" s="139"/>
      <c r="Y115" s="140"/>
    </row>
    <row r="116" ht="24" customHeight="1"/>
    <row r="117" ht="24" customHeight="1"/>
    <row r="118" spans="5:23" ht="15">
      <c r="E118" s="17" t="s">
        <v>38</v>
      </c>
      <c r="F118" s="132"/>
      <c r="G118" s="132"/>
      <c r="H118" s="132"/>
      <c r="I118" s="132"/>
      <c r="J118" s="132"/>
      <c r="Q118" s="17" t="s">
        <v>39</v>
      </c>
      <c r="R118" s="132"/>
      <c r="S118" s="132"/>
      <c r="T118" s="132"/>
      <c r="U118" s="132"/>
      <c r="V118" s="132"/>
      <c r="W118" s="132"/>
    </row>
    <row r="119" spans="5:24" ht="27.75">
      <c r="E119" s="17" t="s">
        <v>40</v>
      </c>
      <c r="F119" s="133"/>
      <c r="G119" s="133"/>
      <c r="H119" s="133"/>
      <c r="I119" s="133"/>
      <c r="J119" s="133"/>
      <c r="K119" s="5" t="s">
        <v>41</v>
      </c>
      <c r="Q119" s="17" t="s">
        <v>40</v>
      </c>
      <c r="R119" s="132"/>
      <c r="S119" s="132"/>
      <c r="T119" s="132"/>
      <c r="U119" s="132"/>
      <c r="V119" s="132"/>
      <c r="W119" s="132"/>
      <c r="X119" s="5" t="s">
        <v>41</v>
      </c>
    </row>
    <row r="120" spans="5:24" ht="27.75">
      <c r="E120" s="17" t="s">
        <v>42</v>
      </c>
      <c r="F120" s="133"/>
      <c r="G120" s="133"/>
      <c r="H120" s="133"/>
      <c r="I120" s="133"/>
      <c r="J120" s="133"/>
      <c r="Q120" s="134"/>
      <c r="R120" s="134"/>
      <c r="S120" s="134"/>
      <c r="T120" s="134"/>
      <c r="U120" s="134"/>
      <c r="V120" s="134"/>
      <c r="W120" s="134"/>
      <c r="X120" s="134"/>
    </row>
    <row r="121" spans="5:23" ht="27.75">
      <c r="E121" s="17" t="s">
        <v>43</v>
      </c>
      <c r="F121" s="129"/>
      <c r="G121" s="129"/>
      <c r="H121" s="129"/>
      <c r="I121" s="129"/>
      <c r="J121" s="129"/>
      <c r="Q121" s="17" t="s">
        <v>43</v>
      </c>
      <c r="R121" s="130"/>
      <c r="S121" s="130"/>
      <c r="T121" s="130"/>
      <c r="U121" s="130"/>
      <c r="V121" s="130"/>
      <c r="W121" s="130"/>
    </row>
    <row r="122" spans="5:10" ht="27.75">
      <c r="E122" s="17" t="s">
        <v>44</v>
      </c>
      <c r="F122" s="131"/>
      <c r="G122" s="131"/>
      <c r="H122" s="131"/>
      <c r="I122" s="131"/>
      <c r="J122" s="131"/>
    </row>
  </sheetData>
  <protectedRanges>
    <protectedRange sqref="M7 H8 V13 K19:S20 X19 B40:Z44 B46:Z50 B52:Z56 B61:Z66 B70 B78 B88 J78 J88 S78 S88 B91 B101 J91 J101 S91 S101 B104 B114 J104 J114 S104 S114 R118:R119 Q120 R121 F118:F122 K22:S34" name="ช่วง1_1"/>
  </protectedRanges>
  <mergeCells count="262">
    <mergeCell ref="F119:J119"/>
    <mergeCell ref="R119:W119"/>
    <mergeCell ref="F120:J120"/>
    <mergeCell ref="Q120:X120"/>
    <mergeCell ref="F121:J121"/>
    <mergeCell ref="R121:W121"/>
    <mergeCell ref="F122:J122"/>
    <mergeCell ref="B70:Y74"/>
    <mergeCell ref="B78:H87"/>
    <mergeCell ref="J78:Q87"/>
    <mergeCell ref="S78:Y87"/>
    <mergeCell ref="B88:H89"/>
    <mergeCell ref="J88:Q89"/>
    <mergeCell ref="S88:Y89"/>
    <mergeCell ref="F118:J118"/>
    <mergeCell ref="R118:W118"/>
    <mergeCell ref="B104:H113"/>
    <mergeCell ref="J104:Q113"/>
    <mergeCell ref="S104:Y113"/>
    <mergeCell ref="B114:H115"/>
    <mergeCell ref="J114:Q115"/>
    <mergeCell ref="S114:Y115"/>
    <mergeCell ref="B91:H100"/>
    <mergeCell ref="J91:Q100"/>
    <mergeCell ref="B62:G62"/>
    <mergeCell ref="H62:P62"/>
    <mergeCell ref="Q62:X62"/>
    <mergeCell ref="Y62:Z62"/>
    <mergeCell ref="B63:G63"/>
    <mergeCell ref="H63:P63"/>
    <mergeCell ref="Q63:X63"/>
    <mergeCell ref="Y63:Z63"/>
    <mergeCell ref="B60:G60"/>
    <mergeCell ref="H60:P60"/>
    <mergeCell ref="Q60:X60"/>
    <mergeCell ref="Y60:Z60"/>
    <mergeCell ref="B61:G61"/>
    <mergeCell ref="H61:P61"/>
    <mergeCell ref="Q61:X61"/>
    <mergeCell ref="Y61:Z61"/>
    <mergeCell ref="B41:L41"/>
    <mergeCell ref="M41:X41"/>
    <mergeCell ref="Y41:Z41"/>
    <mergeCell ref="B38:L38"/>
    <mergeCell ref="M38:X38"/>
    <mergeCell ref="Y38:Z38"/>
    <mergeCell ref="M55:X55"/>
    <mergeCell ref="B56:L56"/>
    <mergeCell ref="M56:X56"/>
    <mergeCell ref="Y56:Z56"/>
    <mergeCell ref="Y55:Z55"/>
    <mergeCell ref="A45:Z45"/>
    <mergeCell ref="B46:L46"/>
    <mergeCell ref="M46:X46"/>
    <mergeCell ref="Y46:Z46"/>
    <mergeCell ref="B44:L44"/>
    <mergeCell ref="Y44:Z44"/>
    <mergeCell ref="B42:L42"/>
    <mergeCell ref="M42:X42"/>
    <mergeCell ref="Y42:Z42"/>
    <mergeCell ref="B43:L43"/>
    <mergeCell ref="M43:X43"/>
    <mergeCell ref="Y43:Z43"/>
    <mergeCell ref="B53:L53"/>
    <mergeCell ref="A35:S35"/>
    <mergeCell ref="T35:U35"/>
    <mergeCell ref="V35:W35"/>
    <mergeCell ref="X35:Z35"/>
    <mergeCell ref="A36:Z36"/>
    <mergeCell ref="A39:Z39"/>
    <mergeCell ref="B40:L40"/>
    <mergeCell ref="M40:X40"/>
    <mergeCell ref="Y40:Z40"/>
    <mergeCell ref="B33:G33"/>
    <mergeCell ref="H33:J33"/>
    <mergeCell ref="K33:M33"/>
    <mergeCell ref="N33:P33"/>
    <mergeCell ref="Q33:S33"/>
    <mergeCell ref="T33:U33"/>
    <mergeCell ref="V33:W33"/>
    <mergeCell ref="B34:G34"/>
    <mergeCell ref="H34:J34"/>
    <mergeCell ref="K34:M34"/>
    <mergeCell ref="N34:P34"/>
    <mergeCell ref="Q34:S34"/>
    <mergeCell ref="T34:U34"/>
    <mergeCell ref="V34:W34"/>
    <mergeCell ref="Q23:S23"/>
    <mergeCell ref="T23:U23"/>
    <mergeCell ref="V23:W23"/>
    <mergeCell ref="B30:G30"/>
    <mergeCell ref="H30:J30"/>
    <mergeCell ref="K30:M30"/>
    <mergeCell ref="N30:P30"/>
    <mergeCell ref="Q30:S30"/>
    <mergeCell ref="B27:G27"/>
    <mergeCell ref="H27:J27"/>
    <mergeCell ref="K27:M27"/>
    <mergeCell ref="N27:P27"/>
    <mergeCell ref="Q27:S27"/>
    <mergeCell ref="V24:W24"/>
    <mergeCell ref="B25:G25"/>
    <mergeCell ref="H25:J25"/>
    <mergeCell ref="K25:M25"/>
    <mergeCell ref="N25:P25"/>
    <mergeCell ref="Q25:S25"/>
    <mergeCell ref="T25:U25"/>
    <mergeCell ref="T27:U27"/>
    <mergeCell ref="V27:W27"/>
    <mergeCell ref="V13:X13"/>
    <mergeCell ref="Y13:Z13"/>
    <mergeCell ref="A14:P14"/>
    <mergeCell ref="S14:U14"/>
    <mergeCell ref="V14:X14"/>
    <mergeCell ref="Y14:Z14"/>
    <mergeCell ref="A15:Z15"/>
    <mergeCell ref="B18:G18"/>
    <mergeCell ref="H18:J18"/>
    <mergeCell ref="K18:M18"/>
    <mergeCell ref="N18:P18"/>
    <mergeCell ref="Q18:S18"/>
    <mergeCell ref="T18:U18"/>
    <mergeCell ref="V18:W18"/>
    <mergeCell ref="X18:Z18"/>
    <mergeCell ref="Q14:R14"/>
    <mergeCell ref="S13:U13"/>
    <mergeCell ref="S91:Y100"/>
    <mergeCell ref="B101:H102"/>
    <mergeCell ref="J101:Q102"/>
    <mergeCell ref="S101:Y102"/>
    <mergeCell ref="B64:G64"/>
    <mergeCell ref="H64:P64"/>
    <mergeCell ref="Q64:X64"/>
    <mergeCell ref="Y64:Z64"/>
    <mergeCell ref="B65:G65"/>
    <mergeCell ref="H65:P65"/>
    <mergeCell ref="Q65:X65"/>
    <mergeCell ref="Y65:Z65"/>
    <mergeCell ref="B66:G66"/>
    <mergeCell ref="H66:P66"/>
    <mergeCell ref="Q66:X66"/>
    <mergeCell ref="Y66:Z66"/>
    <mergeCell ref="M53:X53"/>
    <mergeCell ref="Y53:Z53"/>
    <mergeCell ref="B54:L54"/>
    <mergeCell ref="M54:X54"/>
    <mergeCell ref="Y54:Z54"/>
    <mergeCell ref="B55:L55"/>
    <mergeCell ref="B47:L47"/>
    <mergeCell ref="M47:X47"/>
    <mergeCell ref="Y47:Z47"/>
    <mergeCell ref="B48:L48"/>
    <mergeCell ref="M48:X48"/>
    <mergeCell ref="Y48:Z48"/>
    <mergeCell ref="B49:L49"/>
    <mergeCell ref="M49:X49"/>
    <mergeCell ref="Y49:Z49"/>
    <mergeCell ref="B50:L50"/>
    <mergeCell ref="M50:X50"/>
    <mergeCell ref="Y50:Z50"/>
    <mergeCell ref="A51:Z51"/>
    <mergeCell ref="B52:L52"/>
    <mergeCell ref="M52:X52"/>
    <mergeCell ref="Y52:Z52"/>
    <mergeCell ref="X19:Z34"/>
    <mergeCell ref="B20:G20"/>
    <mergeCell ref="H20:J20"/>
    <mergeCell ref="K20:M20"/>
    <mergeCell ref="N20:P20"/>
    <mergeCell ref="Q20:S20"/>
    <mergeCell ref="T20:U20"/>
    <mergeCell ref="V20:W20"/>
    <mergeCell ref="B21:G21"/>
    <mergeCell ref="H21:J21"/>
    <mergeCell ref="K21:M21"/>
    <mergeCell ref="T29:U29"/>
    <mergeCell ref="V29:W29"/>
    <mergeCell ref="T30:U30"/>
    <mergeCell ref="V30:W30"/>
    <mergeCell ref="B29:G29"/>
    <mergeCell ref="H29:J29"/>
    <mergeCell ref="K29:M29"/>
    <mergeCell ref="N29:P29"/>
    <mergeCell ref="Q29:S29"/>
    <mergeCell ref="B31:G31"/>
    <mergeCell ref="H31:J31"/>
    <mergeCell ref="K31:M31"/>
    <mergeCell ref="N31:P31"/>
    <mergeCell ref="Q31:S31"/>
    <mergeCell ref="T31:U31"/>
    <mergeCell ref="V31:W31"/>
    <mergeCell ref="B32:G32"/>
    <mergeCell ref="H32:J32"/>
    <mergeCell ref="H28:J28"/>
    <mergeCell ref="K28:M28"/>
    <mergeCell ref="N28:P28"/>
    <mergeCell ref="Q28:S28"/>
    <mergeCell ref="T28:U28"/>
    <mergeCell ref="V28:W28"/>
    <mergeCell ref="K32:M32"/>
    <mergeCell ref="N32:P32"/>
    <mergeCell ref="Q32:S32"/>
    <mergeCell ref="T32:U32"/>
    <mergeCell ref="V32:W32"/>
    <mergeCell ref="B28:G28"/>
    <mergeCell ref="B22:G22"/>
    <mergeCell ref="H22:J22"/>
    <mergeCell ref="K22:M22"/>
    <mergeCell ref="N22:P22"/>
    <mergeCell ref="Q22:S22"/>
    <mergeCell ref="T22:U22"/>
    <mergeCell ref="V22:W22"/>
    <mergeCell ref="V25:W25"/>
    <mergeCell ref="B26:G26"/>
    <mergeCell ref="H26:J26"/>
    <mergeCell ref="K26:M26"/>
    <mergeCell ref="N26:P26"/>
    <mergeCell ref="Q26:S26"/>
    <mergeCell ref="T26:U26"/>
    <mergeCell ref="V26:W26"/>
    <mergeCell ref="H24:J24"/>
    <mergeCell ref="K24:M24"/>
    <mergeCell ref="N24:P24"/>
    <mergeCell ref="Q24:S24"/>
    <mergeCell ref="T24:U24"/>
    <mergeCell ref="B23:G23"/>
    <mergeCell ref="H23:J23"/>
    <mergeCell ref="K23:M23"/>
    <mergeCell ref="N23:P23"/>
    <mergeCell ref="K19:M19"/>
    <mergeCell ref="N19:P19"/>
    <mergeCell ref="Q19:S19"/>
    <mergeCell ref="T19:U19"/>
    <mergeCell ref="V19:W19"/>
    <mergeCell ref="N21:P21"/>
    <mergeCell ref="Q21:S21"/>
    <mergeCell ref="T21:U21"/>
    <mergeCell ref="V21:W21"/>
    <mergeCell ref="A1:Z1"/>
    <mergeCell ref="J2:Q2"/>
    <mergeCell ref="A3:Z3"/>
    <mergeCell ref="A4:Z4"/>
    <mergeCell ref="M7:P7"/>
    <mergeCell ref="A10:A11"/>
    <mergeCell ref="B24:G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B19:G19"/>
    <mergeCell ref="H19:J19"/>
  </mergeCells>
  <dataValidations count="7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6:Z50 Y52:Z56 Y40:Y44 Z40:Z43 Y61:Y66 Z61:Z64 Z66">
      <formula1>1</formula1>
      <formula2>3</formula2>
    </dataValidation>
    <dataValidation type="whole" operator="greaterThanOrEqual" allowBlank="1" showInputMessage="1" showErrorMessage="1" error="กรุณากรอกข้อมูลเป็นตัวเลข" sqref="K19:S19 L21:P21 R21:S21 K21:K34 L34:M34 O34:P34 R34:S34 L23:M23 O23:P23 R23:S23 Q21:Q34 N22:N34">
      <formula1>0</formula1>
    </dataValidation>
    <dataValidation type="decimal" operator="greaterThanOrEqual" allowBlank="1" showInputMessage="1" showErrorMessage="1" error="กรุณากรอกข้อมูลเป็นตัวเลข" sqref="K20:S20">
      <formula1>0</formula1>
    </dataValidation>
    <dataValidation type="list" allowBlank="1" showInputMessage="1" showErrorMessage="1" error="กรุณาเลือกข้อมูลตามที่กำหนดให้" sqref="B61:B66 C61:G64 C66:G66">
      <formula1>LIST!$G$2:$G$10</formula1>
    </dataValidation>
    <dataValidation type="list" allowBlank="1" showInputMessage="1" showErrorMessage="1" error="กรุณาเลือกข้อมูลตามที่กำหนดให้" sqref="B40:L44">
      <formula1>LIST!$A$2:$A$6</formula1>
    </dataValidation>
    <dataValidation type="list" allowBlank="1" showInputMessage="1" showErrorMessage="1" error="กรุณาเลือกข้อมูลตามที่กำหนดให้" sqref="B46:L50">
      <formula1>LIST!$C$2:$C$10</formula1>
    </dataValidation>
    <dataValidation type="list" allowBlank="1" showInputMessage="1" showErrorMessage="1" error="กรุณาเลือกข้อมูลตามที่กำหนดให้" sqref="B52:L56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  <rowBreaks count="4" manualBreakCount="4">
    <brk id="35" max="16383" man="1"/>
    <brk id="57" max="16383" man="1"/>
    <brk id="75" max="16383" man="1"/>
    <brk id="10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Z122"/>
  <sheetViews>
    <sheetView view="pageBreakPreview" zoomScaleSheetLayoutView="100" workbookViewId="0" topLeftCell="A8">
      <selection activeCell="A3" sqref="A3:Z3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9" width="8.7109375" style="5" customWidth="1"/>
    <col min="20" max="20" width="12.00390625" style="5" bestFit="1" customWidth="1"/>
    <col min="21" max="16384" width="8.7109375" style="5" customWidth="1"/>
  </cols>
  <sheetData>
    <row r="1" spans="1:26" ht="21" customHeight="1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28" t="s">
        <v>100</v>
      </c>
      <c r="K2" s="28"/>
      <c r="L2" s="28"/>
      <c r="M2" s="28"/>
      <c r="N2" s="28"/>
      <c r="O2" s="28"/>
      <c r="P2" s="28"/>
      <c r="Q2" s="28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27" t="s">
        <v>12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21" customHeight="1">
      <c r="A4" s="27" t="s">
        <v>83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ht="10.15" customHeight="1"/>
    <row r="6" ht="21" customHeight="1">
      <c r="A6" s="8" t="s">
        <v>1</v>
      </c>
    </row>
    <row r="7" spans="1:16" ht="21" customHeight="1">
      <c r="A7" s="9" t="s">
        <v>80</v>
      </c>
      <c r="L7" s="10"/>
      <c r="M7" s="29"/>
      <c r="N7" s="30"/>
      <c r="O7" s="30"/>
      <c r="P7" s="31"/>
    </row>
    <row r="8" spans="1:10" ht="21" customHeight="1">
      <c r="A8" s="9" t="s">
        <v>24</v>
      </c>
      <c r="G8" s="10"/>
      <c r="H8" s="29"/>
      <c r="I8" s="30"/>
      <c r="J8" s="31"/>
    </row>
    <row r="9" ht="9" customHeight="1">
      <c r="G9" s="5">
        <v>4</v>
      </c>
    </row>
    <row r="10" spans="1:26" s="8" customFormat="1" ht="30" customHeight="1">
      <c r="A10" s="32" t="s">
        <v>6</v>
      </c>
      <c r="B10" s="32" t="s">
        <v>19</v>
      </c>
      <c r="C10" s="32"/>
      <c r="D10" s="32"/>
      <c r="E10" s="32"/>
      <c r="F10" s="32"/>
      <c r="G10" s="32"/>
      <c r="H10" s="32"/>
      <c r="I10" s="32"/>
      <c r="J10" s="32"/>
      <c r="K10" s="32" t="s">
        <v>20</v>
      </c>
      <c r="L10" s="32"/>
      <c r="M10" s="32"/>
      <c r="N10" s="32"/>
      <c r="O10" s="32"/>
      <c r="P10" s="32"/>
      <c r="Q10" s="32"/>
      <c r="R10" s="32"/>
      <c r="S10" s="32" t="s">
        <v>5</v>
      </c>
      <c r="T10" s="32"/>
      <c r="U10" s="32"/>
      <c r="V10" s="32"/>
      <c r="W10" s="32"/>
      <c r="X10" s="32"/>
      <c r="Y10" s="32"/>
      <c r="Z10" s="32"/>
    </row>
    <row r="11" spans="1:26" s="8" customFormat="1" ht="30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 t="s">
        <v>2</v>
      </c>
      <c r="L11" s="32"/>
      <c r="M11" s="32"/>
      <c r="N11" s="32" t="s">
        <v>3</v>
      </c>
      <c r="O11" s="32"/>
      <c r="P11" s="32"/>
      <c r="Q11" s="32" t="s">
        <v>4</v>
      </c>
      <c r="R11" s="32"/>
      <c r="S11" s="32" t="s">
        <v>2</v>
      </c>
      <c r="T11" s="32"/>
      <c r="U11" s="32"/>
      <c r="V11" s="32" t="s">
        <v>3</v>
      </c>
      <c r="W11" s="32"/>
      <c r="X11" s="32"/>
      <c r="Y11" s="32" t="s">
        <v>4</v>
      </c>
      <c r="Z11" s="32"/>
    </row>
    <row r="12" spans="1:26" ht="24" customHeight="1">
      <c r="A12" s="33" t="s">
        <v>82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5"/>
    </row>
    <row r="13" spans="1:26" ht="24" customHeight="1">
      <c r="A13" s="23">
        <v>1</v>
      </c>
      <c r="B13" s="36" t="s">
        <v>81</v>
      </c>
      <c r="C13" s="36"/>
      <c r="D13" s="36"/>
      <c r="E13" s="36"/>
      <c r="F13" s="36"/>
      <c r="G13" s="36"/>
      <c r="H13" s="36"/>
      <c r="I13" s="36"/>
      <c r="J13" s="36"/>
      <c r="K13" s="37">
        <v>6500</v>
      </c>
      <c r="L13" s="37"/>
      <c r="M13" s="37"/>
      <c r="N13" s="37">
        <f>Q31</f>
        <v>0</v>
      </c>
      <c r="O13" s="37"/>
      <c r="P13" s="37"/>
      <c r="Q13" s="38">
        <f>V35</f>
        <v>0</v>
      </c>
      <c r="R13" s="38"/>
      <c r="S13" s="39">
        <v>35750000</v>
      </c>
      <c r="T13" s="40"/>
      <c r="U13" s="41"/>
      <c r="V13" s="190"/>
      <c r="W13" s="191"/>
      <c r="X13" s="192"/>
      <c r="Y13" s="166">
        <f>V13/S13*100</f>
        <v>0</v>
      </c>
      <c r="Z13" s="168"/>
    </row>
    <row r="14" spans="1:26" ht="24" customHeight="1">
      <c r="A14" s="69" t="s">
        <v>25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1"/>
      <c r="Q14" s="72">
        <f>V35</f>
        <v>0</v>
      </c>
      <c r="R14" s="72"/>
      <c r="S14" s="73">
        <f>SUM(S13)</f>
        <v>35750000</v>
      </c>
      <c r="T14" s="73"/>
      <c r="U14" s="73"/>
      <c r="V14" s="73">
        <f>V13</f>
        <v>0</v>
      </c>
      <c r="W14" s="73"/>
      <c r="X14" s="73"/>
      <c r="Y14" s="73">
        <f>Y13</f>
        <v>0</v>
      </c>
      <c r="Z14" s="73"/>
    </row>
    <row r="15" spans="1:26" ht="9.9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</row>
    <row r="16" spans="1:13" ht="24" customHeight="1">
      <c r="A16" s="12" t="s">
        <v>7</v>
      </c>
      <c r="H16" s="13"/>
      <c r="I16" s="14"/>
      <c r="J16" s="14"/>
      <c r="K16" s="14"/>
      <c r="L16" s="14"/>
      <c r="M16" s="14"/>
    </row>
    <row r="17" spans="1:26" s="11" customFormat="1" ht="9.95" customHeight="1">
      <c r="A17" s="5"/>
      <c r="B17" s="5"/>
      <c r="C17" s="5"/>
      <c r="D17" s="5"/>
      <c r="E17" s="5"/>
      <c r="F17" s="5"/>
      <c r="G17" s="5"/>
      <c r="H17" s="15"/>
      <c r="I17" s="15"/>
      <c r="J17" s="15"/>
      <c r="K17" s="15"/>
      <c r="L17" s="15"/>
      <c r="M17" s="1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8" customFormat="1" ht="72" customHeight="1">
      <c r="A18" s="18" t="s">
        <v>6</v>
      </c>
      <c r="B18" s="32" t="s">
        <v>22</v>
      </c>
      <c r="C18" s="32"/>
      <c r="D18" s="32"/>
      <c r="E18" s="32"/>
      <c r="F18" s="32"/>
      <c r="G18" s="32"/>
      <c r="H18" s="32" t="s">
        <v>26</v>
      </c>
      <c r="I18" s="32"/>
      <c r="J18" s="32"/>
      <c r="K18" s="32" t="s">
        <v>23</v>
      </c>
      <c r="L18" s="32"/>
      <c r="M18" s="32"/>
      <c r="N18" s="32" t="s">
        <v>27</v>
      </c>
      <c r="O18" s="32"/>
      <c r="P18" s="32"/>
      <c r="Q18" s="32" t="s">
        <v>28</v>
      </c>
      <c r="R18" s="32"/>
      <c r="S18" s="32"/>
      <c r="T18" s="32" t="s">
        <v>29</v>
      </c>
      <c r="U18" s="32"/>
      <c r="V18" s="89" t="s">
        <v>8</v>
      </c>
      <c r="W18" s="89"/>
      <c r="X18" s="32" t="s">
        <v>9</v>
      </c>
      <c r="Y18" s="32"/>
      <c r="Z18" s="32"/>
    </row>
    <row r="19" spans="1:26" ht="24" customHeight="1">
      <c r="A19" s="24">
        <v>1</v>
      </c>
      <c r="B19" s="63" t="s">
        <v>84</v>
      </c>
      <c r="C19" s="63"/>
      <c r="D19" s="63"/>
      <c r="E19" s="63"/>
      <c r="F19" s="63"/>
      <c r="G19" s="63"/>
      <c r="H19" s="64">
        <v>15</v>
      </c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5"/>
      <c r="T19" s="66">
        <v>20</v>
      </c>
      <c r="U19" s="66"/>
      <c r="V19" s="67">
        <f>SUM(V20:W23)</f>
        <v>0</v>
      </c>
      <c r="W19" s="68"/>
      <c r="X19" s="182"/>
      <c r="Y19" s="74"/>
      <c r="Z19" s="183"/>
    </row>
    <row r="20" spans="1:26" ht="24" customHeight="1">
      <c r="A20" s="23">
        <v>1.1</v>
      </c>
      <c r="B20" s="75" t="s">
        <v>85</v>
      </c>
      <c r="C20" s="75"/>
      <c r="D20" s="75"/>
      <c r="E20" s="75"/>
      <c r="F20" s="75"/>
      <c r="G20" s="75"/>
      <c r="H20" s="62">
        <v>15</v>
      </c>
      <c r="I20" s="62"/>
      <c r="J20" s="62"/>
      <c r="K20" s="61"/>
      <c r="L20" s="61"/>
      <c r="M20" s="61"/>
      <c r="N20" s="61"/>
      <c r="O20" s="61"/>
      <c r="P20" s="61"/>
      <c r="Q20" s="61"/>
      <c r="R20" s="61"/>
      <c r="S20" s="61"/>
      <c r="T20" s="47">
        <v>5</v>
      </c>
      <c r="U20" s="47"/>
      <c r="V20" s="48">
        <f>(T20*((K20*0)+(N20*50)+(Q20*100)))/(H20*100)</f>
        <v>0</v>
      </c>
      <c r="W20" s="49"/>
      <c r="X20" s="184"/>
      <c r="Y20" s="185"/>
      <c r="Z20" s="186"/>
    </row>
    <row r="21" spans="1:26" ht="24" customHeight="1">
      <c r="A21" s="23">
        <v>1.2</v>
      </c>
      <c r="B21" s="75" t="s">
        <v>86</v>
      </c>
      <c r="C21" s="75"/>
      <c r="D21" s="75"/>
      <c r="E21" s="75"/>
      <c r="F21" s="75"/>
      <c r="G21" s="75"/>
      <c r="H21" s="62">
        <v>15</v>
      </c>
      <c r="I21" s="62"/>
      <c r="J21" s="62"/>
      <c r="K21" s="61"/>
      <c r="L21" s="61"/>
      <c r="M21" s="61"/>
      <c r="N21" s="61"/>
      <c r="O21" s="61"/>
      <c r="P21" s="61"/>
      <c r="Q21" s="61"/>
      <c r="R21" s="61"/>
      <c r="S21" s="56"/>
      <c r="T21" s="47">
        <v>5</v>
      </c>
      <c r="U21" s="47"/>
      <c r="V21" s="48">
        <f>(T21*((K21*0)+(N21*50)+(Q21*100)))/(H21*100)</f>
        <v>0</v>
      </c>
      <c r="W21" s="49"/>
      <c r="X21" s="184"/>
      <c r="Y21" s="185"/>
      <c r="Z21" s="186"/>
    </row>
    <row r="22" spans="1:26" ht="24" customHeight="1">
      <c r="A22" s="23">
        <v>1.3</v>
      </c>
      <c r="B22" s="50" t="s">
        <v>87</v>
      </c>
      <c r="C22" s="51"/>
      <c r="D22" s="51"/>
      <c r="E22" s="51"/>
      <c r="F22" s="51"/>
      <c r="G22" s="52"/>
      <c r="H22" s="53">
        <v>15</v>
      </c>
      <c r="I22" s="54"/>
      <c r="J22" s="55"/>
      <c r="K22" s="56"/>
      <c r="L22" s="57"/>
      <c r="M22" s="58"/>
      <c r="N22" s="56"/>
      <c r="O22" s="57"/>
      <c r="P22" s="58"/>
      <c r="Q22" s="56"/>
      <c r="R22" s="57"/>
      <c r="S22" s="57"/>
      <c r="T22" s="47">
        <v>5</v>
      </c>
      <c r="U22" s="47"/>
      <c r="V22" s="48">
        <f>(T22*((K22*0)+(N22*50)+(Q22*100)))/(H22*100)</f>
        <v>0</v>
      </c>
      <c r="W22" s="49"/>
      <c r="X22" s="184"/>
      <c r="Y22" s="185"/>
      <c r="Z22" s="186"/>
    </row>
    <row r="23" spans="1:26" ht="48" customHeight="1">
      <c r="A23" s="23">
        <v>1.4</v>
      </c>
      <c r="B23" s="59" t="s">
        <v>88</v>
      </c>
      <c r="C23" s="59"/>
      <c r="D23" s="59"/>
      <c r="E23" s="59"/>
      <c r="F23" s="59"/>
      <c r="G23" s="59"/>
      <c r="H23" s="62">
        <v>15</v>
      </c>
      <c r="I23" s="62"/>
      <c r="J23" s="62"/>
      <c r="K23" s="61"/>
      <c r="L23" s="61"/>
      <c r="M23" s="61"/>
      <c r="N23" s="61"/>
      <c r="O23" s="61"/>
      <c r="P23" s="61"/>
      <c r="Q23" s="61"/>
      <c r="R23" s="61"/>
      <c r="S23" s="56"/>
      <c r="T23" s="47">
        <v>5</v>
      </c>
      <c r="U23" s="47"/>
      <c r="V23" s="48">
        <f aca="true" t="shared" si="0" ref="V23:V34">(T23*((K23*0)+(N23*50)+(Q23*100)))/(H23*100)</f>
        <v>0</v>
      </c>
      <c r="W23" s="49"/>
      <c r="X23" s="184"/>
      <c r="Y23" s="185"/>
      <c r="Z23" s="186"/>
    </row>
    <row r="24" spans="1:26" ht="24" customHeight="1">
      <c r="A24" s="24">
        <v>2</v>
      </c>
      <c r="B24" s="76" t="s">
        <v>89</v>
      </c>
      <c r="C24" s="77"/>
      <c r="D24" s="77"/>
      <c r="E24" s="77"/>
      <c r="F24" s="77"/>
      <c r="G24" s="78"/>
      <c r="H24" s="79">
        <v>15</v>
      </c>
      <c r="I24" s="80"/>
      <c r="J24" s="81"/>
      <c r="K24" s="65"/>
      <c r="L24" s="82"/>
      <c r="M24" s="83"/>
      <c r="N24" s="65"/>
      <c r="O24" s="82"/>
      <c r="P24" s="83"/>
      <c r="Q24" s="65"/>
      <c r="R24" s="82"/>
      <c r="S24" s="83"/>
      <c r="T24" s="84">
        <v>20</v>
      </c>
      <c r="U24" s="85"/>
      <c r="V24" s="67">
        <f>SUM(V25:W28)</f>
        <v>0</v>
      </c>
      <c r="W24" s="68"/>
      <c r="X24" s="184"/>
      <c r="Y24" s="185"/>
      <c r="Z24" s="186"/>
    </row>
    <row r="25" spans="1:26" ht="24" customHeight="1">
      <c r="A25" s="23">
        <v>2.1</v>
      </c>
      <c r="B25" s="50" t="s">
        <v>90</v>
      </c>
      <c r="C25" s="51"/>
      <c r="D25" s="51"/>
      <c r="E25" s="51"/>
      <c r="F25" s="51"/>
      <c r="G25" s="52"/>
      <c r="H25" s="53">
        <v>7</v>
      </c>
      <c r="I25" s="54"/>
      <c r="J25" s="55"/>
      <c r="K25" s="56"/>
      <c r="L25" s="57"/>
      <c r="M25" s="58"/>
      <c r="N25" s="56"/>
      <c r="O25" s="57"/>
      <c r="P25" s="58"/>
      <c r="Q25" s="56"/>
      <c r="R25" s="57"/>
      <c r="S25" s="102"/>
      <c r="T25" s="100">
        <v>5</v>
      </c>
      <c r="U25" s="101"/>
      <c r="V25" s="48">
        <f aca="true" t="shared" si="1" ref="V25:V33">(T25*((K25*0)+(N25*50)+(Q25*100)))/(H25*100)</f>
        <v>0</v>
      </c>
      <c r="W25" s="49"/>
      <c r="X25" s="184"/>
      <c r="Y25" s="185"/>
      <c r="Z25" s="186"/>
    </row>
    <row r="26" spans="1:26" ht="48" customHeight="1">
      <c r="A26" s="23">
        <v>2.2</v>
      </c>
      <c r="B26" s="50" t="s">
        <v>91</v>
      </c>
      <c r="C26" s="51"/>
      <c r="D26" s="51"/>
      <c r="E26" s="51"/>
      <c r="F26" s="51"/>
      <c r="G26" s="52"/>
      <c r="H26" s="53">
        <v>15</v>
      </c>
      <c r="I26" s="54"/>
      <c r="J26" s="55"/>
      <c r="K26" s="56"/>
      <c r="L26" s="57"/>
      <c r="M26" s="58"/>
      <c r="N26" s="56"/>
      <c r="O26" s="57"/>
      <c r="P26" s="58"/>
      <c r="Q26" s="56"/>
      <c r="R26" s="57"/>
      <c r="S26" s="102"/>
      <c r="T26" s="100">
        <v>5</v>
      </c>
      <c r="U26" s="101"/>
      <c r="V26" s="48">
        <f t="shared" si="1"/>
        <v>0</v>
      </c>
      <c r="W26" s="49"/>
      <c r="X26" s="184"/>
      <c r="Y26" s="185"/>
      <c r="Z26" s="186"/>
    </row>
    <row r="27" spans="1:26" ht="48" customHeight="1">
      <c r="A27" s="23">
        <v>2.3</v>
      </c>
      <c r="B27" s="50" t="s">
        <v>92</v>
      </c>
      <c r="C27" s="51"/>
      <c r="D27" s="51"/>
      <c r="E27" s="51"/>
      <c r="F27" s="51"/>
      <c r="G27" s="52"/>
      <c r="H27" s="53">
        <v>15</v>
      </c>
      <c r="I27" s="54"/>
      <c r="J27" s="55"/>
      <c r="K27" s="56"/>
      <c r="L27" s="57"/>
      <c r="M27" s="58"/>
      <c r="N27" s="56"/>
      <c r="O27" s="57"/>
      <c r="P27" s="58"/>
      <c r="Q27" s="56"/>
      <c r="R27" s="57"/>
      <c r="S27" s="102"/>
      <c r="T27" s="100">
        <v>5</v>
      </c>
      <c r="U27" s="101"/>
      <c r="V27" s="48">
        <f t="shared" si="1"/>
        <v>0</v>
      </c>
      <c r="W27" s="49"/>
      <c r="X27" s="184"/>
      <c r="Y27" s="185"/>
      <c r="Z27" s="185"/>
    </row>
    <row r="28" spans="1:26" ht="48" customHeight="1">
      <c r="A28" s="23">
        <v>2.4</v>
      </c>
      <c r="B28" s="50" t="s">
        <v>93</v>
      </c>
      <c r="C28" s="51"/>
      <c r="D28" s="51"/>
      <c r="E28" s="51"/>
      <c r="F28" s="51"/>
      <c r="G28" s="147"/>
      <c r="H28" s="54">
        <v>15</v>
      </c>
      <c r="I28" s="54"/>
      <c r="J28" s="55"/>
      <c r="K28" s="56"/>
      <c r="L28" s="57"/>
      <c r="M28" s="58"/>
      <c r="N28" s="56"/>
      <c r="O28" s="57"/>
      <c r="P28" s="58"/>
      <c r="Q28" s="56"/>
      <c r="R28" s="57"/>
      <c r="S28" s="102"/>
      <c r="T28" s="100">
        <v>5</v>
      </c>
      <c r="U28" s="101"/>
      <c r="V28" s="48">
        <f t="shared" si="1"/>
        <v>0</v>
      </c>
      <c r="W28" s="49"/>
      <c r="X28" s="184"/>
      <c r="Y28" s="185"/>
      <c r="Z28" s="186"/>
    </row>
    <row r="29" spans="1:26" ht="24" customHeight="1">
      <c r="A29" s="24">
        <v>3</v>
      </c>
      <c r="B29" s="76" t="s">
        <v>94</v>
      </c>
      <c r="C29" s="77"/>
      <c r="D29" s="77"/>
      <c r="E29" s="77"/>
      <c r="F29" s="77"/>
      <c r="G29" s="78"/>
      <c r="H29" s="79">
        <v>6500</v>
      </c>
      <c r="I29" s="80"/>
      <c r="J29" s="81"/>
      <c r="K29" s="169"/>
      <c r="L29" s="170"/>
      <c r="M29" s="171"/>
      <c r="N29" s="169"/>
      <c r="O29" s="170"/>
      <c r="P29" s="171"/>
      <c r="Q29" s="169"/>
      <c r="R29" s="170"/>
      <c r="S29" s="171"/>
      <c r="T29" s="84">
        <v>50</v>
      </c>
      <c r="U29" s="85"/>
      <c r="V29" s="67">
        <f>SUM(V30:W31)</f>
        <v>0</v>
      </c>
      <c r="W29" s="68"/>
      <c r="X29" s="184"/>
      <c r="Y29" s="185"/>
      <c r="Z29" s="186"/>
    </row>
    <row r="30" spans="1:26" ht="24" customHeight="1">
      <c r="A30" s="23">
        <v>3.1</v>
      </c>
      <c r="B30" s="50" t="s">
        <v>95</v>
      </c>
      <c r="C30" s="51"/>
      <c r="D30" s="51"/>
      <c r="E30" s="51"/>
      <c r="F30" s="51"/>
      <c r="G30" s="52"/>
      <c r="H30" s="53">
        <v>6500</v>
      </c>
      <c r="I30" s="54"/>
      <c r="J30" s="55"/>
      <c r="K30" s="166"/>
      <c r="L30" s="167"/>
      <c r="M30" s="168"/>
      <c r="N30" s="166"/>
      <c r="O30" s="167"/>
      <c r="P30" s="168"/>
      <c r="Q30" s="166"/>
      <c r="R30" s="167"/>
      <c r="S30" s="173"/>
      <c r="T30" s="100">
        <v>20</v>
      </c>
      <c r="U30" s="101"/>
      <c r="V30" s="48">
        <f t="shared" si="1"/>
        <v>0</v>
      </c>
      <c r="W30" s="49"/>
      <c r="X30" s="184"/>
      <c r="Y30" s="185"/>
      <c r="Z30" s="186"/>
    </row>
    <row r="31" spans="1:26" ht="24" customHeight="1">
      <c r="A31" s="23">
        <v>3.2</v>
      </c>
      <c r="B31" s="50" t="s">
        <v>96</v>
      </c>
      <c r="C31" s="51"/>
      <c r="D31" s="51"/>
      <c r="E31" s="51"/>
      <c r="F31" s="51"/>
      <c r="G31" s="52"/>
      <c r="H31" s="53">
        <v>6500</v>
      </c>
      <c r="I31" s="54"/>
      <c r="J31" s="55"/>
      <c r="K31" s="166"/>
      <c r="L31" s="167"/>
      <c r="M31" s="168"/>
      <c r="N31" s="166"/>
      <c r="O31" s="167"/>
      <c r="P31" s="168"/>
      <c r="Q31" s="166"/>
      <c r="R31" s="167"/>
      <c r="S31" s="173"/>
      <c r="T31" s="100">
        <v>30</v>
      </c>
      <c r="U31" s="101"/>
      <c r="V31" s="48">
        <f t="shared" si="1"/>
        <v>0</v>
      </c>
      <c r="W31" s="49"/>
      <c r="X31" s="184"/>
      <c r="Y31" s="185"/>
      <c r="Z31" s="186"/>
    </row>
    <row r="32" spans="1:26" ht="24" customHeight="1">
      <c r="A32" s="25">
        <v>4</v>
      </c>
      <c r="B32" s="148" t="s">
        <v>97</v>
      </c>
      <c r="C32" s="149"/>
      <c r="D32" s="149"/>
      <c r="E32" s="149"/>
      <c r="F32" s="149"/>
      <c r="G32" s="150"/>
      <c r="H32" s="157">
        <v>15</v>
      </c>
      <c r="I32" s="158"/>
      <c r="J32" s="159"/>
      <c r="K32" s="163"/>
      <c r="L32" s="164"/>
      <c r="M32" s="165"/>
      <c r="N32" s="163"/>
      <c r="O32" s="164"/>
      <c r="P32" s="165"/>
      <c r="Q32" s="163"/>
      <c r="R32" s="164"/>
      <c r="S32" s="165"/>
      <c r="T32" s="176">
        <v>10</v>
      </c>
      <c r="U32" s="177"/>
      <c r="V32" s="180">
        <f>SUM(V33:W34)</f>
        <v>0</v>
      </c>
      <c r="W32" s="181"/>
      <c r="X32" s="184"/>
      <c r="Y32" s="185"/>
      <c r="Z32" s="186"/>
    </row>
    <row r="33" spans="1:26" ht="24" customHeight="1">
      <c r="A33" s="26">
        <v>4.1</v>
      </c>
      <c r="B33" s="151" t="s">
        <v>98</v>
      </c>
      <c r="C33" s="152"/>
      <c r="D33" s="152"/>
      <c r="E33" s="152"/>
      <c r="F33" s="152"/>
      <c r="G33" s="153"/>
      <c r="H33" s="154">
        <v>15</v>
      </c>
      <c r="I33" s="155"/>
      <c r="J33" s="156"/>
      <c r="K33" s="160"/>
      <c r="L33" s="161"/>
      <c r="M33" s="162"/>
      <c r="N33" s="160"/>
      <c r="O33" s="161"/>
      <c r="P33" s="162"/>
      <c r="Q33" s="160"/>
      <c r="R33" s="161"/>
      <c r="S33" s="172"/>
      <c r="T33" s="174">
        <v>5</v>
      </c>
      <c r="U33" s="175"/>
      <c r="V33" s="178">
        <f t="shared" si="1"/>
        <v>0</v>
      </c>
      <c r="W33" s="179"/>
      <c r="X33" s="184"/>
      <c r="Y33" s="185"/>
      <c r="Z33" s="186"/>
    </row>
    <row r="34" spans="1:26" ht="24" customHeight="1">
      <c r="A34" s="23">
        <v>4.2</v>
      </c>
      <c r="B34" s="59" t="s">
        <v>99</v>
      </c>
      <c r="C34" s="59"/>
      <c r="D34" s="59"/>
      <c r="E34" s="59"/>
      <c r="F34" s="59"/>
      <c r="G34" s="59"/>
      <c r="H34" s="60">
        <v>15</v>
      </c>
      <c r="I34" s="60"/>
      <c r="J34" s="60"/>
      <c r="K34" s="61"/>
      <c r="L34" s="61"/>
      <c r="M34" s="61"/>
      <c r="N34" s="61"/>
      <c r="O34" s="61"/>
      <c r="P34" s="61"/>
      <c r="Q34" s="61"/>
      <c r="R34" s="61"/>
      <c r="S34" s="56"/>
      <c r="T34" s="47">
        <v>5</v>
      </c>
      <c r="U34" s="47"/>
      <c r="V34" s="48">
        <f t="shared" si="0"/>
        <v>0</v>
      </c>
      <c r="W34" s="49"/>
      <c r="X34" s="187"/>
      <c r="Y34" s="188"/>
      <c r="Z34" s="189"/>
    </row>
    <row r="35" spans="1:26" ht="24" customHeight="1">
      <c r="A35" s="95" t="s">
        <v>10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6">
        <f>SUM(T32,T29,T24,T19)</f>
        <v>100</v>
      </c>
      <c r="U35" s="97"/>
      <c r="V35" s="98">
        <f>SUM(V19,V24,V29,V32)</f>
        <v>0</v>
      </c>
      <c r="W35" s="98"/>
      <c r="X35" s="99"/>
      <c r="Y35" s="99"/>
      <c r="Z35" s="99"/>
    </row>
    <row r="36" spans="1:26" ht="9.9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</row>
    <row r="37" ht="24" customHeight="1">
      <c r="A37" s="4" t="s">
        <v>76</v>
      </c>
    </row>
    <row r="38" spans="1:26" ht="60" customHeight="1">
      <c r="A38" s="18" t="s">
        <v>6</v>
      </c>
      <c r="B38" s="32" t="s">
        <v>30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86" t="s">
        <v>31</v>
      </c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89" t="s">
        <v>32</v>
      </c>
      <c r="Z38" s="89"/>
    </row>
    <row r="39" spans="1:26" ht="24" customHeight="1">
      <c r="A39" s="90" t="s">
        <v>33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2"/>
    </row>
    <row r="40" spans="1:26" ht="48" customHeight="1">
      <c r="A40" s="19" t="str">
        <f>IF(B40&lt;&gt;"","2.1.1","")</f>
        <v/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42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4"/>
      <c r="Y40" s="94"/>
      <c r="Z40" s="94"/>
    </row>
    <row r="41" spans="1:26" ht="48" customHeight="1">
      <c r="A41" s="19" t="str">
        <f>IF(B41&lt;&gt;"","2.1.2","")</f>
        <v/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42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4"/>
      <c r="Y41" s="94"/>
      <c r="Z41" s="94"/>
    </row>
    <row r="42" spans="1:26" ht="48" customHeight="1">
      <c r="A42" s="19" t="str">
        <f>IF(B42&lt;&gt;"","2.1.3","")</f>
        <v/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42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4"/>
      <c r="Y42" s="94"/>
      <c r="Z42" s="94"/>
    </row>
    <row r="43" spans="1:26" ht="48" customHeight="1">
      <c r="A43" s="19" t="str">
        <f>IF(B43&lt;&gt;"","2.1.4","")</f>
        <v/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42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4"/>
      <c r="Y43" s="94"/>
      <c r="Z43" s="94"/>
    </row>
    <row r="44" spans="1:26" ht="48" customHeight="1">
      <c r="A44" s="19" t="str">
        <f>IF(B44&lt;&gt;"","2.1.5","")</f>
        <v/>
      </c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20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2"/>
      <c r="Y44" s="45"/>
      <c r="Z44" s="46"/>
    </row>
    <row r="45" spans="1:26" ht="24" customHeight="1">
      <c r="A45" s="90" t="s">
        <v>34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2"/>
    </row>
    <row r="46" spans="1:26" ht="48" customHeight="1">
      <c r="A46" s="19" t="str">
        <f>IF(B46&lt;&gt;"","2.2.1","")</f>
        <v/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42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94"/>
      <c r="Z46" s="94"/>
    </row>
    <row r="47" spans="1:26" ht="48" customHeight="1">
      <c r="A47" s="19" t="str">
        <f>IF(B47&lt;&gt;"","2.2.2","")</f>
        <v/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42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4"/>
      <c r="Y47" s="94"/>
      <c r="Z47" s="94"/>
    </row>
    <row r="48" spans="1:26" ht="48" customHeight="1">
      <c r="A48" s="19" t="str">
        <f>IF(B48&lt;&gt;"","2.2.3","")</f>
        <v/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42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4"/>
      <c r="Y48" s="94"/>
      <c r="Z48" s="94"/>
    </row>
    <row r="49" spans="1:26" ht="48" customHeight="1">
      <c r="A49" s="19" t="str">
        <f>IF(B49&lt;&gt;"","2.2.4","")</f>
        <v/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42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4"/>
      <c r="Y49" s="94"/>
      <c r="Z49" s="94"/>
    </row>
    <row r="50" spans="1:26" ht="48" customHeight="1">
      <c r="A50" s="19" t="str">
        <f>IF(B50&lt;&gt;"","2.2.5","")</f>
        <v/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42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4"/>
      <c r="Y50" s="94"/>
      <c r="Z50" s="94"/>
    </row>
    <row r="51" spans="1:26" ht="15.75" customHeight="1">
      <c r="A51" s="90" t="s">
        <v>35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2"/>
    </row>
    <row r="52" spans="1:26" ht="48" customHeight="1">
      <c r="A52" s="19" t="str">
        <f>IF(B52&lt;&gt;"","2.3.1","")</f>
        <v/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42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4"/>
      <c r="Y52" s="94"/>
      <c r="Z52" s="94"/>
    </row>
    <row r="53" spans="1:26" ht="48" customHeight="1">
      <c r="A53" s="19" t="str">
        <f>IF(B53&lt;&gt;"","2.3.2","")</f>
        <v/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42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4"/>
      <c r="Y53" s="94"/>
      <c r="Z53" s="94"/>
    </row>
    <row r="54" spans="1:26" ht="48" customHeight="1">
      <c r="A54" s="19" t="str">
        <f>IF(B54&lt;&gt;"","2.3.3","")</f>
        <v/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42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4"/>
      <c r="Y54" s="94"/>
      <c r="Z54" s="94"/>
    </row>
    <row r="55" spans="1:26" ht="48" customHeight="1">
      <c r="A55" s="19" t="str">
        <f>IF(B55&lt;&gt;"","2.3.4","")</f>
        <v/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42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4"/>
      <c r="Y55" s="94"/>
      <c r="Z55" s="94"/>
    </row>
    <row r="56" spans="1:26" ht="48" customHeight="1">
      <c r="A56" s="19" t="str">
        <f>IF(B56&lt;&gt;"","2.3.5","")</f>
        <v/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42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4"/>
      <c r="Y56" s="94"/>
      <c r="Z56" s="94"/>
    </row>
    <row r="57" ht="9.95" customHeight="1"/>
    <row r="58" ht="24" customHeight="1">
      <c r="A58" s="5" t="s">
        <v>77</v>
      </c>
    </row>
    <row r="59" ht="9.95" customHeight="1"/>
    <row r="60" spans="1:26" ht="60" customHeight="1">
      <c r="A60" s="18" t="s">
        <v>6</v>
      </c>
      <c r="B60" s="32" t="s">
        <v>36</v>
      </c>
      <c r="C60" s="32"/>
      <c r="D60" s="32"/>
      <c r="E60" s="32"/>
      <c r="F60" s="32"/>
      <c r="G60" s="32"/>
      <c r="H60" s="32" t="s">
        <v>31</v>
      </c>
      <c r="I60" s="32"/>
      <c r="J60" s="32"/>
      <c r="K60" s="32"/>
      <c r="L60" s="32"/>
      <c r="M60" s="32"/>
      <c r="N60" s="32"/>
      <c r="O60" s="32"/>
      <c r="P60" s="32"/>
      <c r="Q60" s="86" t="s">
        <v>37</v>
      </c>
      <c r="R60" s="87"/>
      <c r="S60" s="87"/>
      <c r="T60" s="87"/>
      <c r="U60" s="87"/>
      <c r="V60" s="87"/>
      <c r="W60" s="87"/>
      <c r="X60" s="88"/>
      <c r="Y60" s="89" t="s">
        <v>32</v>
      </c>
      <c r="Z60" s="89"/>
    </row>
    <row r="61" spans="1:26" s="16" customFormat="1" ht="72" customHeight="1">
      <c r="A61" s="19" t="str">
        <f>IF(B61&lt;&gt;"","3.1","")</f>
        <v/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42"/>
      <c r="R61" s="43"/>
      <c r="S61" s="43"/>
      <c r="T61" s="43"/>
      <c r="U61" s="43"/>
      <c r="V61" s="43"/>
      <c r="W61" s="43"/>
      <c r="X61" s="44"/>
      <c r="Y61" s="94"/>
      <c r="Z61" s="94"/>
    </row>
    <row r="62" spans="1:26" ht="72" customHeight="1">
      <c r="A62" s="19" t="str">
        <f>IF(B62&lt;&gt;"","3.2","")</f>
        <v/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42"/>
      <c r="R62" s="43"/>
      <c r="S62" s="43"/>
      <c r="T62" s="43"/>
      <c r="U62" s="43"/>
      <c r="V62" s="43"/>
      <c r="W62" s="43"/>
      <c r="X62" s="44"/>
      <c r="Y62" s="94"/>
      <c r="Z62" s="94"/>
    </row>
    <row r="63" spans="1:26" ht="72" customHeight="1">
      <c r="A63" s="19" t="str">
        <f>IF(B63&lt;&gt;"","3.3","")</f>
        <v/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42"/>
      <c r="R63" s="43"/>
      <c r="S63" s="43"/>
      <c r="T63" s="43"/>
      <c r="U63" s="43"/>
      <c r="V63" s="43"/>
      <c r="W63" s="43"/>
      <c r="X63" s="44"/>
      <c r="Y63" s="94"/>
      <c r="Z63" s="94"/>
    </row>
    <row r="64" spans="1:26" ht="72" customHeight="1">
      <c r="A64" s="19" t="str">
        <f>IF(B64&lt;&gt;"","3.4","")</f>
        <v/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42"/>
      <c r="R64" s="43"/>
      <c r="S64" s="43"/>
      <c r="T64" s="43"/>
      <c r="U64" s="43"/>
      <c r="V64" s="43"/>
      <c r="W64" s="43"/>
      <c r="X64" s="44"/>
      <c r="Y64" s="94"/>
      <c r="Z64" s="94"/>
    </row>
    <row r="65" spans="1:26" ht="72" customHeight="1">
      <c r="A65" s="19" t="str">
        <f>IF(B65&lt;&gt;"","3.5","")</f>
        <v/>
      </c>
      <c r="B65" s="42"/>
      <c r="C65" s="43"/>
      <c r="D65" s="43"/>
      <c r="E65" s="43"/>
      <c r="F65" s="43"/>
      <c r="G65" s="44"/>
      <c r="H65" s="42"/>
      <c r="I65" s="43"/>
      <c r="J65" s="43"/>
      <c r="K65" s="43"/>
      <c r="L65" s="43"/>
      <c r="M65" s="43"/>
      <c r="N65" s="43"/>
      <c r="O65" s="43"/>
      <c r="P65" s="44"/>
      <c r="Q65" s="42"/>
      <c r="R65" s="43"/>
      <c r="S65" s="43"/>
      <c r="T65" s="43"/>
      <c r="U65" s="43"/>
      <c r="V65" s="43"/>
      <c r="W65" s="43"/>
      <c r="X65" s="44"/>
      <c r="Y65" s="45"/>
      <c r="Z65" s="46"/>
    </row>
    <row r="66" spans="1:26" ht="72" customHeight="1">
      <c r="A66" s="19" t="str">
        <f>IF(B66&lt;&gt;"","3.6","")</f>
        <v/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42"/>
      <c r="R66" s="43"/>
      <c r="S66" s="43"/>
      <c r="T66" s="43"/>
      <c r="U66" s="43"/>
      <c r="V66" s="43"/>
      <c r="W66" s="43"/>
      <c r="X66" s="44"/>
      <c r="Y66" s="94"/>
      <c r="Z66" s="94"/>
    </row>
    <row r="67" ht="9.95" customHeight="1">
      <c r="A67" s="5"/>
    </row>
    <row r="68" ht="24" customHeight="1">
      <c r="A68" s="5" t="s">
        <v>78</v>
      </c>
    </row>
    <row r="69" ht="9.95" customHeight="1">
      <c r="A69" s="5"/>
    </row>
    <row r="70" spans="2:25" ht="48" customHeight="1">
      <c r="B70" s="119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1"/>
    </row>
    <row r="71" spans="2:25" ht="48" customHeight="1">
      <c r="B71" s="122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4"/>
    </row>
    <row r="72" spans="2:25" ht="48" customHeight="1">
      <c r="B72" s="122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4"/>
    </row>
    <row r="73" spans="2:25" ht="48" customHeight="1">
      <c r="B73" s="122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4"/>
    </row>
    <row r="74" spans="2:25" ht="48" customHeight="1">
      <c r="B74" s="125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7"/>
    </row>
    <row r="75" ht="24" customHeight="1">
      <c r="A75" s="5"/>
    </row>
    <row r="76" ht="35.25" customHeight="1">
      <c r="A76" s="5" t="s">
        <v>79</v>
      </c>
    </row>
    <row r="77" ht="21" customHeight="1"/>
    <row r="78" spans="2:25" ht="21" customHeight="1">
      <c r="B78" s="128"/>
      <c r="C78" s="128"/>
      <c r="D78" s="128"/>
      <c r="E78" s="128"/>
      <c r="F78" s="128"/>
      <c r="G78" s="128"/>
      <c r="H78" s="128"/>
      <c r="J78" s="128"/>
      <c r="K78" s="128"/>
      <c r="L78" s="128"/>
      <c r="M78" s="128"/>
      <c r="N78" s="128"/>
      <c r="O78" s="128"/>
      <c r="P78" s="128"/>
      <c r="Q78" s="128"/>
      <c r="S78" s="103"/>
      <c r="T78" s="104"/>
      <c r="U78" s="104"/>
      <c r="V78" s="104"/>
      <c r="W78" s="104"/>
      <c r="X78" s="104"/>
      <c r="Y78" s="105"/>
    </row>
    <row r="79" spans="2:25" ht="21" customHeight="1">
      <c r="B79" s="128"/>
      <c r="C79" s="128"/>
      <c r="D79" s="128"/>
      <c r="E79" s="128"/>
      <c r="F79" s="128"/>
      <c r="G79" s="128"/>
      <c r="H79" s="128"/>
      <c r="J79" s="128"/>
      <c r="K79" s="128"/>
      <c r="L79" s="128"/>
      <c r="M79" s="128"/>
      <c r="N79" s="128"/>
      <c r="O79" s="128"/>
      <c r="P79" s="128"/>
      <c r="Q79" s="128"/>
      <c r="S79" s="106"/>
      <c r="T79" s="107"/>
      <c r="U79" s="107"/>
      <c r="V79" s="107"/>
      <c r="W79" s="107"/>
      <c r="X79" s="107"/>
      <c r="Y79" s="108"/>
    </row>
    <row r="80" spans="2:25" ht="21" customHeight="1">
      <c r="B80" s="128"/>
      <c r="C80" s="128"/>
      <c r="D80" s="128"/>
      <c r="E80" s="128"/>
      <c r="F80" s="128"/>
      <c r="G80" s="128"/>
      <c r="H80" s="128"/>
      <c r="J80" s="128"/>
      <c r="K80" s="128"/>
      <c r="L80" s="128"/>
      <c r="M80" s="128"/>
      <c r="N80" s="128"/>
      <c r="O80" s="128"/>
      <c r="P80" s="128"/>
      <c r="Q80" s="128"/>
      <c r="S80" s="106"/>
      <c r="T80" s="107"/>
      <c r="U80" s="107"/>
      <c r="V80" s="107"/>
      <c r="W80" s="107"/>
      <c r="X80" s="107"/>
      <c r="Y80" s="108"/>
    </row>
    <row r="81" spans="2:25" ht="21" customHeight="1">
      <c r="B81" s="128"/>
      <c r="C81" s="128"/>
      <c r="D81" s="128"/>
      <c r="E81" s="128"/>
      <c r="F81" s="128"/>
      <c r="G81" s="128"/>
      <c r="H81" s="128"/>
      <c r="J81" s="128"/>
      <c r="K81" s="128"/>
      <c r="L81" s="128"/>
      <c r="M81" s="128"/>
      <c r="N81" s="128"/>
      <c r="O81" s="128"/>
      <c r="P81" s="128"/>
      <c r="Q81" s="128"/>
      <c r="S81" s="106"/>
      <c r="T81" s="107"/>
      <c r="U81" s="107"/>
      <c r="V81" s="107"/>
      <c r="W81" s="107"/>
      <c r="X81" s="107"/>
      <c r="Y81" s="108"/>
    </row>
    <row r="82" spans="2:25" ht="21" customHeight="1">
      <c r="B82" s="128"/>
      <c r="C82" s="128"/>
      <c r="D82" s="128"/>
      <c r="E82" s="128"/>
      <c r="F82" s="128"/>
      <c r="G82" s="128"/>
      <c r="H82" s="128"/>
      <c r="J82" s="128"/>
      <c r="K82" s="128"/>
      <c r="L82" s="128"/>
      <c r="M82" s="128"/>
      <c r="N82" s="128"/>
      <c r="O82" s="128"/>
      <c r="P82" s="128"/>
      <c r="Q82" s="128"/>
      <c r="S82" s="106"/>
      <c r="T82" s="107"/>
      <c r="U82" s="107"/>
      <c r="V82" s="107"/>
      <c r="W82" s="107"/>
      <c r="X82" s="107"/>
      <c r="Y82" s="108"/>
    </row>
    <row r="83" spans="2:25" ht="21" customHeight="1">
      <c r="B83" s="128"/>
      <c r="C83" s="128"/>
      <c r="D83" s="128"/>
      <c r="E83" s="128"/>
      <c r="F83" s="128"/>
      <c r="G83" s="128"/>
      <c r="H83" s="128"/>
      <c r="J83" s="128"/>
      <c r="K83" s="128"/>
      <c r="L83" s="128"/>
      <c r="M83" s="128"/>
      <c r="N83" s="128"/>
      <c r="O83" s="128"/>
      <c r="P83" s="128"/>
      <c r="Q83" s="128"/>
      <c r="S83" s="106"/>
      <c r="T83" s="107"/>
      <c r="U83" s="107"/>
      <c r="V83" s="107"/>
      <c r="W83" s="107"/>
      <c r="X83" s="107"/>
      <c r="Y83" s="108"/>
    </row>
    <row r="84" spans="2:25" ht="15">
      <c r="B84" s="128"/>
      <c r="C84" s="128"/>
      <c r="D84" s="128"/>
      <c r="E84" s="128"/>
      <c r="F84" s="128"/>
      <c r="G84" s="128"/>
      <c r="H84" s="128"/>
      <c r="J84" s="128"/>
      <c r="K84" s="128"/>
      <c r="L84" s="128"/>
      <c r="M84" s="128"/>
      <c r="N84" s="128"/>
      <c r="O84" s="128"/>
      <c r="P84" s="128"/>
      <c r="Q84" s="128"/>
      <c r="S84" s="106"/>
      <c r="T84" s="107"/>
      <c r="U84" s="107"/>
      <c r="V84" s="107"/>
      <c r="W84" s="107"/>
      <c r="X84" s="107"/>
      <c r="Y84" s="108"/>
    </row>
    <row r="85" spans="2:25" ht="21" customHeight="1">
      <c r="B85" s="128"/>
      <c r="C85" s="128"/>
      <c r="D85" s="128"/>
      <c r="E85" s="128"/>
      <c r="F85" s="128"/>
      <c r="G85" s="128"/>
      <c r="H85" s="128"/>
      <c r="J85" s="128"/>
      <c r="K85" s="128"/>
      <c r="L85" s="128"/>
      <c r="M85" s="128"/>
      <c r="N85" s="128"/>
      <c r="O85" s="128"/>
      <c r="P85" s="128"/>
      <c r="Q85" s="128"/>
      <c r="S85" s="106"/>
      <c r="T85" s="107"/>
      <c r="U85" s="107"/>
      <c r="V85" s="107"/>
      <c r="W85" s="107"/>
      <c r="X85" s="107"/>
      <c r="Y85" s="108"/>
    </row>
    <row r="86" spans="2:25" ht="21" customHeight="1">
      <c r="B86" s="128"/>
      <c r="C86" s="128"/>
      <c r="D86" s="128"/>
      <c r="E86" s="128"/>
      <c r="F86" s="128"/>
      <c r="G86" s="128"/>
      <c r="H86" s="128"/>
      <c r="J86" s="128"/>
      <c r="K86" s="128"/>
      <c r="L86" s="128"/>
      <c r="M86" s="128"/>
      <c r="N86" s="128"/>
      <c r="O86" s="128"/>
      <c r="P86" s="128"/>
      <c r="Q86" s="128"/>
      <c r="S86" s="106"/>
      <c r="T86" s="107"/>
      <c r="U86" s="107"/>
      <c r="V86" s="107"/>
      <c r="W86" s="107"/>
      <c r="X86" s="107"/>
      <c r="Y86" s="108"/>
    </row>
    <row r="87" spans="2:25" ht="21" customHeight="1">
      <c r="B87" s="128"/>
      <c r="C87" s="128"/>
      <c r="D87" s="128"/>
      <c r="E87" s="128"/>
      <c r="F87" s="128"/>
      <c r="G87" s="128"/>
      <c r="H87" s="128"/>
      <c r="J87" s="128"/>
      <c r="K87" s="128"/>
      <c r="L87" s="128"/>
      <c r="M87" s="128"/>
      <c r="N87" s="128"/>
      <c r="O87" s="128"/>
      <c r="P87" s="128"/>
      <c r="Q87" s="128"/>
      <c r="S87" s="109"/>
      <c r="T87" s="110"/>
      <c r="U87" s="110"/>
      <c r="V87" s="110"/>
      <c r="W87" s="110"/>
      <c r="X87" s="110"/>
      <c r="Y87" s="111"/>
    </row>
    <row r="88" spans="2:25" ht="48" customHeight="1">
      <c r="B88" s="112"/>
      <c r="C88" s="112"/>
      <c r="D88" s="112"/>
      <c r="E88" s="112"/>
      <c r="F88" s="112"/>
      <c r="G88" s="112"/>
      <c r="H88" s="112"/>
      <c r="J88" s="113"/>
      <c r="K88" s="114"/>
      <c r="L88" s="114"/>
      <c r="M88" s="114"/>
      <c r="N88" s="114"/>
      <c r="O88" s="114"/>
      <c r="P88" s="114"/>
      <c r="Q88" s="115"/>
      <c r="S88" s="113"/>
      <c r="T88" s="114"/>
      <c r="U88" s="114"/>
      <c r="V88" s="114"/>
      <c r="W88" s="114"/>
      <c r="X88" s="114"/>
      <c r="Y88" s="115"/>
    </row>
    <row r="89" spans="2:25" ht="48" customHeight="1">
      <c r="B89" s="112"/>
      <c r="C89" s="112"/>
      <c r="D89" s="112"/>
      <c r="E89" s="112"/>
      <c r="F89" s="112"/>
      <c r="G89" s="112"/>
      <c r="H89" s="112"/>
      <c r="J89" s="116"/>
      <c r="K89" s="117"/>
      <c r="L89" s="117"/>
      <c r="M89" s="117"/>
      <c r="N89" s="117"/>
      <c r="O89" s="117"/>
      <c r="P89" s="117"/>
      <c r="Q89" s="118"/>
      <c r="S89" s="116"/>
      <c r="T89" s="117"/>
      <c r="U89" s="117"/>
      <c r="V89" s="117"/>
      <c r="W89" s="117"/>
      <c r="X89" s="117"/>
      <c r="Y89" s="118"/>
    </row>
    <row r="90" ht="21" customHeight="1"/>
    <row r="91" spans="2:25" ht="21" customHeight="1">
      <c r="B91" s="128"/>
      <c r="C91" s="128"/>
      <c r="D91" s="128"/>
      <c r="E91" s="128"/>
      <c r="F91" s="128"/>
      <c r="G91" s="128"/>
      <c r="H91" s="128"/>
      <c r="J91" s="128"/>
      <c r="K91" s="128"/>
      <c r="L91" s="128"/>
      <c r="M91" s="128"/>
      <c r="N91" s="128"/>
      <c r="O91" s="128"/>
      <c r="P91" s="128"/>
      <c r="Q91" s="128"/>
      <c r="S91" s="103"/>
      <c r="T91" s="104"/>
      <c r="U91" s="104"/>
      <c r="V91" s="104"/>
      <c r="W91" s="104"/>
      <c r="X91" s="104"/>
      <c r="Y91" s="105"/>
    </row>
    <row r="92" spans="2:25" ht="21" customHeight="1">
      <c r="B92" s="128"/>
      <c r="C92" s="128"/>
      <c r="D92" s="128"/>
      <c r="E92" s="128"/>
      <c r="F92" s="128"/>
      <c r="G92" s="128"/>
      <c r="H92" s="128"/>
      <c r="J92" s="128"/>
      <c r="K92" s="128"/>
      <c r="L92" s="128"/>
      <c r="M92" s="128"/>
      <c r="N92" s="128"/>
      <c r="O92" s="128"/>
      <c r="P92" s="128"/>
      <c r="Q92" s="128"/>
      <c r="S92" s="106"/>
      <c r="T92" s="107"/>
      <c r="U92" s="107"/>
      <c r="V92" s="107"/>
      <c r="W92" s="107"/>
      <c r="X92" s="107"/>
      <c r="Y92" s="108"/>
    </row>
    <row r="93" spans="2:25" ht="21" customHeight="1">
      <c r="B93" s="128"/>
      <c r="C93" s="128"/>
      <c r="D93" s="128"/>
      <c r="E93" s="128"/>
      <c r="F93" s="128"/>
      <c r="G93" s="128"/>
      <c r="H93" s="128"/>
      <c r="J93" s="128"/>
      <c r="K93" s="128"/>
      <c r="L93" s="128"/>
      <c r="M93" s="128"/>
      <c r="N93" s="128"/>
      <c r="O93" s="128"/>
      <c r="P93" s="128"/>
      <c r="Q93" s="128"/>
      <c r="S93" s="106"/>
      <c r="T93" s="107"/>
      <c r="U93" s="107"/>
      <c r="V93" s="107"/>
      <c r="W93" s="107"/>
      <c r="X93" s="107"/>
      <c r="Y93" s="108"/>
    </row>
    <row r="94" spans="2:25" ht="21" customHeight="1">
      <c r="B94" s="128"/>
      <c r="C94" s="128"/>
      <c r="D94" s="128"/>
      <c r="E94" s="128"/>
      <c r="F94" s="128"/>
      <c r="G94" s="128"/>
      <c r="H94" s="128"/>
      <c r="J94" s="128"/>
      <c r="K94" s="128"/>
      <c r="L94" s="128"/>
      <c r="M94" s="128"/>
      <c r="N94" s="128"/>
      <c r="O94" s="128"/>
      <c r="P94" s="128"/>
      <c r="Q94" s="128"/>
      <c r="S94" s="106"/>
      <c r="T94" s="107"/>
      <c r="U94" s="107"/>
      <c r="V94" s="107"/>
      <c r="W94" s="107"/>
      <c r="X94" s="107"/>
      <c r="Y94" s="108"/>
    </row>
    <row r="95" spans="2:25" ht="21" customHeight="1">
      <c r="B95" s="128"/>
      <c r="C95" s="128"/>
      <c r="D95" s="128"/>
      <c r="E95" s="128"/>
      <c r="F95" s="128"/>
      <c r="G95" s="128"/>
      <c r="H95" s="128"/>
      <c r="J95" s="128"/>
      <c r="K95" s="128"/>
      <c r="L95" s="128"/>
      <c r="M95" s="128"/>
      <c r="N95" s="128"/>
      <c r="O95" s="128"/>
      <c r="P95" s="128"/>
      <c r="Q95" s="128"/>
      <c r="S95" s="106"/>
      <c r="T95" s="107"/>
      <c r="U95" s="107"/>
      <c r="V95" s="107"/>
      <c r="W95" s="107"/>
      <c r="X95" s="107"/>
      <c r="Y95" s="108"/>
    </row>
    <row r="96" spans="2:25" ht="21" customHeight="1">
      <c r="B96" s="128"/>
      <c r="C96" s="128"/>
      <c r="D96" s="128"/>
      <c r="E96" s="128"/>
      <c r="F96" s="128"/>
      <c r="G96" s="128"/>
      <c r="H96" s="128"/>
      <c r="J96" s="128"/>
      <c r="K96" s="128"/>
      <c r="L96" s="128"/>
      <c r="M96" s="128"/>
      <c r="N96" s="128"/>
      <c r="O96" s="128"/>
      <c r="P96" s="128"/>
      <c r="Q96" s="128"/>
      <c r="S96" s="106"/>
      <c r="T96" s="107"/>
      <c r="U96" s="107"/>
      <c r="V96" s="107"/>
      <c r="W96" s="107"/>
      <c r="X96" s="107"/>
      <c r="Y96" s="108"/>
    </row>
    <row r="97" spans="2:25" ht="15">
      <c r="B97" s="128"/>
      <c r="C97" s="128"/>
      <c r="D97" s="128"/>
      <c r="E97" s="128"/>
      <c r="F97" s="128"/>
      <c r="G97" s="128"/>
      <c r="H97" s="128"/>
      <c r="J97" s="128"/>
      <c r="K97" s="128"/>
      <c r="L97" s="128"/>
      <c r="M97" s="128"/>
      <c r="N97" s="128"/>
      <c r="O97" s="128"/>
      <c r="P97" s="128"/>
      <c r="Q97" s="128"/>
      <c r="S97" s="106"/>
      <c r="T97" s="107"/>
      <c r="U97" s="107"/>
      <c r="V97" s="107"/>
      <c r="W97" s="107"/>
      <c r="X97" s="107"/>
      <c r="Y97" s="108"/>
    </row>
    <row r="98" spans="2:25" ht="21" customHeight="1">
      <c r="B98" s="128"/>
      <c r="C98" s="128"/>
      <c r="D98" s="128"/>
      <c r="E98" s="128"/>
      <c r="F98" s="128"/>
      <c r="G98" s="128"/>
      <c r="H98" s="128"/>
      <c r="J98" s="128"/>
      <c r="K98" s="128"/>
      <c r="L98" s="128"/>
      <c r="M98" s="128"/>
      <c r="N98" s="128"/>
      <c r="O98" s="128"/>
      <c r="P98" s="128"/>
      <c r="Q98" s="128"/>
      <c r="S98" s="106"/>
      <c r="T98" s="107"/>
      <c r="U98" s="107"/>
      <c r="V98" s="107"/>
      <c r="W98" s="107"/>
      <c r="X98" s="107"/>
      <c r="Y98" s="108"/>
    </row>
    <row r="99" spans="2:25" ht="21" customHeight="1">
      <c r="B99" s="128"/>
      <c r="C99" s="128"/>
      <c r="D99" s="128"/>
      <c r="E99" s="128"/>
      <c r="F99" s="128"/>
      <c r="G99" s="128"/>
      <c r="H99" s="128"/>
      <c r="J99" s="128"/>
      <c r="K99" s="128"/>
      <c r="L99" s="128"/>
      <c r="M99" s="128"/>
      <c r="N99" s="128"/>
      <c r="O99" s="128"/>
      <c r="P99" s="128"/>
      <c r="Q99" s="128"/>
      <c r="S99" s="106"/>
      <c r="T99" s="107"/>
      <c r="U99" s="107"/>
      <c r="V99" s="107"/>
      <c r="W99" s="107"/>
      <c r="X99" s="107"/>
      <c r="Y99" s="108"/>
    </row>
    <row r="100" spans="2:25" ht="21" customHeight="1">
      <c r="B100" s="128"/>
      <c r="C100" s="128"/>
      <c r="D100" s="128"/>
      <c r="E100" s="128"/>
      <c r="F100" s="128"/>
      <c r="G100" s="128"/>
      <c r="H100" s="128"/>
      <c r="J100" s="128"/>
      <c r="K100" s="128"/>
      <c r="L100" s="128"/>
      <c r="M100" s="128"/>
      <c r="N100" s="128"/>
      <c r="O100" s="128"/>
      <c r="P100" s="128"/>
      <c r="Q100" s="128"/>
      <c r="S100" s="109"/>
      <c r="T100" s="110"/>
      <c r="U100" s="110"/>
      <c r="V100" s="110"/>
      <c r="W100" s="110"/>
      <c r="X100" s="110"/>
      <c r="Y100" s="111"/>
    </row>
    <row r="101" spans="2:25" ht="48" customHeight="1">
      <c r="B101" s="94"/>
      <c r="C101" s="94"/>
      <c r="D101" s="94"/>
      <c r="E101" s="94"/>
      <c r="F101" s="94"/>
      <c r="G101" s="94"/>
      <c r="H101" s="94"/>
      <c r="J101" s="113"/>
      <c r="K101" s="114"/>
      <c r="L101" s="114"/>
      <c r="M101" s="114"/>
      <c r="N101" s="114"/>
      <c r="O101" s="114"/>
      <c r="P101" s="114"/>
      <c r="Q101" s="115"/>
      <c r="S101" s="135"/>
      <c r="T101" s="136"/>
      <c r="U101" s="136"/>
      <c r="V101" s="136"/>
      <c r="W101" s="136"/>
      <c r="X101" s="136"/>
      <c r="Y101" s="137"/>
    </row>
    <row r="102" spans="2:25" ht="48" customHeight="1">
      <c r="B102" s="94"/>
      <c r="C102" s="94"/>
      <c r="D102" s="94"/>
      <c r="E102" s="94"/>
      <c r="F102" s="94"/>
      <c r="G102" s="94"/>
      <c r="H102" s="94"/>
      <c r="J102" s="116"/>
      <c r="K102" s="117"/>
      <c r="L102" s="117"/>
      <c r="M102" s="117"/>
      <c r="N102" s="117"/>
      <c r="O102" s="117"/>
      <c r="P102" s="117"/>
      <c r="Q102" s="118"/>
      <c r="S102" s="138"/>
      <c r="T102" s="139"/>
      <c r="U102" s="139"/>
      <c r="V102" s="139"/>
      <c r="W102" s="139"/>
      <c r="X102" s="139"/>
      <c r="Y102" s="140"/>
    </row>
    <row r="103" ht="21" customHeight="1"/>
    <row r="104" spans="2:25" ht="21" customHeight="1">
      <c r="B104" s="103"/>
      <c r="C104" s="104"/>
      <c r="D104" s="104"/>
      <c r="E104" s="104"/>
      <c r="F104" s="104"/>
      <c r="G104" s="104"/>
      <c r="H104" s="105"/>
      <c r="J104" s="103"/>
      <c r="K104" s="104"/>
      <c r="L104" s="104"/>
      <c r="M104" s="104"/>
      <c r="N104" s="104"/>
      <c r="O104" s="104"/>
      <c r="P104" s="104"/>
      <c r="Q104" s="105"/>
      <c r="S104" s="103"/>
      <c r="T104" s="104"/>
      <c r="U104" s="104"/>
      <c r="V104" s="104"/>
      <c r="W104" s="104"/>
      <c r="X104" s="104"/>
      <c r="Y104" s="105"/>
    </row>
    <row r="105" spans="2:25" ht="21" customHeight="1">
      <c r="B105" s="106"/>
      <c r="C105" s="107"/>
      <c r="D105" s="107"/>
      <c r="E105" s="107"/>
      <c r="F105" s="107"/>
      <c r="G105" s="107"/>
      <c r="H105" s="108"/>
      <c r="J105" s="106"/>
      <c r="K105" s="107"/>
      <c r="L105" s="107"/>
      <c r="M105" s="107"/>
      <c r="N105" s="107"/>
      <c r="O105" s="107"/>
      <c r="P105" s="107"/>
      <c r="Q105" s="108"/>
      <c r="S105" s="106"/>
      <c r="T105" s="107"/>
      <c r="U105" s="107"/>
      <c r="V105" s="107"/>
      <c r="W105" s="107"/>
      <c r="X105" s="107"/>
      <c r="Y105" s="108"/>
    </row>
    <row r="106" spans="2:25" ht="21" customHeight="1">
      <c r="B106" s="106"/>
      <c r="C106" s="107"/>
      <c r="D106" s="107"/>
      <c r="E106" s="107"/>
      <c r="F106" s="107"/>
      <c r="G106" s="107"/>
      <c r="H106" s="108"/>
      <c r="J106" s="106"/>
      <c r="K106" s="107"/>
      <c r="L106" s="107"/>
      <c r="M106" s="107"/>
      <c r="N106" s="107"/>
      <c r="O106" s="107"/>
      <c r="P106" s="107"/>
      <c r="Q106" s="108"/>
      <c r="S106" s="106"/>
      <c r="T106" s="107"/>
      <c r="U106" s="107"/>
      <c r="V106" s="107"/>
      <c r="W106" s="107"/>
      <c r="X106" s="107"/>
      <c r="Y106" s="108"/>
    </row>
    <row r="107" spans="2:25" ht="21" customHeight="1">
      <c r="B107" s="106"/>
      <c r="C107" s="107"/>
      <c r="D107" s="107"/>
      <c r="E107" s="107"/>
      <c r="F107" s="107"/>
      <c r="G107" s="107"/>
      <c r="H107" s="108"/>
      <c r="J107" s="106"/>
      <c r="K107" s="107"/>
      <c r="L107" s="107"/>
      <c r="M107" s="107"/>
      <c r="N107" s="107"/>
      <c r="O107" s="107"/>
      <c r="P107" s="107"/>
      <c r="Q107" s="108"/>
      <c r="S107" s="106"/>
      <c r="T107" s="107"/>
      <c r="U107" s="107"/>
      <c r="V107" s="107"/>
      <c r="W107" s="107"/>
      <c r="X107" s="107"/>
      <c r="Y107" s="108"/>
    </row>
    <row r="108" spans="2:25" ht="21" customHeight="1">
      <c r="B108" s="106"/>
      <c r="C108" s="107"/>
      <c r="D108" s="107"/>
      <c r="E108" s="107"/>
      <c r="F108" s="107"/>
      <c r="G108" s="107"/>
      <c r="H108" s="108"/>
      <c r="J108" s="106"/>
      <c r="K108" s="107"/>
      <c r="L108" s="107"/>
      <c r="M108" s="107"/>
      <c r="N108" s="107"/>
      <c r="O108" s="107"/>
      <c r="P108" s="107"/>
      <c r="Q108" s="108"/>
      <c r="S108" s="106"/>
      <c r="T108" s="107"/>
      <c r="U108" s="107"/>
      <c r="V108" s="107"/>
      <c r="W108" s="107"/>
      <c r="X108" s="107"/>
      <c r="Y108" s="108"/>
    </row>
    <row r="109" spans="2:25" ht="21" customHeight="1">
      <c r="B109" s="106"/>
      <c r="C109" s="107"/>
      <c r="D109" s="107"/>
      <c r="E109" s="107"/>
      <c r="F109" s="107"/>
      <c r="G109" s="107"/>
      <c r="H109" s="108"/>
      <c r="J109" s="106"/>
      <c r="K109" s="107"/>
      <c r="L109" s="107"/>
      <c r="M109" s="107"/>
      <c r="N109" s="107"/>
      <c r="O109" s="107"/>
      <c r="P109" s="107"/>
      <c r="Q109" s="108"/>
      <c r="S109" s="106"/>
      <c r="T109" s="107"/>
      <c r="U109" s="107"/>
      <c r="V109" s="107"/>
      <c r="W109" s="107"/>
      <c r="X109" s="107"/>
      <c r="Y109" s="108"/>
    </row>
    <row r="110" spans="2:25" ht="15">
      <c r="B110" s="106"/>
      <c r="C110" s="107"/>
      <c r="D110" s="107"/>
      <c r="E110" s="107"/>
      <c r="F110" s="107"/>
      <c r="G110" s="107"/>
      <c r="H110" s="108"/>
      <c r="J110" s="106"/>
      <c r="K110" s="107"/>
      <c r="L110" s="107"/>
      <c r="M110" s="107"/>
      <c r="N110" s="107"/>
      <c r="O110" s="107"/>
      <c r="P110" s="107"/>
      <c r="Q110" s="108"/>
      <c r="S110" s="106"/>
      <c r="T110" s="107"/>
      <c r="U110" s="107"/>
      <c r="V110" s="107"/>
      <c r="W110" s="107"/>
      <c r="X110" s="107"/>
      <c r="Y110" s="108"/>
    </row>
    <row r="111" spans="2:25" ht="15">
      <c r="B111" s="106"/>
      <c r="C111" s="107"/>
      <c r="D111" s="107"/>
      <c r="E111" s="107"/>
      <c r="F111" s="107"/>
      <c r="G111" s="107"/>
      <c r="H111" s="108"/>
      <c r="J111" s="106"/>
      <c r="K111" s="107"/>
      <c r="L111" s="107"/>
      <c r="M111" s="107"/>
      <c r="N111" s="107"/>
      <c r="O111" s="107"/>
      <c r="P111" s="107"/>
      <c r="Q111" s="108"/>
      <c r="S111" s="106"/>
      <c r="T111" s="107"/>
      <c r="U111" s="107"/>
      <c r="V111" s="107"/>
      <c r="W111" s="107"/>
      <c r="X111" s="107"/>
      <c r="Y111" s="108"/>
    </row>
    <row r="112" spans="2:25" ht="21" customHeight="1">
      <c r="B112" s="106"/>
      <c r="C112" s="107"/>
      <c r="D112" s="107"/>
      <c r="E112" s="107"/>
      <c r="F112" s="107"/>
      <c r="G112" s="107"/>
      <c r="H112" s="108"/>
      <c r="J112" s="106"/>
      <c r="K112" s="107"/>
      <c r="L112" s="107"/>
      <c r="M112" s="107"/>
      <c r="N112" s="107"/>
      <c r="O112" s="107"/>
      <c r="P112" s="107"/>
      <c r="Q112" s="108"/>
      <c r="S112" s="106"/>
      <c r="T112" s="107"/>
      <c r="U112" s="107"/>
      <c r="V112" s="107"/>
      <c r="W112" s="107"/>
      <c r="X112" s="107"/>
      <c r="Y112" s="108"/>
    </row>
    <row r="113" spans="2:25" ht="21" customHeight="1">
      <c r="B113" s="109"/>
      <c r="C113" s="110"/>
      <c r="D113" s="110"/>
      <c r="E113" s="110"/>
      <c r="F113" s="110"/>
      <c r="G113" s="110"/>
      <c r="H113" s="111"/>
      <c r="J113" s="109"/>
      <c r="K113" s="110"/>
      <c r="L113" s="110"/>
      <c r="M113" s="110"/>
      <c r="N113" s="110"/>
      <c r="O113" s="110"/>
      <c r="P113" s="110"/>
      <c r="Q113" s="111"/>
      <c r="S113" s="109"/>
      <c r="T113" s="110"/>
      <c r="U113" s="110"/>
      <c r="V113" s="110"/>
      <c r="W113" s="110"/>
      <c r="X113" s="110"/>
      <c r="Y113" s="111"/>
    </row>
    <row r="114" spans="2:25" ht="48" customHeight="1">
      <c r="B114" s="135"/>
      <c r="C114" s="136"/>
      <c r="D114" s="136"/>
      <c r="E114" s="136"/>
      <c r="F114" s="136"/>
      <c r="G114" s="136"/>
      <c r="H114" s="137"/>
      <c r="J114" s="141"/>
      <c r="K114" s="142"/>
      <c r="L114" s="142"/>
      <c r="M114" s="142"/>
      <c r="N114" s="142"/>
      <c r="O114" s="142"/>
      <c r="P114" s="142"/>
      <c r="Q114" s="143"/>
      <c r="S114" s="135"/>
      <c r="T114" s="136"/>
      <c r="U114" s="136"/>
      <c r="V114" s="136"/>
      <c r="W114" s="136"/>
      <c r="X114" s="136"/>
      <c r="Y114" s="137"/>
    </row>
    <row r="115" spans="2:25" ht="48" customHeight="1">
      <c r="B115" s="138"/>
      <c r="C115" s="139"/>
      <c r="D115" s="139"/>
      <c r="E115" s="139"/>
      <c r="F115" s="139"/>
      <c r="G115" s="139"/>
      <c r="H115" s="140"/>
      <c r="J115" s="144"/>
      <c r="K115" s="145"/>
      <c r="L115" s="145"/>
      <c r="M115" s="145"/>
      <c r="N115" s="145"/>
      <c r="O115" s="145"/>
      <c r="P115" s="145"/>
      <c r="Q115" s="146"/>
      <c r="S115" s="138"/>
      <c r="T115" s="139"/>
      <c r="U115" s="139"/>
      <c r="V115" s="139"/>
      <c r="W115" s="139"/>
      <c r="X115" s="139"/>
      <c r="Y115" s="140"/>
    </row>
    <row r="116" ht="24" customHeight="1"/>
    <row r="117" ht="24" customHeight="1"/>
    <row r="118" spans="5:23" ht="15">
      <c r="E118" s="17" t="s">
        <v>38</v>
      </c>
      <c r="F118" s="132"/>
      <c r="G118" s="132"/>
      <c r="H118" s="132"/>
      <c r="I118" s="132"/>
      <c r="J118" s="132"/>
      <c r="Q118" s="17" t="s">
        <v>39</v>
      </c>
      <c r="R118" s="132"/>
      <c r="S118" s="132"/>
      <c r="T118" s="132"/>
      <c r="U118" s="132"/>
      <c r="V118" s="132"/>
      <c r="W118" s="132"/>
    </row>
    <row r="119" spans="5:24" ht="27.75">
      <c r="E119" s="17" t="s">
        <v>40</v>
      </c>
      <c r="F119" s="133"/>
      <c r="G119" s="133"/>
      <c r="H119" s="133"/>
      <c r="I119" s="133"/>
      <c r="J119" s="133"/>
      <c r="K119" s="5" t="s">
        <v>41</v>
      </c>
      <c r="Q119" s="17" t="s">
        <v>40</v>
      </c>
      <c r="R119" s="132"/>
      <c r="S119" s="132"/>
      <c r="T119" s="132"/>
      <c r="U119" s="132"/>
      <c r="V119" s="132"/>
      <c r="W119" s="132"/>
      <c r="X119" s="5" t="s">
        <v>41</v>
      </c>
    </row>
    <row r="120" spans="5:24" ht="27.75">
      <c r="E120" s="17" t="s">
        <v>42</v>
      </c>
      <c r="F120" s="133"/>
      <c r="G120" s="133"/>
      <c r="H120" s="133"/>
      <c r="I120" s="133"/>
      <c r="J120" s="133"/>
      <c r="Q120" s="134"/>
      <c r="R120" s="134"/>
      <c r="S120" s="134"/>
      <c r="T120" s="134"/>
      <c r="U120" s="134"/>
      <c r="V120" s="134"/>
      <c r="W120" s="134"/>
      <c r="X120" s="134"/>
    </row>
    <row r="121" spans="5:23" ht="27.75">
      <c r="E121" s="17" t="s">
        <v>43</v>
      </c>
      <c r="F121" s="129"/>
      <c r="G121" s="129"/>
      <c r="H121" s="129"/>
      <c r="I121" s="129"/>
      <c r="J121" s="129"/>
      <c r="Q121" s="17" t="s">
        <v>43</v>
      </c>
      <c r="R121" s="130"/>
      <c r="S121" s="130"/>
      <c r="T121" s="130"/>
      <c r="U121" s="130"/>
      <c r="V121" s="130"/>
      <c r="W121" s="130"/>
    </row>
    <row r="122" spans="5:10" ht="27.75">
      <c r="E122" s="17" t="s">
        <v>44</v>
      </c>
      <c r="F122" s="131"/>
      <c r="G122" s="131"/>
      <c r="H122" s="131"/>
      <c r="I122" s="131"/>
      <c r="J122" s="131"/>
    </row>
  </sheetData>
  <protectedRanges>
    <protectedRange sqref="M7 H8 V13 K19:S20 X19 B40:Z44 B46:Z50 B52:Z56 B61:Z66 B70 B78 B88 J78 J88 S78 S88 B91 B101 J91 J101 S91 S101 B104 B114 J104 J114 S104 S114 R118:R119 Q120 R121 F118:F122 K22:S34" name="ช่วง1_1"/>
  </protectedRanges>
  <mergeCells count="262">
    <mergeCell ref="F118:J118"/>
    <mergeCell ref="R118:W118"/>
    <mergeCell ref="F119:J119"/>
    <mergeCell ref="R119:W119"/>
    <mergeCell ref="F120:J120"/>
    <mergeCell ref="Q120:X120"/>
    <mergeCell ref="F121:J121"/>
    <mergeCell ref="R121:W121"/>
    <mergeCell ref="F122:J122"/>
    <mergeCell ref="Y55:Z55"/>
    <mergeCell ref="H66:P66"/>
    <mergeCell ref="Q66:X66"/>
    <mergeCell ref="Y66:Z66"/>
    <mergeCell ref="B70:Y74"/>
    <mergeCell ref="B78:H87"/>
    <mergeCell ref="J78:Q87"/>
    <mergeCell ref="S78:Y87"/>
    <mergeCell ref="B88:H89"/>
    <mergeCell ref="J88:Q89"/>
    <mergeCell ref="S88:Y89"/>
    <mergeCell ref="B56:L56"/>
    <mergeCell ref="M56:X56"/>
    <mergeCell ref="B62:G62"/>
    <mergeCell ref="H62:P62"/>
    <mergeCell ref="Q62:X62"/>
    <mergeCell ref="Y62:Z62"/>
    <mergeCell ref="B63:G63"/>
    <mergeCell ref="H63:P63"/>
    <mergeCell ref="Q63:X63"/>
    <mergeCell ref="Y63:Z63"/>
    <mergeCell ref="B60:G60"/>
    <mergeCell ref="H60:P60"/>
    <mergeCell ref="Q60:X60"/>
    <mergeCell ref="Y60:Z60"/>
    <mergeCell ref="B61:G61"/>
    <mergeCell ref="H61:P61"/>
    <mergeCell ref="Q61:X61"/>
    <mergeCell ref="Y61:Z61"/>
    <mergeCell ref="Y56:Z56"/>
    <mergeCell ref="X35:Z35"/>
    <mergeCell ref="A36:Z36"/>
    <mergeCell ref="A39:Z39"/>
    <mergeCell ref="B40:L40"/>
    <mergeCell ref="M40:X40"/>
    <mergeCell ref="Y40:Z40"/>
    <mergeCell ref="A45:Z45"/>
    <mergeCell ref="B46:L46"/>
    <mergeCell ref="M46:X46"/>
    <mergeCell ref="Y46:Z46"/>
    <mergeCell ref="B44:L44"/>
    <mergeCell ref="Y44:Z44"/>
    <mergeCell ref="B42:L42"/>
    <mergeCell ref="M42:X42"/>
    <mergeCell ref="Y42:Z42"/>
    <mergeCell ref="B43:L43"/>
    <mergeCell ref="M43:X43"/>
    <mergeCell ref="Y43:Z43"/>
    <mergeCell ref="B41:L41"/>
    <mergeCell ref="M41:X41"/>
    <mergeCell ref="Y41:Z41"/>
    <mergeCell ref="B38:L38"/>
    <mergeCell ref="M38:X38"/>
    <mergeCell ref="Y38:Z38"/>
    <mergeCell ref="B34:G34"/>
    <mergeCell ref="H34:J34"/>
    <mergeCell ref="K34:M34"/>
    <mergeCell ref="N34:P34"/>
    <mergeCell ref="Q34:S34"/>
    <mergeCell ref="T34:U34"/>
    <mergeCell ref="V34:W34"/>
    <mergeCell ref="A35:S35"/>
    <mergeCell ref="T35:U35"/>
    <mergeCell ref="V35:W35"/>
    <mergeCell ref="B33:G33"/>
    <mergeCell ref="H33:J33"/>
    <mergeCell ref="K33:M33"/>
    <mergeCell ref="N33:P33"/>
    <mergeCell ref="Q33:S33"/>
    <mergeCell ref="T33:U33"/>
    <mergeCell ref="V33:W33"/>
    <mergeCell ref="B32:G32"/>
    <mergeCell ref="H32:J32"/>
    <mergeCell ref="K32:M32"/>
    <mergeCell ref="N32:P32"/>
    <mergeCell ref="Q32:S32"/>
    <mergeCell ref="H28:J28"/>
    <mergeCell ref="K28:M28"/>
    <mergeCell ref="N28:P28"/>
    <mergeCell ref="Q28:S28"/>
    <mergeCell ref="T28:U28"/>
    <mergeCell ref="V28:W28"/>
    <mergeCell ref="N25:P25"/>
    <mergeCell ref="T32:U32"/>
    <mergeCell ref="V32:W32"/>
    <mergeCell ref="T30:U30"/>
    <mergeCell ref="V30:W30"/>
    <mergeCell ref="Q25:S25"/>
    <mergeCell ref="T25:U25"/>
    <mergeCell ref="V25:W25"/>
    <mergeCell ref="B104:H113"/>
    <mergeCell ref="J104:Q113"/>
    <mergeCell ref="S104:Y113"/>
    <mergeCell ref="B114:H115"/>
    <mergeCell ref="J114:Q115"/>
    <mergeCell ref="S114:Y115"/>
    <mergeCell ref="B91:H100"/>
    <mergeCell ref="J91:Q100"/>
    <mergeCell ref="S91:Y100"/>
    <mergeCell ref="B101:H102"/>
    <mergeCell ref="J101:Q102"/>
    <mergeCell ref="S101:Y102"/>
    <mergeCell ref="B64:G64"/>
    <mergeCell ref="H64:P64"/>
    <mergeCell ref="Q64:X64"/>
    <mergeCell ref="Y64:Z64"/>
    <mergeCell ref="B65:G65"/>
    <mergeCell ref="H65:P65"/>
    <mergeCell ref="Q65:X65"/>
    <mergeCell ref="Y65:Z65"/>
    <mergeCell ref="B66:G66"/>
    <mergeCell ref="B53:L53"/>
    <mergeCell ref="M53:X53"/>
    <mergeCell ref="Y53:Z53"/>
    <mergeCell ref="B54:L54"/>
    <mergeCell ref="M54:X54"/>
    <mergeCell ref="Y54:Z54"/>
    <mergeCell ref="B55:L55"/>
    <mergeCell ref="B47:L47"/>
    <mergeCell ref="M47:X47"/>
    <mergeCell ref="Y47:Z47"/>
    <mergeCell ref="B48:L48"/>
    <mergeCell ref="M48:X48"/>
    <mergeCell ref="Y48:Z48"/>
    <mergeCell ref="B49:L49"/>
    <mergeCell ref="M49:X49"/>
    <mergeCell ref="Y49:Z49"/>
    <mergeCell ref="B50:L50"/>
    <mergeCell ref="M50:X50"/>
    <mergeCell ref="Y50:Z50"/>
    <mergeCell ref="A51:Z51"/>
    <mergeCell ref="B52:L52"/>
    <mergeCell ref="M52:X52"/>
    <mergeCell ref="Y52:Z52"/>
    <mergeCell ref="M55:X55"/>
    <mergeCell ref="B31:G31"/>
    <mergeCell ref="H31:J31"/>
    <mergeCell ref="K31:M31"/>
    <mergeCell ref="N31:P31"/>
    <mergeCell ref="Q31:S31"/>
    <mergeCell ref="T31:U31"/>
    <mergeCell ref="V31:W31"/>
    <mergeCell ref="B30:G30"/>
    <mergeCell ref="H30:J30"/>
    <mergeCell ref="K30:M30"/>
    <mergeCell ref="N30:P30"/>
    <mergeCell ref="Q30:S30"/>
    <mergeCell ref="K20:M20"/>
    <mergeCell ref="N20:P20"/>
    <mergeCell ref="Q20:S20"/>
    <mergeCell ref="T20:U20"/>
    <mergeCell ref="V20:W20"/>
    <mergeCell ref="B21:G21"/>
    <mergeCell ref="H21:J21"/>
    <mergeCell ref="K21:M21"/>
    <mergeCell ref="N29:P29"/>
    <mergeCell ref="Q29:S29"/>
    <mergeCell ref="T29:U29"/>
    <mergeCell ref="V29:W29"/>
    <mergeCell ref="B23:G23"/>
    <mergeCell ref="H23:J23"/>
    <mergeCell ref="K23:M23"/>
    <mergeCell ref="N23:P23"/>
    <mergeCell ref="Q23:S23"/>
    <mergeCell ref="T23:U23"/>
    <mergeCell ref="V23:W23"/>
    <mergeCell ref="N27:P27"/>
    <mergeCell ref="Q27:S27"/>
    <mergeCell ref="T27:U27"/>
    <mergeCell ref="V27:W27"/>
    <mergeCell ref="B28:G28"/>
    <mergeCell ref="B26:G26"/>
    <mergeCell ref="H26:J26"/>
    <mergeCell ref="K26:M26"/>
    <mergeCell ref="N26:P26"/>
    <mergeCell ref="Q26:S26"/>
    <mergeCell ref="T26:U26"/>
    <mergeCell ref="V26:W26"/>
    <mergeCell ref="B25:G25"/>
    <mergeCell ref="H25:J25"/>
    <mergeCell ref="K25:M25"/>
    <mergeCell ref="V14:X14"/>
    <mergeCell ref="Y14:Z14"/>
    <mergeCell ref="A15:Z15"/>
    <mergeCell ref="B22:G22"/>
    <mergeCell ref="H22:J22"/>
    <mergeCell ref="K22:M22"/>
    <mergeCell ref="N22:P22"/>
    <mergeCell ref="Q22:S22"/>
    <mergeCell ref="T22:U22"/>
    <mergeCell ref="V22:W22"/>
    <mergeCell ref="B19:G19"/>
    <mergeCell ref="H19:J19"/>
    <mergeCell ref="K19:M19"/>
    <mergeCell ref="N19:P19"/>
    <mergeCell ref="Q19:S19"/>
    <mergeCell ref="T19:U19"/>
    <mergeCell ref="V19:W19"/>
    <mergeCell ref="N21:P21"/>
    <mergeCell ref="Q21:S21"/>
    <mergeCell ref="T21:U21"/>
    <mergeCell ref="V21:W21"/>
    <mergeCell ref="X19:Z34"/>
    <mergeCell ref="B20:G20"/>
    <mergeCell ref="H20:J20"/>
    <mergeCell ref="N11:P11"/>
    <mergeCell ref="Q11:R11"/>
    <mergeCell ref="S11:U11"/>
    <mergeCell ref="V11:X11"/>
    <mergeCell ref="Y11:Z11"/>
    <mergeCell ref="B18:G18"/>
    <mergeCell ref="H18:J18"/>
    <mergeCell ref="K18:M18"/>
    <mergeCell ref="N18:P18"/>
    <mergeCell ref="Q18:S18"/>
    <mergeCell ref="T18:U18"/>
    <mergeCell ref="V18:W18"/>
    <mergeCell ref="X18:Z18"/>
    <mergeCell ref="A12:Z12"/>
    <mergeCell ref="B13:J13"/>
    <mergeCell ref="K13:M13"/>
    <mergeCell ref="N13:P13"/>
    <mergeCell ref="Q13:R13"/>
    <mergeCell ref="Q14:R14"/>
    <mergeCell ref="S13:U13"/>
    <mergeCell ref="V13:X13"/>
    <mergeCell ref="Y13:Z13"/>
    <mergeCell ref="A14:P14"/>
    <mergeCell ref="S14:U14"/>
    <mergeCell ref="B27:G27"/>
    <mergeCell ref="H27:J27"/>
    <mergeCell ref="K27:M27"/>
    <mergeCell ref="B29:G29"/>
    <mergeCell ref="H29:J29"/>
    <mergeCell ref="K29:M29"/>
    <mergeCell ref="A1:Z1"/>
    <mergeCell ref="J2:Q2"/>
    <mergeCell ref="A3:Z3"/>
    <mergeCell ref="A4:Z4"/>
    <mergeCell ref="M7:P7"/>
    <mergeCell ref="B24:G24"/>
    <mergeCell ref="H24:J24"/>
    <mergeCell ref="K24:M24"/>
    <mergeCell ref="N24:P24"/>
    <mergeCell ref="Q24:S24"/>
    <mergeCell ref="T24:U24"/>
    <mergeCell ref="V24:W24"/>
    <mergeCell ref="A10:A11"/>
    <mergeCell ref="H8:J8"/>
    <mergeCell ref="B10:J11"/>
    <mergeCell ref="K10:R10"/>
    <mergeCell ref="S10:Z10"/>
    <mergeCell ref="K11:M11"/>
  </mergeCells>
  <dataValidations count="7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6:Z50 Y52:Z56 Y40:Y44 Z40:Z43 Y61:Y66 Z61:Z64 Z66">
      <formula1>1</formula1>
      <formula2>3</formula2>
    </dataValidation>
    <dataValidation type="whole" operator="greaterThanOrEqual" allowBlank="1" showInputMessage="1" showErrorMessage="1" error="กรุณากรอกข้อมูลเป็นตัวเลข" sqref="K19:S19 L21:P21 R21:S21 K21:K34 L34:M34 O34:P34 R34:S34 L23:M23 O23:P23 R23:S23 Q21:Q34 N22:N34">
      <formula1>0</formula1>
    </dataValidation>
    <dataValidation type="decimal" operator="greaterThanOrEqual" allowBlank="1" showInputMessage="1" showErrorMessage="1" error="กรุณากรอกข้อมูลเป็นตัวเลข" sqref="K20:S20">
      <formula1>0</formula1>
    </dataValidation>
    <dataValidation type="list" allowBlank="1" showInputMessage="1" showErrorMessage="1" error="กรุณาเลือกข้อมูลตามที่กำหนดให้" sqref="B61:B66 C61:G64 C66:G66">
      <formula1>LIST!$G$2:$G$10</formula1>
    </dataValidation>
    <dataValidation type="list" allowBlank="1" showInputMessage="1" showErrorMessage="1" error="กรุณาเลือกข้อมูลตามที่กำหนดให้" sqref="B40:L44">
      <formula1>LIST!$A$2:$A$6</formula1>
    </dataValidation>
    <dataValidation type="list" allowBlank="1" showInputMessage="1" showErrorMessage="1" error="กรุณาเลือกข้อมูลตามที่กำหนดให้" sqref="B46:L50">
      <formula1>LIST!$C$2:$C$10</formula1>
    </dataValidation>
    <dataValidation type="list" allowBlank="1" showInputMessage="1" showErrorMessage="1" error="กรุณาเลือกข้อมูลตามที่กำหนดให้" sqref="B52:L56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Z122"/>
  <sheetViews>
    <sheetView view="pageBreakPreview" zoomScaleSheetLayoutView="100" workbookViewId="0" topLeftCell="A26">
      <selection activeCell="A3" sqref="A3:Z3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9" width="8.7109375" style="5" customWidth="1"/>
    <col min="20" max="20" width="12.00390625" style="5" bestFit="1" customWidth="1"/>
    <col min="21" max="16384" width="8.7109375" style="5" customWidth="1"/>
  </cols>
  <sheetData>
    <row r="1" spans="1:26" ht="21" customHeight="1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28" t="s">
        <v>100</v>
      </c>
      <c r="K2" s="28"/>
      <c r="L2" s="28"/>
      <c r="M2" s="28"/>
      <c r="N2" s="28"/>
      <c r="O2" s="28"/>
      <c r="P2" s="28"/>
      <c r="Q2" s="28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27" t="s">
        <v>13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21" customHeight="1">
      <c r="A4" s="27" t="s">
        <v>83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ht="10.15" customHeight="1"/>
    <row r="6" ht="21" customHeight="1">
      <c r="A6" s="8" t="s">
        <v>1</v>
      </c>
    </row>
    <row r="7" spans="1:16" ht="21" customHeight="1">
      <c r="A7" s="9" t="s">
        <v>80</v>
      </c>
      <c r="L7" s="10"/>
      <c r="M7" s="29"/>
      <c r="N7" s="30"/>
      <c r="O7" s="30"/>
      <c r="P7" s="31"/>
    </row>
    <row r="8" spans="1:10" ht="21" customHeight="1">
      <c r="A8" s="9" t="s">
        <v>24</v>
      </c>
      <c r="G8" s="10"/>
      <c r="H8" s="29"/>
      <c r="I8" s="30"/>
      <c r="J8" s="31"/>
    </row>
    <row r="9" ht="9" customHeight="1">
      <c r="G9" s="5">
        <v>4</v>
      </c>
    </row>
    <row r="10" spans="1:26" s="8" customFormat="1" ht="30" customHeight="1">
      <c r="A10" s="32" t="s">
        <v>6</v>
      </c>
      <c r="B10" s="32" t="s">
        <v>19</v>
      </c>
      <c r="C10" s="32"/>
      <c r="D10" s="32"/>
      <c r="E10" s="32"/>
      <c r="F10" s="32"/>
      <c r="G10" s="32"/>
      <c r="H10" s="32"/>
      <c r="I10" s="32"/>
      <c r="J10" s="32"/>
      <c r="K10" s="32" t="s">
        <v>20</v>
      </c>
      <c r="L10" s="32"/>
      <c r="M10" s="32"/>
      <c r="N10" s="32"/>
      <c r="O10" s="32"/>
      <c r="P10" s="32"/>
      <c r="Q10" s="32"/>
      <c r="R10" s="32"/>
      <c r="S10" s="32" t="s">
        <v>5</v>
      </c>
      <c r="T10" s="32"/>
      <c r="U10" s="32"/>
      <c r="V10" s="32"/>
      <c r="W10" s="32"/>
      <c r="X10" s="32"/>
      <c r="Y10" s="32"/>
      <c r="Z10" s="32"/>
    </row>
    <row r="11" spans="1:26" s="8" customFormat="1" ht="30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 t="s">
        <v>2</v>
      </c>
      <c r="L11" s="32"/>
      <c r="M11" s="32"/>
      <c r="N11" s="32" t="s">
        <v>3</v>
      </c>
      <c r="O11" s="32"/>
      <c r="P11" s="32"/>
      <c r="Q11" s="32" t="s">
        <v>4</v>
      </c>
      <c r="R11" s="32"/>
      <c r="S11" s="32" t="s">
        <v>2</v>
      </c>
      <c r="T11" s="32"/>
      <c r="U11" s="32"/>
      <c r="V11" s="32" t="s">
        <v>3</v>
      </c>
      <c r="W11" s="32"/>
      <c r="X11" s="32"/>
      <c r="Y11" s="32" t="s">
        <v>4</v>
      </c>
      <c r="Z11" s="32"/>
    </row>
    <row r="12" spans="1:26" ht="24" customHeight="1">
      <c r="A12" s="33" t="s">
        <v>82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5"/>
    </row>
    <row r="13" spans="1:26" ht="24" customHeight="1">
      <c r="A13" s="23">
        <v>1</v>
      </c>
      <c r="B13" s="36" t="s">
        <v>81</v>
      </c>
      <c r="C13" s="36"/>
      <c r="D13" s="36"/>
      <c r="E13" s="36"/>
      <c r="F13" s="36"/>
      <c r="G13" s="36"/>
      <c r="H13" s="36"/>
      <c r="I13" s="36"/>
      <c r="J13" s="36"/>
      <c r="K13" s="37">
        <v>5000</v>
      </c>
      <c r="L13" s="37"/>
      <c r="M13" s="37"/>
      <c r="N13" s="37">
        <f>Q31</f>
        <v>0</v>
      </c>
      <c r="O13" s="37"/>
      <c r="P13" s="37"/>
      <c r="Q13" s="38">
        <f>V35</f>
        <v>0</v>
      </c>
      <c r="R13" s="38"/>
      <c r="S13" s="39">
        <v>27500000</v>
      </c>
      <c r="T13" s="40"/>
      <c r="U13" s="41"/>
      <c r="V13" s="190"/>
      <c r="W13" s="191"/>
      <c r="X13" s="192"/>
      <c r="Y13" s="166">
        <f>V13/S13*100</f>
        <v>0</v>
      </c>
      <c r="Z13" s="168"/>
    </row>
    <row r="14" spans="1:26" ht="24" customHeight="1">
      <c r="A14" s="69" t="s">
        <v>25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1"/>
      <c r="Q14" s="72">
        <f>V35</f>
        <v>0</v>
      </c>
      <c r="R14" s="72"/>
      <c r="S14" s="73">
        <f>SUM(S13)</f>
        <v>27500000</v>
      </c>
      <c r="T14" s="73"/>
      <c r="U14" s="73"/>
      <c r="V14" s="73">
        <f>V13</f>
        <v>0</v>
      </c>
      <c r="W14" s="73"/>
      <c r="X14" s="73"/>
      <c r="Y14" s="73">
        <f>Y13</f>
        <v>0</v>
      </c>
      <c r="Z14" s="73"/>
    </row>
    <row r="15" spans="1:26" ht="9.9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</row>
    <row r="16" spans="1:13" ht="24" customHeight="1">
      <c r="A16" s="12" t="s">
        <v>7</v>
      </c>
      <c r="H16" s="13"/>
      <c r="I16" s="14"/>
      <c r="J16" s="14"/>
      <c r="K16" s="14"/>
      <c r="L16" s="14"/>
      <c r="M16" s="14"/>
    </row>
    <row r="17" spans="1:26" s="11" customFormat="1" ht="9.95" customHeight="1">
      <c r="A17" s="5"/>
      <c r="B17" s="5"/>
      <c r="C17" s="5"/>
      <c r="D17" s="5"/>
      <c r="E17" s="5"/>
      <c r="F17" s="5"/>
      <c r="G17" s="5"/>
      <c r="H17" s="15"/>
      <c r="I17" s="15"/>
      <c r="J17" s="15"/>
      <c r="K17" s="15"/>
      <c r="L17" s="15"/>
      <c r="M17" s="1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8" customFormat="1" ht="72" customHeight="1">
      <c r="A18" s="18" t="s">
        <v>6</v>
      </c>
      <c r="B18" s="32" t="s">
        <v>22</v>
      </c>
      <c r="C18" s="32"/>
      <c r="D18" s="32"/>
      <c r="E18" s="32"/>
      <c r="F18" s="32"/>
      <c r="G18" s="32"/>
      <c r="H18" s="32" t="s">
        <v>26</v>
      </c>
      <c r="I18" s="32"/>
      <c r="J18" s="32"/>
      <c r="K18" s="32" t="s">
        <v>23</v>
      </c>
      <c r="L18" s="32"/>
      <c r="M18" s="32"/>
      <c r="N18" s="32" t="s">
        <v>27</v>
      </c>
      <c r="O18" s="32"/>
      <c r="P18" s="32"/>
      <c r="Q18" s="32" t="s">
        <v>28</v>
      </c>
      <c r="R18" s="32"/>
      <c r="S18" s="32"/>
      <c r="T18" s="32" t="s">
        <v>29</v>
      </c>
      <c r="U18" s="32"/>
      <c r="V18" s="89" t="s">
        <v>8</v>
      </c>
      <c r="W18" s="89"/>
      <c r="X18" s="32" t="s">
        <v>9</v>
      </c>
      <c r="Y18" s="32"/>
      <c r="Z18" s="32"/>
    </row>
    <row r="19" spans="1:26" ht="24" customHeight="1">
      <c r="A19" s="24">
        <v>1</v>
      </c>
      <c r="B19" s="63" t="s">
        <v>84</v>
      </c>
      <c r="C19" s="63"/>
      <c r="D19" s="63"/>
      <c r="E19" s="63"/>
      <c r="F19" s="63"/>
      <c r="G19" s="63"/>
      <c r="H19" s="64">
        <v>33</v>
      </c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5"/>
      <c r="T19" s="66">
        <v>20</v>
      </c>
      <c r="U19" s="66"/>
      <c r="V19" s="67">
        <f>SUM(V20:W23)</f>
        <v>0</v>
      </c>
      <c r="W19" s="68"/>
      <c r="X19" s="182"/>
      <c r="Y19" s="74"/>
      <c r="Z19" s="183"/>
    </row>
    <row r="20" spans="1:26" ht="24" customHeight="1">
      <c r="A20" s="23">
        <v>1.1</v>
      </c>
      <c r="B20" s="75" t="s">
        <v>85</v>
      </c>
      <c r="C20" s="75"/>
      <c r="D20" s="75"/>
      <c r="E20" s="75"/>
      <c r="F20" s="75"/>
      <c r="G20" s="75"/>
      <c r="H20" s="62">
        <v>33</v>
      </c>
      <c r="I20" s="62"/>
      <c r="J20" s="62"/>
      <c r="K20" s="61"/>
      <c r="L20" s="61"/>
      <c r="M20" s="61"/>
      <c r="N20" s="61"/>
      <c r="O20" s="61"/>
      <c r="P20" s="61"/>
      <c r="Q20" s="61"/>
      <c r="R20" s="61"/>
      <c r="S20" s="61"/>
      <c r="T20" s="47">
        <v>5</v>
      </c>
      <c r="U20" s="47"/>
      <c r="V20" s="48">
        <f>(T20*((K20*0)+(N20*50)+(Q20*100)))/(H20*100)</f>
        <v>0</v>
      </c>
      <c r="W20" s="49"/>
      <c r="X20" s="184"/>
      <c r="Y20" s="185"/>
      <c r="Z20" s="186"/>
    </row>
    <row r="21" spans="1:26" ht="24" customHeight="1">
      <c r="A21" s="23">
        <v>1.2</v>
      </c>
      <c r="B21" s="75" t="s">
        <v>86</v>
      </c>
      <c r="C21" s="75"/>
      <c r="D21" s="75"/>
      <c r="E21" s="75"/>
      <c r="F21" s="75"/>
      <c r="G21" s="75"/>
      <c r="H21" s="62">
        <v>33</v>
      </c>
      <c r="I21" s="62"/>
      <c r="J21" s="62"/>
      <c r="K21" s="61"/>
      <c r="L21" s="61"/>
      <c r="M21" s="61"/>
      <c r="N21" s="61"/>
      <c r="O21" s="61"/>
      <c r="P21" s="61"/>
      <c r="Q21" s="61"/>
      <c r="R21" s="61"/>
      <c r="S21" s="56"/>
      <c r="T21" s="47">
        <v>5</v>
      </c>
      <c r="U21" s="47"/>
      <c r="V21" s="48">
        <f>(T21*((K21*0)+(N21*50)+(Q21*100)))/(H21*100)</f>
        <v>0</v>
      </c>
      <c r="W21" s="49"/>
      <c r="X21" s="184"/>
      <c r="Y21" s="185"/>
      <c r="Z21" s="186"/>
    </row>
    <row r="22" spans="1:26" ht="24" customHeight="1">
      <c r="A22" s="23">
        <v>1.3</v>
      </c>
      <c r="B22" s="50" t="s">
        <v>87</v>
      </c>
      <c r="C22" s="51"/>
      <c r="D22" s="51"/>
      <c r="E22" s="51"/>
      <c r="F22" s="51"/>
      <c r="G22" s="52"/>
      <c r="H22" s="53">
        <v>33</v>
      </c>
      <c r="I22" s="54"/>
      <c r="J22" s="55"/>
      <c r="K22" s="56"/>
      <c r="L22" s="57"/>
      <c r="M22" s="58"/>
      <c r="N22" s="56"/>
      <c r="O22" s="57"/>
      <c r="P22" s="58"/>
      <c r="Q22" s="56"/>
      <c r="R22" s="57"/>
      <c r="S22" s="57"/>
      <c r="T22" s="47">
        <v>5</v>
      </c>
      <c r="U22" s="47"/>
      <c r="V22" s="48">
        <f>(T22*((K22*0)+(N22*50)+(Q22*100)))/(H22*100)</f>
        <v>0</v>
      </c>
      <c r="W22" s="49"/>
      <c r="X22" s="184"/>
      <c r="Y22" s="185"/>
      <c r="Z22" s="186"/>
    </row>
    <row r="23" spans="1:26" ht="48" customHeight="1">
      <c r="A23" s="23">
        <v>1.4</v>
      </c>
      <c r="B23" s="59" t="s">
        <v>88</v>
      </c>
      <c r="C23" s="59"/>
      <c r="D23" s="59"/>
      <c r="E23" s="59"/>
      <c r="F23" s="59"/>
      <c r="G23" s="59"/>
      <c r="H23" s="62">
        <v>33</v>
      </c>
      <c r="I23" s="62"/>
      <c r="J23" s="62"/>
      <c r="K23" s="61"/>
      <c r="L23" s="61"/>
      <c r="M23" s="61"/>
      <c r="N23" s="61"/>
      <c r="O23" s="61"/>
      <c r="P23" s="61"/>
      <c r="Q23" s="61"/>
      <c r="R23" s="61"/>
      <c r="S23" s="56"/>
      <c r="T23" s="47">
        <v>5</v>
      </c>
      <c r="U23" s="47"/>
      <c r="V23" s="48">
        <f aca="true" t="shared" si="0" ref="V23:V34">(T23*((K23*0)+(N23*50)+(Q23*100)))/(H23*100)</f>
        <v>0</v>
      </c>
      <c r="W23" s="49"/>
      <c r="X23" s="184"/>
      <c r="Y23" s="185"/>
      <c r="Z23" s="186"/>
    </row>
    <row r="24" spans="1:26" ht="24" customHeight="1">
      <c r="A24" s="24">
        <v>2</v>
      </c>
      <c r="B24" s="76" t="s">
        <v>89</v>
      </c>
      <c r="C24" s="77"/>
      <c r="D24" s="77"/>
      <c r="E24" s="77"/>
      <c r="F24" s="77"/>
      <c r="G24" s="78"/>
      <c r="H24" s="79">
        <v>33</v>
      </c>
      <c r="I24" s="80"/>
      <c r="J24" s="81"/>
      <c r="K24" s="65"/>
      <c r="L24" s="82"/>
      <c r="M24" s="83"/>
      <c r="N24" s="65"/>
      <c r="O24" s="82"/>
      <c r="P24" s="83"/>
      <c r="Q24" s="65"/>
      <c r="R24" s="82"/>
      <c r="S24" s="83"/>
      <c r="T24" s="84">
        <v>20</v>
      </c>
      <c r="U24" s="85"/>
      <c r="V24" s="67">
        <f>SUM(V25:W28)</f>
        <v>0</v>
      </c>
      <c r="W24" s="68"/>
      <c r="X24" s="184"/>
      <c r="Y24" s="185"/>
      <c r="Z24" s="186"/>
    </row>
    <row r="25" spans="1:26" ht="24" customHeight="1">
      <c r="A25" s="23">
        <v>2.1</v>
      </c>
      <c r="B25" s="50" t="s">
        <v>90</v>
      </c>
      <c r="C25" s="51"/>
      <c r="D25" s="51"/>
      <c r="E25" s="51"/>
      <c r="F25" s="51"/>
      <c r="G25" s="52"/>
      <c r="H25" s="53">
        <v>17</v>
      </c>
      <c r="I25" s="54"/>
      <c r="J25" s="55"/>
      <c r="K25" s="56"/>
      <c r="L25" s="57"/>
      <c r="M25" s="58"/>
      <c r="N25" s="56"/>
      <c r="O25" s="57"/>
      <c r="P25" s="58"/>
      <c r="Q25" s="56"/>
      <c r="R25" s="57"/>
      <c r="S25" s="102"/>
      <c r="T25" s="100">
        <v>5</v>
      </c>
      <c r="U25" s="101"/>
      <c r="V25" s="48">
        <f aca="true" t="shared" si="1" ref="V25:V33">(T25*((K25*0)+(N25*50)+(Q25*100)))/(H25*100)</f>
        <v>0</v>
      </c>
      <c r="W25" s="49"/>
      <c r="X25" s="184"/>
      <c r="Y25" s="185"/>
      <c r="Z25" s="186"/>
    </row>
    <row r="26" spans="1:26" ht="48" customHeight="1">
      <c r="A26" s="23">
        <v>2.2</v>
      </c>
      <c r="B26" s="50" t="s">
        <v>91</v>
      </c>
      <c r="C26" s="51"/>
      <c r="D26" s="51"/>
      <c r="E26" s="51"/>
      <c r="F26" s="51"/>
      <c r="G26" s="52"/>
      <c r="H26" s="53">
        <v>33</v>
      </c>
      <c r="I26" s="54"/>
      <c r="J26" s="55"/>
      <c r="K26" s="56"/>
      <c r="L26" s="57"/>
      <c r="M26" s="58"/>
      <c r="N26" s="56"/>
      <c r="O26" s="57"/>
      <c r="P26" s="58"/>
      <c r="Q26" s="56"/>
      <c r="R26" s="57"/>
      <c r="S26" s="102"/>
      <c r="T26" s="100">
        <v>5</v>
      </c>
      <c r="U26" s="101"/>
      <c r="V26" s="48">
        <f t="shared" si="1"/>
        <v>0</v>
      </c>
      <c r="W26" s="49"/>
      <c r="X26" s="184"/>
      <c r="Y26" s="185"/>
      <c r="Z26" s="186"/>
    </row>
    <row r="27" spans="1:26" ht="48" customHeight="1">
      <c r="A27" s="23">
        <v>2.3</v>
      </c>
      <c r="B27" s="50" t="s">
        <v>92</v>
      </c>
      <c r="C27" s="51"/>
      <c r="D27" s="51"/>
      <c r="E27" s="51"/>
      <c r="F27" s="51"/>
      <c r="G27" s="52"/>
      <c r="H27" s="53">
        <v>33</v>
      </c>
      <c r="I27" s="54"/>
      <c r="J27" s="55"/>
      <c r="K27" s="56"/>
      <c r="L27" s="57"/>
      <c r="M27" s="58"/>
      <c r="N27" s="56"/>
      <c r="O27" s="57"/>
      <c r="P27" s="58"/>
      <c r="Q27" s="56"/>
      <c r="R27" s="57"/>
      <c r="S27" s="102"/>
      <c r="T27" s="100">
        <v>5</v>
      </c>
      <c r="U27" s="101"/>
      <c r="V27" s="48">
        <f t="shared" si="1"/>
        <v>0</v>
      </c>
      <c r="W27" s="49"/>
      <c r="X27" s="184"/>
      <c r="Y27" s="185"/>
      <c r="Z27" s="185"/>
    </row>
    <row r="28" spans="1:26" ht="48" customHeight="1">
      <c r="A28" s="23">
        <v>2.4</v>
      </c>
      <c r="B28" s="50" t="s">
        <v>93</v>
      </c>
      <c r="C28" s="51"/>
      <c r="D28" s="51"/>
      <c r="E28" s="51"/>
      <c r="F28" s="51"/>
      <c r="G28" s="147"/>
      <c r="H28" s="54">
        <v>33</v>
      </c>
      <c r="I28" s="54"/>
      <c r="J28" s="55"/>
      <c r="K28" s="56"/>
      <c r="L28" s="57"/>
      <c r="M28" s="58"/>
      <c r="N28" s="56"/>
      <c r="O28" s="57"/>
      <c r="P28" s="58"/>
      <c r="Q28" s="56"/>
      <c r="R28" s="57"/>
      <c r="S28" s="102"/>
      <c r="T28" s="100">
        <v>5</v>
      </c>
      <c r="U28" s="101"/>
      <c r="V28" s="48">
        <f t="shared" si="1"/>
        <v>0</v>
      </c>
      <c r="W28" s="49"/>
      <c r="X28" s="184"/>
      <c r="Y28" s="185"/>
      <c r="Z28" s="186"/>
    </row>
    <row r="29" spans="1:26" ht="24" customHeight="1">
      <c r="A29" s="24">
        <v>3</v>
      </c>
      <c r="B29" s="76" t="s">
        <v>94</v>
      </c>
      <c r="C29" s="77"/>
      <c r="D29" s="77"/>
      <c r="E29" s="77"/>
      <c r="F29" s="77"/>
      <c r="G29" s="78"/>
      <c r="H29" s="79">
        <v>5000</v>
      </c>
      <c r="I29" s="80"/>
      <c r="J29" s="81"/>
      <c r="K29" s="169"/>
      <c r="L29" s="170"/>
      <c r="M29" s="171"/>
      <c r="N29" s="169"/>
      <c r="O29" s="170"/>
      <c r="P29" s="171"/>
      <c r="Q29" s="169"/>
      <c r="R29" s="170"/>
      <c r="S29" s="171"/>
      <c r="T29" s="84">
        <v>50</v>
      </c>
      <c r="U29" s="85"/>
      <c r="V29" s="67">
        <f>SUM(V30:W31)</f>
        <v>0</v>
      </c>
      <c r="W29" s="68"/>
      <c r="X29" s="184"/>
      <c r="Y29" s="185"/>
      <c r="Z29" s="186"/>
    </row>
    <row r="30" spans="1:26" ht="24" customHeight="1">
      <c r="A30" s="23">
        <v>3.1</v>
      </c>
      <c r="B30" s="50" t="s">
        <v>95</v>
      </c>
      <c r="C30" s="51"/>
      <c r="D30" s="51"/>
      <c r="E30" s="51"/>
      <c r="F30" s="51"/>
      <c r="G30" s="52"/>
      <c r="H30" s="53">
        <v>5000</v>
      </c>
      <c r="I30" s="54"/>
      <c r="J30" s="55"/>
      <c r="K30" s="166"/>
      <c r="L30" s="167"/>
      <c r="M30" s="168"/>
      <c r="N30" s="166"/>
      <c r="O30" s="167"/>
      <c r="P30" s="168"/>
      <c r="Q30" s="166"/>
      <c r="R30" s="167"/>
      <c r="S30" s="173"/>
      <c r="T30" s="100">
        <v>20</v>
      </c>
      <c r="U30" s="101"/>
      <c r="V30" s="48">
        <f t="shared" si="1"/>
        <v>0</v>
      </c>
      <c r="W30" s="49"/>
      <c r="X30" s="184"/>
      <c r="Y30" s="185"/>
      <c r="Z30" s="186"/>
    </row>
    <row r="31" spans="1:26" ht="24" customHeight="1">
      <c r="A31" s="23">
        <v>3.2</v>
      </c>
      <c r="B31" s="50" t="s">
        <v>96</v>
      </c>
      <c r="C31" s="51"/>
      <c r="D31" s="51"/>
      <c r="E31" s="51"/>
      <c r="F31" s="51"/>
      <c r="G31" s="52"/>
      <c r="H31" s="53">
        <v>5000</v>
      </c>
      <c r="I31" s="54"/>
      <c r="J31" s="55"/>
      <c r="K31" s="166"/>
      <c r="L31" s="167"/>
      <c r="M31" s="168"/>
      <c r="N31" s="166"/>
      <c r="O31" s="167"/>
      <c r="P31" s="168"/>
      <c r="Q31" s="166"/>
      <c r="R31" s="167"/>
      <c r="S31" s="173"/>
      <c r="T31" s="100">
        <v>30</v>
      </c>
      <c r="U31" s="101"/>
      <c r="V31" s="48">
        <f t="shared" si="1"/>
        <v>0</v>
      </c>
      <c r="W31" s="49"/>
      <c r="X31" s="184"/>
      <c r="Y31" s="185"/>
      <c r="Z31" s="186"/>
    </row>
    <row r="32" spans="1:26" ht="24" customHeight="1">
      <c r="A32" s="25">
        <v>4</v>
      </c>
      <c r="B32" s="148" t="s">
        <v>97</v>
      </c>
      <c r="C32" s="149"/>
      <c r="D32" s="149"/>
      <c r="E32" s="149"/>
      <c r="F32" s="149"/>
      <c r="G32" s="150"/>
      <c r="H32" s="157">
        <v>33</v>
      </c>
      <c r="I32" s="158"/>
      <c r="J32" s="159"/>
      <c r="K32" s="163"/>
      <c r="L32" s="164"/>
      <c r="M32" s="165"/>
      <c r="N32" s="163"/>
      <c r="O32" s="164"/>
      <c r="P32" s="165"/>
      <c r="Q32" s="163"/>
      <c r="R32" s="164"/>
      <c r="S32" s="165"/>
      <c r="T32" s="176">
        <v>10</v>
      </c>
      <c r="U32" s="177"/>
      <c r="V32" s="180">
        <f>SUM(V33:W34)</f>
        <v>0</v>
      </c>
      <c r="W32" s="181"/>
      <c r="X32" s="184"/>
      <c r="Y32" s="185"/>
      <c r="Z32" s="186"/>
    </row>
    <row r="33" spans="1:26" ht="24" customHeight="1">
      <c r="A33" s="26">
        <v>4.1</v>
      </c>
      <c r="B33" s="151" t="s">
        <v>98</v>
      </c>
      <c r="C33" s="152"/>
      <c r="D33" s="152"/>
      <c r="E33" s="152"/>
      <c r="F33" s="152"/>
      <c r="G33" s="153"/>
      <c r="H33" s="154">
        <v>33</v>
      </c>
      <c r="I33" s="155"/>
      <c r="J33" s="156"/>
      <c r="K33" s="160"/>
      <c r="L33" s="161"/>
      <c r="M33" s="162"/>
      <c r="N33" s="160"/>
      <c r="O33" s="161"/>
      <c r="P33" s="162"/>
      <c r="Q33" s="160"/>
      <c r="R33" s="161"/>
      <c r="S33" s="172"/>
      <c r="T33" s="174">
        <v>5</v>
      </c>
      <c r="U33" s="175"/>
      <c r="V33" s="178">
        <f t="shared" si="1"/>
        <v>0</v>
      </c>
      <c r="W33" s="179"/>
      <c r="X33" s="184"/>
      <c r="Y33" s="185"/>
      <c r="Z33" s="186"/>
    </row>
    <row r="34" spans="1:26" ht="24" customHeight="1">
      <c r="A34" s="23">
        <v>4.2</v>
      </c>
      <c r="B34" s="59" t="s">
        <v>99</v>
      </c>
      <c r="C34" s="59"/>
      <c r="D34" s="59"/>
      <c r="E34" s="59"/>
      <c r="F34" s="59"/>
      <c r="G34" s="59"/>
      <c r="H34" s="60">
        <v>33</v>
      </c>
      <c r="I34" s="60"/>
      <c r="J34" s="60"/>
      <c r="K34" s="61"/>
      <c r="L34" s="61"/>
      <c r="M34" s="61"/>
      <c r="N34" s="61"/>
      <c r="O34" s="61"/>
      <c r="P34" s="61"/>
      <c r="Q34" s="61"/>
      <c r="R34" s="61"/>
      <c r="S34" s="56"/>
      <c r="T34" s="47">
        <v>5</v>
      </c>
      <c r="U34" s="47"/>
      <c r="V34" s="48">
        <f t="shared" si="0"/>
        <v>0</v>
      </c>
      <c r="W34" s="49"/>
      <c r="X34" s="187"/>
      <c r="Y34" s="188"/>
      <c r="Z34" s="189"/>
    </row>
    <row r="35" spans="1:26" ht="24" customHeight="1">
      <c r="A35" s="95" t="s">
        <v>10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6">
        <f>SUM(T32,T29,T24,T19)</f>
        <v>100</v>
      </c>
      <c r="U35" s="97"/>
      <c r="V35" s="98">
        <f>SUM(V19,V24,V29,V32)</f>
        <v>0</v>
      </c>
      <c r="W35" s="98"/>
      <c r="X35" s="99"/>
      <c r="Y35" s="99"/>
      <c r="Z35" s="99"/>
    </row>
    <row r="36" spans="1:26" ht="9.9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</row>
    <row r="37" ht="24" customHeight="1">
      <c r="A37" s="4" t="s">
        <v>76</v>
      </c>
    </row>
    <row r="38" spans="1:26" ht="60" customHeight="1">
      <c r="A38" s="18" t="s">
        <v>6</v>
      </c>
      <c r="B38" s="32" t="s">
        <v>30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86" t="s">
        <v>31</v>
      </c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89" t="s">
        <v>32</v>
      </c>
      <c r="Z38" s="89"/>
    </row>
    <row r="39" spans="1:26" ht="24" customHeight="1">
      <c r="A39" s="90" t="s">
        <v>33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2"/>
    </row>
    <row r="40" spans="1:26" ht="48" customHeight="1">
      <c r="A40" s="19" t="str">
        <f>IF(B40&lt;&gt;"","2.1.1","")</f>
        <v/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42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4"/>
      <c r="Y40" s="94"/>
      <c r="Z40" s="94"/>
    </row>
    <row r="41" spans="1:26" ht="48" customHeight="1">
      <c r="A41" s="19" t="str">
        <f>IF(B41&lt;&gt;"","2.1.2","")</f>
        <v/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42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4"/>
      <c r="Y41" s="94"/>
      <c r="Z41" s="94"/>
    </row>
    <row r="42" spans="1:26" ht="48" customHeight="1">
      <c r="A42" s="19" t="str">
        <f>IF(B42&lt;&gt;"","2.1.3","")</f>
        <v/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42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4"/>
      <c r="Y42" s="94"/>
      <c r="Z42" s="94"/>
    </row>
    <row r="43" spans="1:26" ht="48" customHeight="1">
      <c r="A43" s="19" t="str">
        <f>IF(B43&lt;&gt;"","2.1.4","")</f>
        <v/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42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4"/>
      <c r="Y43" s="94"/>
      <c r="Z43" s="94"/>
    </row>
    <row r="44" spans="1:26" ht="48" customHeight="1">
      <c r="A44" s="19" t="str">
        <f>IF(B44&lt;&gt;"","2.1.5","")</f>
        <v/>
      </c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20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2"/>
      <c r="Y44" s="45"/>
      <c r="Z44" s="46"/>
    </row>
    <row r="45" spans="1:26" ht="24" customHeight="1">
      <c r="A45" s="90" t="s">
        <v>34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2"/>
    </row>
    <row r="46" spans="1:26" ht="48" customHeight="1">
      <c r="A46" s="19" t="str">
        <f>IF(B46&lt;&gt;"","2.2.1","")</f>
        <v/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42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94"/>
      <c r="Z46" s="94"/>
    </row>
    <row r="47" spans="1:26" ht="48" customHeight="1">
      <c r="A47" s="19" t="str">
        <f>IF(B47&lt;&gt;"","2.2.2","")</f>
        <v/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42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4"/>
      <c r="Y47" s="94"/>
      <c r="Z47" s="94"/>
    </row>
    <row r="48" spans="1:26" ht="48" customHeight="1">
      <c r="A48" s="19" t="str">
        <f>IF(B48&lt;&gt;"","2.2.3","")</f>
        <v/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42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4"/>
      <c r="Y48" s="94"/>
      <c r="Z48" s="94"/>
    </row>
    <row r="49" spans="1:26" ht="48" customHeight="1">
      <c r="A49" s="19" t="str">
        <f>IF(B49&lt;&gt;"","2.2.4","")</f>
        <v/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42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4"/>
      <c r="Y49" s="94"/>
      <c r="Z49" s="94"/>
    </row>
    <row r="50" spans="1:26" ht="48" customHeight="1">
      <c r="A50" s="19" t="str">
        <f>IF(B50&lt;&gt;"","2.2.5","")</f>
        <v/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42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4"/>
      <c r="Y50" s="94"/>
      <c r="Z50" s="94"/>
    </row>
    <row r="51" spans="1:26" ht="15.75" customHeight="1">
      <c r="A51" s="90" t="s">
        <v>35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2"/>
    </row>
    <row r="52" spans="1:26" ht="48" customHeight="1">
      <c r="A52" s="19" t="str">
        <f>IF(B52&lt;&gt;"","2.3.1","")</f>
        <v/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42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4"/>
      <c r="Y52" s="94"/>
      <c r="Z52" s="94"/>
    </row>
    <row r="53" spans="1:26" ht="48" customHeight="1">
      <c r="A53" s="19" t="str">
        <f>IF(B53&lt;&gt;"","2.3.2","")</f>
        <v/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42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4"/>
      <c r="Y53" s="94"/>
      <c r="Z53" s="94"/>
    </row>
    <row r="54" spans="1:26" ht="48" customHeight="1">
      <c r="A54" s="19" t="str">
        <f>IF(B54&lt;&gt;"","2.3.3","")</f>
        <v/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42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4"/>
      <c r="Y54" s="94"/>
      <c r="Z54" s="94"/>
    </row>
    <row r="55" spans="1:26" ht="48" customHeight="1">
      <c r="A55" s="19" t="str">
        <f>IF(B55&lt;&gt;"","2.3.4","")</f>
        <v/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42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4"/>
      <c r="Y55" s="94"/>
      <c r="Z55" s="94"/>
    </row>
    <row r="56" spans="1:26" ht="48" customHeight="1">
      <c r="A56" s="19" t="str">
        <f>IF(B56&lt;&gt;"","2.3.5","")</f>
        <v/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42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4"/>
      <c r="Y56" s="94"/>
      <c r="Z56" s="94"/>
    </row>
    <row r="57" ht="9.95" customHeight="1"/>
    <row r="58" ht="24" customHeight="1">
      <c r="A58" s="5" t="s">
        <v>77</v>
      </c>
    </row>
    <row r="59" ht="9.95" customHeight="1"/>
    <row r="60" spans="1:26" ht="60" customHeight="1">
      <c r="A60" s="18" t="s">
        <v>6</v>
      </c>
      <c r="B60" s="32" t="s">
        <v>36</v>
      </c>
      <c r="C60" s="32"/>
      <c r="D60" s="32"/>
      <c r="E60" s="32"/>
      <c r="F60" s="32"/>
      <c r="G60" s="32"/>
      <c r="H60" s="32" t="s">
        <v>31</v>
      </c>
      <c r="I60" s="32"/>
      <c r="J60" s="32"/>
      <c r="K60" s="32"/>
      <c r="L60" s="32"/>
      <c r="M60" s="32"/>
      <c r="N60" s="32"/>
      <c r="O60" s="32"/>
      <c r="P60" s="32"/>
      <c r="Q60" s="86" t="s">
        <v>37</v>
      </c>
      <c r="R60" s="87"/>
      <c r="S60" s="87"/>
      <c r="T60" s="87"/>
      <c r="U60" s="87"/>
      <c r="V60" s="87"/>
      <c r="W60" s="87"/>
      <c r="X60" s="88"/>
      <c r="Y60" s="89" t="s">
        <v>32</v>
      </c>
      <c r="Z60" s="89"/>
    </row>
    <row r="61" spans="1:26" s="16" customFormat="1" ht="72" customHeight="1">
      <c r="A61" s="19" t="str">
        <f>IF(B61&lt;&gt;"","3.1","")</f>
        <v/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42"/>
      <c r="R61" s="43"/>
      <c r="S61" s="43"/>
      <c r="T61" s="43"/>
      <c r="U61" s="43"/>
      <c r="V61" s="43"/>
      <c r="W61" s="43"/>
      <c r="X61" s="44"/>
      <c r="Y61" s="94"/>
      <c r="Z61" s="94"/>
    </row>
    <row r="62" spans="1:26" ht="72" customHeight="1">
      <c r="A62" s="19" t="str">
        <f>IF(B62&lt;&gt;"","3.2","")</f>
        <v/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42"/>
      <c r="R62" s="43"/>
      <c r="S62" s="43"/>
      <c r="T62" s="43"/>
      <c r="U62" s="43"/>
      <c r="V62" s="43"/>
      <c r="W62" s="43"/>
      <c r="X62" s="44"/>
      <c r="Y62" s="94"/>
      <c r="Z62" s="94"/>
    </row>
    <row r="63" spans="1:26" ht="72" customHeight="1">
      <c r="A63" s="19" t="str">
        <f>IF(B63&lt;&gt;"","3.3","")</f>
        <v/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42"/>
      <c r="R63" s="43"/>
      <c r="S63" s="43"/>
      <c r="T63" s="43"/>
      <c r="U63" s="43"/>
      <c r="V63" s="43"/>
      <c r="W63" s="43"/>
      <c r="X63" s="44"/>
      <c r="Y63" s="94"/>
      <c r="Z63" s="94"/>
    </row>
    <row r="64" spans="1:26" ht="72" customHeight="1">
      <c r="A64" s="19" t="str">
        <f>IF(B64&lt;&gt;"","3.4","")</f>
        <v/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42"/>
      <c r="R64" s="43"/>
      <c r="S64" s="43"/>
      <c r="T64" s="43"/>
      <c r="U64" s="43"/>
      <c r="V64" s="43"/>
      <c r="W64" s="43"/>
      <c r="X64" s="44"/>
      <c r="Y64" s="94"/>
      <c r="Z64" s="94"/>
    </row>
    <row r="65" spans="1:26" ht="72" customHeight="1">
      <c r="A65" s="19" t="str">
        <f>IF(B65&lt;&gt;"","3.5","")</f>
        <v/>
      </c>
      <c r="B65" s="42"/>
      <c r="C65" s="43"/>
      <c r="D65" s="43"/>
      <c r="E65" s="43"/>
      <c r="F65" s="43"/>
      <c r="G65" s="44"/>
      <c r="H65" s="42"/>
      <c r="I65" s="43"/>
      <c r="J65" s="43"/>
      <c r="K65" s="43"/>
      <c r="L65" s="43"/>
      <c r="M65" s="43"/>
      <c r="N65" s="43"/>
      <c r="O65" s="43"/>
      <c r="P65" s="44"/>
      <c r="Q65" s="42"/>
      <c r="R65" s="43"/>
      <c r="S65" s="43"/>
      <c r="T65" s="43"/>
      <c r="U65" s="43"/>
      <c r="V65" s="43"/>
      <c r="W65" s="43"/>
      <c r="X65" s="44"/>
      <c r="Y65" s="45"/>
      <c r="Z65" s="46"/>
    </row>
    <row r="66" spans="1:26" ht="72" customHeight="1">
      <c r="A66" s="19" t="str">
        <f>IF(B66&lt;&gt;"","3.6","")</f>
        <v/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42"/>
      <c r="R66" s="43"/>
      <c r="S66" s="43"/>
      <c r="T66" s="43"/>
      <c r="U66" s="43"/>
      <c r="V66" s="43"/>
      <c r="W66" s="43"/>
      <c r="X66" s="44"/>
      <c r="Y66" s="94"/>
      <c r="Z66" s="94"/>
    </row>
    <row r="67" ht="9.95" customHeight="1">
      <c r="A67" s="5"/>
    </row>
    <row r="68" ht="24" customHeight="1">
      <c r="A68" s="5" t="s">
        <v>78</v>
      </c>
    </row>
    <row r="69" ht="9.95" customHeight="1">
      <c r="A69" s="5"/>
    </row>
    <row r="70" spans="2:25" ht="48" customHeight="1">
      <c r="B70" s="119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1"/>
    </row>
    <row r="71" spans="2:25" ht="48" customHeight="1">
      <c r="B71" s="122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4"/>
    </row>
    <row r="72" spans="2:25" ht="48" customHeight="1">
      <c r="B72" s="122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4"/>
    </row>
    <row r="73" spans="2:25" ht="48" customHeight="1">
      <c r="B73" s="122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4"/>
    </row>
    <row r="74" spans="2:25" ht="48" customHeight="1">
      <c r="B74" s="125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7"/>
    </row>
    <row r="75" ht="24" customHeight="1">
      <c r="A75" s="5"/>
    </row>
    <row r="76" ht="35.25" customHeight="1">
      <c r="A76" s="5" t="s">
        <v>79</v>
      </c>
    </row>
    <row r="77" ht="21" customHeight="1"/>
    <row r="78" spans="2:25" ht="21" customHeight="1">
      <c r="B78" s="128"/>
      <c r="C78" s="128"/>
      <c r="D78" s="128"/>
      <c r="E78" s="128"/>
      <c r="F78" s="128"/>
      <c r="G78" s="128"/>
      <c r="H78" s="128"/>
      <c r="J78" s="128"/>
      <c r="K78" s="128"/>
      <c r="L78" s="128"/>
      <c r="M78" s="128"/>
      <c r="N78" s="128"/>
      <c r="O78" s="128"/>
      <c r="P78" s="128"/>
      <c r="Q78" s="128"/>
      <c r="S78" s="103"/>
      <c r="T78" s="104"/>
      <c r="U78" s="104"/>
      <c r="V78" s="104"/>
      <c r="W78" s="104"/>
      <c r="X78" s="104"/>
      <c r="Y78" s="105"/>
    </row>
    <row r="79" spans="2:25" ht="21" customHeight="1">
      <c r="B79" s="128"/>
      <c r="C79" s="128"/>
      <c r="D79" s="128"/>
      <c r="E79" s="128"/>
      <c r="F79" s="128"/>
      <c r="G79" s="128"/>
      <c r="H79" s="128"/>
      <c r="J79" s="128"/>
      <c r="K79" s="128"/>
      <c r="L79" s="128"/>
      <c r="M79" s="128"/>
      <c r="N79" s="128"/>
      <c r="O79" s="128"/>
      <c r="P79" s="128"/>
      <c r="Q79" s="128"/>
      <c r="S79" s="106"/>
      <c r="T79" s="107"/>
      <c r="U79" s="107"/>
      <c r="V79" s="107"/>
      <c r="W79" s="107"/>
      <c r="X79" s="107"/>
      <c r="Y79" s="108"/>
    </row>
    <row r="80" spans="2:25" ht="21" customHeight="1">
      <c r="B80" s="128"/>
      <c r="C80" s="128"/>
      <c r="D80" s="128"/>
      <c r="E80" s="128"/>
      <c r="F80" s="128"/>
      <c r="G80" s="128"/>
      <c r="H80" s="128"/>
      <c r="J80" s="128"/>
      <c r="K80" s="128"/>
      <c r="L80" s="128"/>
      <c r="M80" s="128"/>
      <c r="N80" s="128"/>
      <c r="O80" s="128"/>
      <c r="P80" s="128"/>
      <c r="Q80" s="128"/>
      <c r="S80" s="106"/>
      <c r="T80" s="107"/>
      <c r="U80" s="107"/>
      <c r="V80" s="107"/>
      <c r="W80" s="107"/>
      <c r="X80" s="107"/>
      <c r="Y80" s="108"/>
    </row>
    <row r="81" spans="2:25" ht="21" customHeight="1">
      <c r="B81" s="128"/>
      <c r="C81" s="128"/>
      <c r="D81" s="128"/>
      <c r="E81" s="128"/>
      <c r="F81" s="128"/>
      <c r="G81" s="128"/>
      <c r="H81" s="128"/>
      <c r="J81" s="128"/>
      <c r="K81" s="128"/>
      <c r="L81" s="128"/>
      <c r="M81" s="128"/>
      <c r="N81" s="128"/>
      <c r="O81" s="128"/>
      <c r="P81" s="128"/>
      <c r="Q81" s="128"/>
      <c r="S81" s="106"/>
      <c r="T81" s="107"/>
      <c r="U81" s="107"/>
      <c r="V81" s="107"/>
      <c r="W81" s="107"/>
      <c r="X81" s="107"/>
      <c r="Y81" s="108"/>
    </row>
    <row r="82" spans="2:25" ht="21" customHeight="1">
      <c r="B82" s="128"/>
      <c r="C82" s="128"/>
      <c r="D82" s="128"/>
      <c r="E82" s="128"/>
      <c r="F82" s="128"/>
      <c r="G82" s="128"/>
      <c r="H82" s="128"/>
      <c r="J82" s="128"/>
      <c r="K82" s="128"/>
      <c r="L82" s="128"/>
      <c r="M82" s="128"/>
      <c r="N82" s="128"/>
      <c r="O82" s="128"/>
      <c r="P82" s="128"/>
      <c r="Q82" s="128"/>
      <c r="S82" s="106"/>
      <c r="T82" s="107"/>
      <c r="U82" s="107"/>
      <c r="V82" s="107"/>
      <c r="W82" s="107"/>
      <c r="X82" s="107"/>
      <c r="Y82" s="108"/>
    </row>
    <row r="83" spans="2:25" ht="21" customHeight="1">
      <c r="B83" s="128"/>
      <c r="C83" s="128"/>
      <c r="D83" s="128"/>
      <c r="E83" s="128"/>
      <c r="F83" s="128"/>
      <c r="G83" s="128"/>
      <c r="H83" s="128"/>
      <c r="J83" s="128"/>
      <c r="K83" s="128"/>
      <c r="L83" s="128"/>
      <c r="M83" s="128"/>
      <c r="N83" s="128"/>
      <c r="O83" s="128"/>
      <c r="P83" s="128"/>
      <c r="Q83" s="128"/>
      <c r="S83" s="106"/>
      <c r="T83" s="107"/>
      <c r="U83" s="107"/>
      <c r="V83" s="107"/>
      <c r="W83" s="107"/>
      <c r="X83" s="107"/>
      <c r="Y83" s="108"/>
    </row>
    <row r="84" spans="2:25" ht="15">
      <c r="B84" s="128"/>
      <c r="C84" s="128"/>
      <c r="D84" s="128"/>
      <c r="E84" s="128"/>
      <c r="F84" s="128"/>
      <c r="G84" s="128"/>
      <c r="H84" s="128"/>
      <c r="J84" s="128"/>
      <c r="K84" s="128"/>
      <c r="L84" s="128"/>
      <c r="M84" s="128"/>
      <c r="N84" s="128"/>
      <c r="O84" s="128"/>
      <c r="P84" s="128"/>
      <c r="Q84" s="128"/>
      <c r="S84" s="106"/>
      <c r="T84" s="107"/>
      <c r="U84" s="107"/>
      <c r="V84" s="107"/>
      <c r="W84" s="107"/>
      <c r="X84" s="107"/>
      <c r="Y84" s="108"/>
    </row>
    <row r="85" spans="2:25" ht="21" customHeight="1">
      <c r="B85" s="128"/>
      <c r="C85" s="128"/>
      <c r="D85" s="128"/>
      <c r="E85" s="128"/>
      <c r="F85" s="128"/>
      <c r="G85" s="128"/>
      <c r="H85" s="128"/>
      <c r="J85" s="128"/>
      <c r="K85" s="128"/>
      <c r="L85" s="128"/>
      <c r="M85" s="128"/>
      <c r="N85" s="128"/>
      <c r="O85" s="128"/>
      <c r="P85" s="128"/>
      <c r="Q85" s="128"/>
      <c r="S85" s="106"/>
      <c r="T85" s="107"/>
      <c r="U85" s="107"/>
      <c r="V85" s="107"/>
      <c r="W85" s="107"/>
      <c r="X85" s="107"/>
      <c r="Y85" s="108"/>
    </row>
    <row r="86" spans="2:25" ht="21" customHeight="1">
      <c r="B86" s="128"/>
      <c r="C86" s="128"/>
      <c r="D86" s="128"/>
      <c r="E86" s="128"/>
      <c r="F86" s="128"/>
      <c r="G86" s="128"/>
      <c r="H86" s="128"/>
      <c r="J86" s="128"/>
      <c r="K86" s="128"/>
      <c r="L86" s="128"/>
      <c r="M86" s="128"/>
      <c r="N86" s="128"/>
      <c r="O86" s="128"/>
      <c r="P86" s="128"/>
      <c r="Q86" s="128"/>
      <c r="S86" s="106"/>
      <c r="T86" s="107"/>
      <c r="U86" s="107"/>
      <c r="V86" s="107"/>
      <c r="W86" s="107"/>
      <c r="X86" s="107"/>
      <c r="Y86" s="108"/>
    </row>
    <row r="87" spans="2:25" ht="21" customHeight="1">
      <c r="B87" s="128"/>
      <c r="C87" s="128"/>
      <c r="D87" s="128"/>
      <c r="E87" s="128"/>
      <c r="F87" s="128"/>
      <c r="G87" s="128"/>
      <c r="H87" s="128"/>
      <c r="J87" s="128"/>
      <c r="K87" s="128"/>
      <c r="L87" s="128"/>
      <c r="M87" s="128"/>
      <c r="N87" s="128"/>
      <c r="O87" s="128"/>
      <c r="P87" s="128"/>
      <c r="Q87" s="128"/>
      <c r="S87" s="109"/>
      <c r="T87" s="110"/>
      <c r="U87" s="110"/>
      <c r="V87" s="110"/>
      <c r="W87" s="110"/>
      <c r="X87" s="110"/>
      <c r="Y87" s="111"/>
    </row>
    <row r="88" spans="2:25" ht="48" customHeight="1">
      <c r="B88" s="112"/>
      <c r="C88" s="112"/>
      <c r="D88" s="112"/>
      <c r="E88" s="112"/>
      <c r="F88" s="112"/>
      <c r="G88" s="112"/>
      <c r="H88" s="112"/>
      <c r="J88" s="113"/>
      <c r="K88" s="114"/>
      <c r="L88" s="114"/>
      <c r="M88" s="114"/>
      <c r="N88" s="114"/>
      <c r="O88" s="114"/>
      <c r="P88" s="114"/>
      <c r="Q88" s="115"/>
      <c r="S88" s="113"/>
      <c r="T88" s="114"/>
      <c r="U88" s="114"/>
      <c r="V88" s="114"/>
      <c r="W88" s="114"/>
      <c r="X88" s="114"/>
      <c r="Y88" s="115"/>
    </row>
    <row r="89" spans="2:25" ht="48" customHeight="1">
      <c r="B89" s="112"/>
      <c r="C89" s="112"/>
      <c r="D89" s="112"/>
      <c r="E89" s="112"/>
      <c r="F89" s="112"/>
      <c r="G89" s="112"/>
      <c r="H89" s="112"/>
      <c r="J89" s="116"/>
      <c r="K89" s="117"/>
      <c r="L89" s="117"/>
      <c r="M89" s="117"/>
      <c r="N89" s="117"/>
      <c r="O89" s="117"/>
      <c r="P89" s="117"/>
      <c r="Q89" s="118"/>
      <c r="S89" s="116"/>
      <c r="T89" s="117"/>
      <c r="U89" s="117"/>
      <c r="V89" s="117"/>
      <c r="W89" s="117"/>
      <c r="X89" s="117"/>
      <c r="Y89" s="118"/>
    </row>
    <row r="90" ht="21" customHeight="1"/>
    <row r="91" spans="2:25" ht="21" customHeight="1">
      <c r="B91" s="128"/>
      <c r="C91" s="128"/>
      <c r="D91" s="128"/>
      <c r="E91" s="128"/>
      <c r="F91" s="128"/>
      <c r="G91" s="128"/>
      <c r="H91" s="128"/>
      <c r="J91" s="128"/>
      <c r="K91" s="128"/>
      <c r="L91" s="128"/>
      <c r="M91" s="128"/>
      <c r="N91" s="128"/>
      <c r="O91" s="128"/>
      <c r="P91" s="128"/>
      <c r="Q91" s="128"/>
      <c r="S91" s="103"/>
      <c r="T91" s="104"/>
      <c r="U91" s="104"/>
      <c r="V91" s="104"/>
      <c r="W91" s="104"/>
      <c r="X91" s="104"/>
      <c r="Y91" s="105"/>
    </row>
    <row r="92" spans="2:25" ht="21" customHeight="1">
      <c r="B92" s="128"/>
      <c r="C92" s="128"/>
      <c r="D92" s="128"/>
      <c r="E92" s="128"/>
      <c r="F92" s="128"/>
      <c r="G92" s="128"/>
      <c r="H92" s="128"/>
      <c r="J92" s="128"/>
      <c r="K92" s="128"/>
      <c r="L92" s="128"/>
      <c r="M92" s="128"/>
      <c r="N92" s="128"/>
      <c r="O92" s="128"/>
      <c r="P92" s="128"/>
      <c r="Q92" s="128"/>
      <c r="S92" s="106"/>
      <c r="T92" s="107"/>
      <c r="U92" s="107"/>
      <c r="V92" s="107"/>
      <c r="W92" s="107"/>
      <c r="X92" s="107"/>
      <c r="Y92" s="108"/>
    </row>
    <row r="93" spans="2:25" ht="21" customHeight="1">
      <c r="B93" s="128"/>
      <c r="C93" s="128"/>
      <c r="D93" s="128"/>
      <c r="E93" s="128"/>
      <c r="F93" s="128"/>
      <c r="G93" s="128"/>
      <c r="H93" s="128"/>
      <c r="J93" s="128"/>
      <c r="K93" s="128"/>
      <c r="L93" s="128"/>
      <c r="M93" s="128"/>
      <c r="N93" s="128"/>
      <c r="O93" s="128"/>
      <c r="P93" s="128"/>
      <c r="Q93" s="128"/>
      <c r="S93" s="106"/>
      <c r="T93" s="107"/>
      <c r="U93" s="107"/>
      <c r="V93" s="107"/>
      <c r="W93" s="107"/>
      <c r="X93" s="107"/>
      <c r="Y93" s="108"/>
    </row>
    <row r="94" spans="2:25" ht="21" customHeight="1">
      <c r="B94" s="128"/>
      <c r="C94" s="128"/>
      <c r="D94" s="128"/>
      <c r="E94" s="128"/>
      <c r="F94" s="128"/>
      <c r="G94" s="128"/>
      <c r="H94" s="128"/>
      <c r="J94" s="128"/>
      <c r="K94" s="128"/>
      <c r="L94" s="128"/>
      <c r="M94" s="128"/>
      <c r="N94" s="128"/>
      <c r="O94" s="128"/>
      <c r="P94" s="128"/>
      <c r="Q94" s="128"/>
      <c r="S94" s="106"/>
      <c r="T94" s="107"/>
      <c r="U94" s="107"/>
      <c r="V94" s="107"/>
      <c r="W94" s="107"/>
      <c r="X94" s="107"/>
      <c r="Y94" s="108"/>
    </row>
    <row r="95" spans="2:25" ht="21" customHeight="1">
      <c r="B95" s="128"/>
      <c r="C95" s="128"/>
      <c r="D95" s="128"/>
      <c r="E95" s="128"/>
      <c r="F95" s="128"/>
      <c r="G95" s="128"/>
      <c r="H95" s="128"/>
      <c r="J95" s="128"/>
      <c r="K95" s="128"/>
      <c r="L95" s="128"/>
      <c r="M95" s="128"/>
      <c r="N95" s="128"/>
      <c r="O95" s="128"/>
      <c r="P95" s="128"/>
      <c r="Q95" s="128"/>
      <c r="S95" s="106"/>
      <c r="T95" s="107"/>
      <c r="U95" s="107"/>
      <c r="V95" s="107"/>
      <c r="W95" s="107"/>
      <c r="X95" s="107"/>
      <c r="Y95" s="108"/>
    </row>
    <row r="96" spans="2:25" ht="21" customHeight="1">
      <c r="B96" s="128"/>
      <c r="C96" s="128"/>
      <c r="D96" s="128"/>
      <c r="E96" s="128"/>
      <c r="F96" s="128"/>
      <c r="G96" s="128"/>
      <c r="H96" s="128"/>
      <c r="J96" s="128"/>
      <c r="K96" s="128"/>
      <c r="L96" s="128"/>
      <c r="M96" s="128"/>
      <c r="N96" s="128"/>
      <c r="O96" s="128"/>
      <c r="P96" s="128"/>
      <c r="Q96" s="128"/>
      <c r="S96" s="106"/>
      <c r="T96" s="107"/>
      <c r="U96" s="107"/>
      <c r="V96" s="107"/>
      <c r="W96" s="107"/>
      <c r="X96" s="107"/>
      <c r="Y96" s="108"/>
    </row>
    <row r="97" spans="2:25" ht="15">
      <c r="B97" s="128"/>
      <c r="C97" s="128"/>
      <c r="D97" s="128"/>
      <c r="E97" s="128"/>
      <c r="F97" s="128"/>
      <c r="G97" s="128"/>
      <c r="H97" s="128"/>
      <c r="J97" s="128"/>
      <c r="K97" s="128"/>
      <c r="L97" s="128"/>
      <c r="M97" s="128"/>
      <c r="N97" s="128"/>
      <c r="O97" s="128"/>
      <c r="P97" s="128"/>
      <c r="Q97" s="128"/>
      <c r="S97" s="106"/>
      <c r="T97" s="107"/>
      <c r="U97" s="107"/>
      <c r="V97" s="107"/>
      <c r="W97" s="107"/>
      <c r="X97" s="107"/>
      <c r="Y97" s="108"/>
    </row>
    <row r="98" spans="2:25" ht="21" customHeight="1">
      <c r="B98" s="128"/>
      <c r="C98" s="128"/>
      <c r="D98" s="128"/>
      <c r="E98" s="128"/>
      <c r="F98" s="128"/>
      <c r="G98" s="128"/>
      <c r="H98" s="128"/>
      <c r="J98" s="128"/>
      <c r="K98" s="128"/>
      <c r="L98" s="128"/>
      <c r="M98" s="128"/>
      <c r="N98" s="128"/>
      <c r="O98" s="128"/>
      <c r="P98" s="128"/>
      <c r="Q98" s="128"/>
      <c r="S98" s="106"/>
      <c r="T98" s="107"/>
      <c r="U98" s="107"/>
      <c r="V98" s="107"/>
      <c r="W98" s="107"/>
      <c r="X98" s="107"/>
      <c r="Y98" s="108"/>
    </row>
    <row r="99" spans="2:25" ht="21" customHeight="1">
      <c r="B99" s="128"/>
      <c r="C99" s="128"/>
      <c r="D99" s="128"/>
      <c r="E99" s="128"/>
      <c r="F99" s="128"/>
      <c r="G99" s="128"/>
      <c r="H99" s="128"/>
      <c r="J99" s="128"/>
      <c r="K99" s="128"/>
      <c r="L99" s="128"/>
      <c r="M99" s="128"/>
      <c r="N99" s="128"/>
      <c r="O99" s="128"/>
      <c r="P99" s="128"/>
      <c r="Q99" s="128"/>
      <c r="S99" s="106"/>
      <c r="T99" s="107"/>
      <c r="U99" s="107"/>
      <c r="V99" s="107"/>
      <c r="W99" s="107"/>
      <c r="X99" s="107"/>
      <c r="Y99" s="108"/>
    </row>
    <row r="100" spans="2:25" ht="21" customHeight="1">
      <c r="B100" s="128"/>
      <c r="C100" s="128"/>
      <c r="D100" s="128"/>
      <c r="E100" s="128"/>
      <c r="F100" s="128"/>
      <c r="G100" s="128"/>
      <c r="H100" s="128"/>
      <c r="J100" s="128"/>
      <c r="K100" s="128"/>
      <c r="L100" s="128"/>
      <c r="M100" s="128"/>
      <c r="N100" s="128"/>
      <c r="O100" s="128"/>
      <c r="P100" s="128"/>
      <c r="Q100" s="128"/>
      <c r="S100" s="109"/>
      <c r="T100" s="110"/>
      <c r="U100" s="110"/>
      <c r="V100" s="110"/>
      <c r="W100" s="110"/>
      <c r="X100" s="110"/>
      <c r="Y100" s="111"/>
    </row>
    <row r="101" spans="2:25" ht="48" customHeight="1">
      <c r="B101" s="94"/>
      <c r="C101" s="94"/>
      <c r="D101" s="94"/>
      <c r="E101" s="94"/>
      <c r="F101" s="94"/>
      <c r="G101" s="94"/>
      <c r="H101" s="94"/>
      <c r="J101" s="113"/>
      <c r="K101" s="114"/>
      <c r="L101" s="114"/>
      <c r="M101" s="114"/>
      <c r="N101" s="114"/>
      <c r="O101" s="114"/>
      <c r="P101" s="114"/>
      <c r="Q101" s="115"/>
      <c r="S101" s="135"/>
      <c r="T101" s="136"/>
      <c r="U101" s="136"/>
      <c r="V101" s="136"/>
      <c r="W101" s="136"/>
      <c r="X101" s="136"/>
      <c r="Y101" s="137"/>
    </row>
    <row r="102" spans="2:25" ht="48" customHeight="1">
      <c r="B102" s="94"/>
      <c r="C102" s="94"/>
      <c r="D102" s="94"/>
      <c r="E102" s="94"/>
      <c r="F102" s="94"/>
      <c r="G102" s="94"/>
      <c r="H102" s="94"/>
      <c r="J102" s="116"/>
      <c r="K102" s="117"/>
      <c r="L102" s="117"/>
      <c r="M102" s="117"/>
      <c r="N102" s="117"/>
      <c r="O102" s="117"/>
      <c r="P102" s="117"/>
      <c r="Q102" s="118"/>
      <c r="S102" s="138"/>
      <c r="T102" s="139"/>
      <c r="U102" s="139"/>
      <c r="V102" s="139"/>
      <c r="W102" s="139"/>
      <c r="X102" s="139"/>
      <c r="Y102" s="140"/>
    </row>
    <row r="103" ht="21" customHeight="1"/>
    <row r="104" spans="2:25" ht="21" customHeight="1">
      <c r="B104" s="103"/>
      <c r="C104" s="104"/>
      <c r="D104" s="104"/>
      <c r="E104" s="104"/>
      <c r="F104" s="104"/>
      <c r="G104" s="104"/>
      <c r="H104" s="105"/>
      <c r="J104" s="103"/>
      <c r="K104" s="104"/>
      <c r="L104" s="104"/>
      <c r="M104" s="104"/>
      <c r="N104" s="104"/>
      <c r="O104" s="104"/>
      <c r="P104" s="104"/>
      <c r="Q104" s="105"/>
      <c r="S104" s="103"/>
      <c r="T104" s="104"/>
      <c r="U104" s="104"/>
      <c r="V104" s="104"/>
      <c r="W104" s="104"/>
      <c r="X104" s="104"/>
      <c r="Y104" s="105"/>
    </row>
    <row r="105" spans="2:25" ht="21" customHeight="1">
      <c r="B105" s="106"/>
      <c r="C105" s="107"/>
      <c r="D105" s="107"/>
      <c r="E105" s="107"/>
      <c r="F105" s="107"/>
      <c r="G105" s="107"/>
      <c r="H105" s="108"/>
      <c r="J105" s="106"/>
      <c r="K105" s="107"/>
      <c r="L105" s="107"/>
      <c r="M105" s="107"/>
      <c r="N105" s="107"/>
      <c r="O105" s="107"/>
      <c r="P105" s="107"/>
      <c r="Q105" s="108"/>
      <c r="S105" s="106"/>
      <c r="T105" s="107"/>
      <c r="U105" s="107"/>
      <c r="V105" s="107"/>
      <c r="W105" s="107"/>
      <c r="X105" s="107"/>
      <c r="Y105" s="108"/>
    </row>
    <row r="106" spans="2:25" ht="21" customHeight="1">
      <c r="B106" s="106"/>
      <c r="C106" s="107"/>
      <c r="D106" s="107"/>
      <c r="E106" s="107"/>
      <c r="F106" s="107"/>
      <c r="G106" s="107"/>
      <c r="H106" s="108"/>
      <c r="J106" s="106"/>
      <c r="K106" s="107"/>
      <c r="L106" s="107"/>
      <c r="M106" s="107"/>
      <c r="N106" s="107"/>
      <c r="O106" s="107"/>
      <c r="P106" s="107"/>
      <c r="Q106" s="108"/>
      <c r="S106" s="106"/>
      <c r="T106" s="107"/>
      <c r="U106" s="107"/>
      <c r="V106" s="107"/>
      <c r="W106" s="107"/>
      <c r="X106" s="107"/>
      <c r="Y106" s="108"/>
    </row>
    <row r="107" spans="2:25" ht="21" customHeight="1">
      <c r="B107" s="106"/>
      <c r="C107" s="107"/>
      <c r="D107" s="107"/>
      <c r="E107" s="107"/>
      <c r="F107" s="107"/>
      <c r="G107" s="107"/>
      <c r="H107" s="108"/>
      <c r="J107" s="106"/>
      <c r="K107" s="107"/>
      <c r="L107" s="107"/>
      <c r="M107" s="107"/>
      <c r="N107" s="107"/>
      <c r="O107" s="107"/>
      <c r="P107" s="107"/>
      <c r="Q107" s="108"/>
      <c r="S107" s="106"/>
      <c r="T107" s="107"/>
      <c r="U107" s="107"/>
      <c r="V107" s="107"/>
      <c r="W107" s="107"/>
      <c r="X107" s="107"/>
      <c r="Y107" s="108"/>
    </row>
    <row r="108" spans="2:25" ht="21" customHeight="1">
      <c r="B108" s="106"/>
      <c r="C108" s="107"/>
      <c r="D108" s="107"/>
      <c r="E108" s="107"/>
      <c r="F108" s="107"/>
      <c r="G108" s="107"/>
      <c r="H108" s="108"/>
      <c r="J108" s="106"/>
      <c r="K108" s="107"/>
      <c r="L108" s="107"/>
      <c r="M108" s="107"/>
      <c r="N108" s="107"/>
      <c r="O108" s="107"/>
      <c r="P108" s="107"/>
      <c r="Q108" s="108"/>
      <c r="S108" s="106"/>
      <c r="T108" s="107"/>
      <c r="U108" s="107"/>
      <c r="V108" s="107"/>
      <c r="W108" s="107"/>
      <c r="X108" s="107"/>
      <c r="Y108" s="108"/>
    </row>
    <row r="109" spans="2:25" ht="21" customHeight="1">
      <c r="B109" s="106"/>
      <c r="C109" s="107"/>
      <c r="D109" s="107"/>
      <c r="E109" s="107"/>
      <c r="F109" s="107"/>
      <c r="G109" s="107"/>
      <c r="H109" s="108"/>
      <c r="J109" s="106"/>
      <c r="K109" s="107"/>
      <c r="L109" s="107"/>
      <c r="M109" s="107"/>
      <c r="N109" s="107"/>
      <c r="O109" s="107"/>
      <c r="P109" s="107"/>
      <c r="Q109" s="108"/>
      <c r="S109" s="106"/>
      <c r="T109" s="107"/>
      <c r="U109" s="107"/>
      <c r="V109" s="107"/>
      <c r="W109" s="107"/>
      <c r="X109" s="107"/>
      <c r="Y109" s="108"/>
    </row>
    <row r="110" spans="2:25" ht="15">
      <c r="B110" s="106"/>
      <c r="C110" s="107"/>
      <c r="D110" s="107"/>
      <c r="E110" s="107"/>
      <c r="F110" s="107"/>
      <c r="G110" s="107"/>
      <c r="H110" s="108"/>
      <c r="J110" s="106"/>
      <c r="K110" s="107"/>
      <c r="L110" s="107"/>
      <c r="M110" s="107"/>
      <c r="N110" s="107"/>
      <c r="O110" s="107"/>
      <c r="P110" s="107"/>
      <c r="Q110" s="108"/>
      <c r="S110" s="106"/>
      <c r="T110" s="107"/>
      <c r="U110" s="107"/>
      <c r="V110" s="107"/>
      <c r="W110" s="107"/>
      <c r="X110" s="107"/>
      <c r="Y110" s="108"/>
    </row>
    <row r="111" spans="2:25" ht="15">
      <c r="B111" s="106"/>
      <c r="C111" s="107"/>
      <c r="D111" s="107"/>
      <c r="E111" s="107"/>
      <c r="F111" s="107"/>
      <c r="G111" s="107"/>
      <c r="H111" s="108"/>
      <c r="J111" s="106"/>
      <c r="K111" s="107"/>
      <c r="L111" s="107"/>
      <c r="M111" s="107"/>
      <c r="N111" s="107"/>
      <c r="O111" s="107"/>
      <c r="P111" s="107"/>
      <c r="Q111" s="108"/>
      <c r="S111" s="106"/>
      <c r="T111" s="107"/>
      <c r="U111" s="107"/>
      <c r="V111" s="107"/>
      <c r="W111" s="107"/>
      <c r="X111" s="107"/>
      <c r="Y111" s="108"/>
    </row>
    <row r="112" spans="2:25" ht="21" customHeight="1">
      <c r="B112" s="106"/>
      <c r="C112" s="107"/>
      <c r="D112" s="107"/>
      <c r="E112" s="107"/>
      <c r="F112" s="107"/>
      <c r="G112" s="107"/>
      <c r="H112" s="108"/>
      <c r="J112" s="106"/>
      <c r="K112" s="107"/>
      <c r="L112" s="107"/>
      <c r="M112" s="107"/>
      <c r="N112" s="107"/>
      <c r="O112" s="107"/>
      <c r="P112" s="107"/>
      <c r="Q112" s="108"/>
      <c r="S112" s="106"/>
      <c r="T112" s="107"/>
      <c r="U112" s="107"/>
      <c r="V112" s="107"/>
      <c r="W112" s="107"/>
      <c r="X112" s="107"/>
      <c r="Y112" s="108"/>
    </row>
    <row r="113" spans="2:25" ht="21" customHeight="1">
      <c r="B113" s="109"/>
      <c r="C113" s="110"/>
      <c r="D113" s="110"/>
      <c r="E113" s="110"/>
      <c r="F113" s="110"/>
      <c r="G113" s="110"/>
      <c r="H113" s="111"/>
      <c r="J113" s="109"/>
      <c r="K113" s="110"/>
      <c r="L113" s="110"/>
      <c r="M113" s="110"/>
      <c r="N113" s="110"/>
      <c r="O113" s="110"/>
      <c r="P113" s="110"/>
      <c r="Q113" s="111"/>
      <c r="S113" s="109"/>
      <c r="T113" s="110"/>
      <c r="U113" s="110"/>
      <c r="V113" s="110"/>
      <c r="W113" s="110"/>
      <c r="X113" s="110"/>
      <c r="Y113" s="111"/>
    </row>
    <row r="114" spans="2:25" ht="48" customHeight="1">
      <c r="B114" s="135"/>
      <c r="C114" s="136"/>
      <c r="D114" s="136"/>
      <c r="E114" s="136"/>
      <c r="F114" s="136"/>
      <c r="G114" s="136"/>
      <c r="H114" s="137"/>
      <c r="J114" s="141"/>
      <c r="K114" s="142"/>
      <c r="L114" s="142"/>
      <c r="M114" s="142"/>
      <c r="N114" s="142"/>
      <c r="O114" s="142"/>
      <c r="P114" s="142"/>
      <c r="Q114" s="143"/>
      <c r="S114" s="135"/>
      <c r="T114" s="136"/>
      <c r="U114" s="136"/>
      <c r="V114" s="136"/>
      <c r="W114" s="136"/>
      <c r="X114" s="136"/>
      <c r="Y114" s="137"/>
    </row>
    <row r="115" spans="2:25" ht="48" customHeight="1">
      <c r="B115" s="138"/>
      <c r="C115" s="139"/>
      <c r="D115" s="139"/>
      <c r="E115" s="139"/>
      <c r="F115" s="139"/>
      <c r="G115" s="139"/>
      <c r="H115" s="140"/>
      <c r="J115" s="144"/>
      <c r="K115" s="145"/>
      <c r="L115" s="145"/>
      <c r="M115" s="145"/>
      <c r="N115" s="145"/>
      <c r="O115" s="145"/>
      <c r="P115" s="145"/>
      <c r="Q115" s="146"/>
      <c r="S115" s="138"/>
      <c r="T115" s="139"/>
      <c r="U115" s="139"/>
      <c r="V115" s="139"/>
      <c r="W115" s="139"/>
      <c r="X115" s="139"/>
      <c r="Y115" s="140"/>
    </row>
    <row r="116" ht="24" customHeight="1"/>
    <row r="117" ht="24" customHeight="1"/>
    <row r="118" spans="5:23" ht="15">
      <c r="E118" s="17" t="s">
        <v>38</v>
      </c>
      <c r="F118" s="132"/>
      <c r="G118" s="132"/>
      <c r="H118" s="132"/>
      <c r="I118" s="132"/>
      <c r="J118" s="132"/>
      <c r="Q118" s="17" t="s">
        <v>39</v>
      </c>
      <c r="R118" s="132"/>
      <c r="S118" s="132"/>
      <c r="T118" s="132"/>
      <c r="U118" s="132"/>
      <c r="V118" s="132"/>
      <c r="W118" s="132"/>
    </row>
    <row r="119" spans="5:24" ht="27.75">
      <c r="E119" s="17" t="s">
        <v>40</v>
      </c>
      <c r="F119" s="133"/>
      <c r="G119" s="133"/>
      <c r="H119" s="133"/>
      <c r="I119" s="133"/>
      <c r="J119" s="133"/>
      <c r="K119" s="5" t="s">
        <v>41</v>
      </c>
      <c r="Q119" s="17" t="s">
        <v>40</v>
      </c>
      <c r="R119" s="132"/>
      <c r="S119" s="132"/>
      <c r="T119" s="132"/>
      <c r="U119" s="132"/>
      <c r="V119" s="132"/>
      <c r="W119" s="132"/>
      <c r="X119" s="5" t="s">
        <v>41</v>
      </c>
    </row>
    <row r="120" spans="5:24" ht="27.75">
      <c r="E120" s="17" t="s">
        <v>42</v>
      </c>
      <c r="F120" s="133"/>
      <c r="G120" s="133"/>
      <c r="H120" s="133"/>
      <c r="I120" s="133"/>
      <c r="J120" s="133"/>
      <c r="Q120" s="134"/>
      <c r="R120" s="134"/>
      <c r="S120" s="134"/>
      <c r="T120" s="134"/>
      <c r="U120" s="134"/>
      <c r="V120" s="134"/>
      <c r="W120" s="134"/>
      <c r="X120" s="134"/>
    </row>
    <row r="121" spans="5:23" ht="27.75">
      <c r="E121" s="17" t="s">
        <v>43</v>
      </c>
      <c r="F121" s="129"/>
      <c r="G121" s="129"/>
      <c r="H121" s="129"/>
      <c r="I121" s="129"/>
      <c r="J121" s="129"/>
      <c r="Q121" s="17" t="s">
        <v>43</v>
      </c>
      <c r="R121" s="130"/>
      <c r="S121" s="130"/>
      <c r="T121" s="130"/>
      <c r="U121" s="130"/>
      <c r="V121" s="130"/>
      <c r="W121" s="130"/>
    </row>
    <row r="122" spans="5:10" ht="27.75">
      <c r="E122" s="17" t="s">
        <v>44</v>
      </c>
      <c r="F122" s="131"/>
      <c r="G122" s="131"/>
      <c r="H122" s="131"/>
      <c r="I122" s="131"/>
      <c r="J122" s="131"/>
    </row>
  </sheetData>
  <protectedRanges>
    <protectedRange sqref="M7 H8 V13 K19:S20 X19 B40:Z44 B46:Z50 B52:Z56 B61:Z66 B70 B78 B88 J78 J88 S78 S88 B91 B101 J91 J101 S91 S101 B104 B114 J104 J114 S104 S114 R118:R119 Q120 R121 F118:F122 K22:S34" name="ช่วง1_1"/>
  </protectedRanges>
  <mergeCells count="262">
    <mergeCell ref="F119:J119"/>
    <mergeCell ref="R119:W119"/>
    <mergeCell ref="F120:J120"/>
    <mergeCell ref="Q120:X120"/>
    <mergeCell ref="F121:J121"/>
    <mergeCell ref="R121:W121"/>
    <mergeCell ref="F122:J122"/>
    <mergeCell ref="Y63:Z63"/>
    <mergeCell ref="B61:G61"/>
    <mergeCell ref="H61:P61"/>
    <mergeCell ref="Q61:X61"/>
    <mergeCell ref="Y61:Z61"/>
    <mergeCell ref="J78:Q87"/>
    <mergeCell ref="S78:Y87"/>
    <mergeCell ref="B88:H89"/>
    <mergeCell ref="J88:Q89"/>
    <mergeCell ref="S88:Y89"/>
    <mergeCell ref="B91:H100"/>
    <mergeCell ref="J91:Q100"/>
    <mergeCell ref="S91:Y100"/>
    <mergeCell ref="B101:H102"/>
    <mergeCell ref="J101:Q102"/>
    <mergeCell ref="S101:Y102"/>
    <mergeCell ref="B70:Y74"/>
    <mergeCell ref="Y55:Z55"/>
    <mergeCell ref="Y56:Z56"/>
    <mergeCell ref="F118:J118"/>
    <mergeCell ref="R118:W118"/>
    <mergeCell ref="B34:G34"/>
    <mergeCell ref="H34:J34"/>
    <mergeCell ref="K34:M34"/>
    <mergeCell ref="N34:P34"/>
    <mergeCell ref="Q34:S34"/>
    <mergeCell ref="T34:U34"/>
    <mergeCell ref="V34:W34"/>
    <mergeCell ref="B55:L55"/>
    <mergeCell ref="M55:X55"/>
    <mergeCell ref="B66:G66"/>
    <mergeCell ref="H66:P66"/>
    <mergeCell ref="Q66:X66"/>
    <mergeCell ref="Y66:Z66"/>
    <mergeCell ref="B104:H113"/>
    <mergeCell ref="J104:Q113"/>
    <mergeCell ref="S104:Y113"/>
    <mergeCell ref="B114:H115"/>
    <mergeCell ref="J114:Q115"/>
    <mergeCell ref="S114:Y115"/>
    <mergeCell ref="B78:H87"/>
    <mergeCell ref="Q32:S32"/>
    <mergeCell ref="T32:U32"/>
    <mergeCell ref="V32:W32"/>
    <mergeCell ref="B33:G33"/>
    <mergeCell ref="H33:J33"/>
    <mergeCell ref="K33:M33"/>
    <mergeCell ref="N33:P33"/>
    <mergeCell ref="Q33:S33"/>
    <mergeCell ref="T33:U33"/>
    <mergeCell ref="V33:W33"/>
    <mergeCell ref="B23:G23"/>
    <mergeCell ref="H23:J23"/>
    <mergeCell ref="K23:M23"/>
    <mergeCell ref="N23:P23"/>
    <mergeCell ref="Q23:S23"/>
    <mergeCell ref="T23:U23"/>
    <mergeCell ref="V23:W23"/>
    <mergeCell ref="B30:G30"/>
    <mergeCell ref="H30:J30"/>
    <mergeCell ref="K30:M30"/>
    <mergeCell ref="N30:P30"/>
    <mergeCell ref="Q30:S30"/>
    <mergeCell ref="T30:U30"/>
    <mergeCell ref="V30:W30"/>
    <mergeCell ref="N28:P28"/>
    <mergeCell ref="Q28:S28"/>
    <mergeCell ref="T28:U28"/>
    <mergeCell ref="V28:W28"/>
    <mergeCell ref="B29:G29"/>
    <mergeCell ref="H29:J29"/>
    <mergeCell ref="K29:M29"/>
    <mergeCell ref="N29:P29"/>
    <mergeCell ref="Q29:S29"/>
    <mergeCell ref="T29:U29"/>
    <mergeCell ref="Q20:S20"/>
    <mergeCell ref="T20:U20"/>
    <mergeCell ref="V20:W20"/>
    <mergeCell ref="B21:G21"/>
    <mergeCell ref="H21:J21"/>
    <mergeCell ref="K21:M21"/>
    <mergeCell ref="N21:P21"/>
    <mergeCell ref="Q21:S21"/>
    <mergeCell ref="T21:U21"/>
    <mergeCell ref="V21:W21"/>
    <mergeCell ref="B50:L50"/>
    <mergeCell ref="M50:X50"/>
    <mergeCell ref="Y50:Z50"/>
    <mergeCell ref="A51:Z51"/>
    <mergeCell ref="B52:L52"/>
    <mergeCell ref="M52:X52"/>
    <mergeCell ref="Y52:Z52"/>
    <mergeCell ref="B53:L53"/>
    <mergeCell ref="M53:X53"/>
    <mergeCell ref="Y53:Z53"/>
    <mergeCell ref="B54:L54"/>
    <mergeCell ref="M54:X54"/>
    <mergeCell ref="Y54:Z54"/>
    <mergeCell ref="B64:G64"/>
    <mergeCell ref="H64:P64"/>
    <mergeCell ref="Q64:X64"/>
    <mergeCell ref="Y64:Z64"/>
    <mergeCell ref="B65:G65"/>
    <mergeCell ref="H65:P65"/>
    <mergeCell ref="Q65:X65"/>
    <mergeCell ref="Y65:Z65"/>
    <mergeCell ref="B60:G60"/>
    <mergeCell ref="H60:P60"/>
    <mergeCell ref="Q60:X60"/>
    <mergeCell ref="Y60:Z60"/>
    <mergeCell ref="B56:L56"/>
    <mergeCell ref="M56:X56"/>
    <mergeCell ref="B62:G62"/>
    <mergeCell ref="H62:P62"/>
    <mergeCell ref="Q62:X62"/>
    <mergeCell ref="Y62:Z62"/>
    <mergeCell ref="B63:G63"/>
    <mergeCell ref="H63:P63"/>
    <mergeCell ref="Q63:X63"/>
    <mergeCell ref="B48:L48"/>
    <mergeCell ref="M48:X48"/>
    <mergeCell ref="Y48:Z48"/>
    <mergeCell ref="B49:L49"/>
    <mergeCell ref="M49:X49"/>
    <mergeCell ref="Y49:Z49"/>
    <mergeCell ref="B47:L47"/>
    <mergeCell ref="M47:X47"/>
    <mergeCell ref="Y47:Z47"/>
    <mergeCell ref="A45:Z45"/>
    <mergeCell ref="B46:L46"/>
    <mergeCell ref="M46:X46"/>
    <mergeCell ref="Y46:Z46"/>
    <mergeCell ref="B43:L43"/>
    <mergeCell ref="M43:X43"/>
    <mergeCell ref="Y43:Z43"/>
    <mergeCell ref="B44:L44"/>
    <mergeCell ref="Y44:Z44"/>
    <mergeCell ref="A39:Z39"/>
    <mergeCell ref="B41:L41"/>
    <mergeCell ref="M41:X41"/>
    <mergeCell ref="Y41:Z41"/>
    <mergeCell ref="B42:L42"/>
    <mergeCell ref="M42:X42"/>
    <mergeCell ref="Y42:Z42"/>
    <mergeCell ref="B40:L40"/>
    <mergeCell ref="M40:X40"/>
    <mergeCell ref="Y40:Z40"/>
    <mergeCell ref="B26:G26"/>
    <mergeCell ref="H26:J26"/>
    <mergeCell ref="K26:M26"/>
    <mergeCell ref="N26:P26"/>
    <mergeCell ref="Q26:S26"/>
    <mergeCell ref="B38:L38"/>
    <mergeCell ref="M38:X38"/>
    <mergeCell ref="Y38:Z38"/>
    <mergeCell ref="A35:S35"/>
    <mergeCell ref="T35:U35"/>
    <mergeCell ref="V35:W35"/>
    <mergeCell ref="X35:Z35"/>
    <mergeCell ref="A36:Z36"/>
    <mergeCell ref="B31:G31"/>
    <mergeCell ref="H31:J31"/>
    <mergeCell ref="K31:M31"/>
    <mergeCell ref="N31:P31"/>
    <mergeCell ref="Q31:S31"/>
    <mergeCell ref="T31:U31"/>
    <mergeCell ref="V31:W31"/>
    <mergeCell ref="B32:G32"/>
    <mergeCell ref="H32:J32"/>
    <mergeCell ref="K32:M32"/>
    <mergeCell ref="N32:P32"/>
    <mergeCell ref="Q14:R14"/>
    <mergeCell ref="V25:W25"/>
    <mergeCell ref="B22:G22"/>
    <mergeCell ref="H22:J22"/>
    <mergeCell ref="K22:M22"/>
    <mergeCell ref="N22:P22"/>
    <mergeCell ref="Q22:S22"/>
    <mergeCell ref="T22:U22"/>
    <mergeCell ref="V22:W22"/>
    <mergeCell ref="B19:G19"/>
    <mergeCell ref="H19:J19"/>
    <mergeCell ref="K19:M19"/>
    <mergeCell ref="N19:P19"/>
    <mergeCell ref="Q19:S19"/>
    <mergeCell ref="T19:U19"/>
    <mergeCell ref="V19:W19"/>
    <mergeCell ref="H20:J20"/>
    <mergeCell ref="K20:M20"/>
    <mergeCell ref="N20:P20"/>
    <mergeCell ref="B20:G20"/>
    <mergeCell ref="K25:M25"/>
    <mergeCell ref="N25:P25"/>
    <mergeCell ref="Q25:S25"/>
    <mergeCell ref="T25:U25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X18:Z18"/>
    <mergeCell ref="V29:W29"/>
    <mergeCell ref="B28:G28"/>
    <mergeCell ref="H28:J28"/>
    <mergeCell ref="K28:M28"/>
    <mergeCell ref="X19:Z34"/>
    <mergeCell ref="T26:U26"/>
    <mergeCell ref="V26:W26"/>
    <mergeCell ref="B27:G27"/>
    <mergeCell ref="H27:J27"/>
    <mergeCell ref="K27:M27"/>
    <mergeCell ref="B25:G25"/>
    <mergeCell ref="H25:J25"/>
    <mergeCell ref="B18:G18"/>
    <mergeCell ref="H18:J18"/>
    <mergeCell ref="K18:M18"/>
    <mergeCell ref="N18:P18"/>
    <mergeCell ref="Q18:S18"/>
    <mergeCell ref="T18:U18"/>
    <mergeCell ref="V18:W18"/>
    <mergeCell ref="N27:P27"/>
    <mergeCell ref="Q27:S27"/>
    <mergeCell ref="T27:U27"/>
    <mergeCell ref="V27:W27"/>
    <mergeCell ref="A1:Z1"/>
    <mergeCell ref="J2:Q2"/>
    <mergeCell ref="A3:Z3"/>
    <mergeCell ref="A4:Z4"/>
    <mergeCell ref="M7:P7"/>
    <mergeCell ref="A10:A11"/>
    <mergeCell ref="B24:G24"/>
    <mergeCell ref="H24:J24"/>
    <mergeCell ref="K24:M24"/>
    <mergeCell ref="N24:P24"/>
    <mergeCell ref="Q24:S24"/>
    <mergeCell ref="T24:U24"/>
    <mergeCell ref="V24:W24"/>
    <mergeCell ref="S13:U13"/>
    <mergeCell ref="V13:X13"/>
    <mergeCell ref="Y13:Z13"/>
    <mergeCell ref="A14:P14"/>
    <mergeCell ref="S14:U14"/>
    <mergeCell ref="V14:X14"/>
    <mergeCell ref="Y14:Z14"/>
    <mergeCell ref="A15:Z15"/>
    <mergeCell ref="H8:J8"/>
    <mergeCell ref="B10:J11"/>
    <mergeCell ref="K10:R10"/>
  </mergeCells>
  <dataValidations count="7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6:Z50 Y52:Z56 Y40:Y44 Z40:Z43 Y61:Y66 Z61:Z64 Z66">
      <formula1>1</formula1>
      <formula2>3</formula2>
    </dataValidation>
    <dataValidation type="whole" operator="greaterThanOrEqual" allowBlank="1" showInputMessage="1" showErrorMessage="1" error="กรุณากรอกข้อมูลเป็นตัวเลข" sqref="K19:S19 L21:P21 R21:S21 K21:K34 L34:M34 O34:P34 R34:S34 L23:M23 O23:P23 R23:S23 Q21:Q34 N22:N34">
      <formula1>0</formula1>
    </dataValidation>
    <dataValidation type="decimal" operator="greaterThanOrEqual" allowBlank="1" showInputMessage="1" showErrorMessage="1" error="กรุณากรอกข้อมูลเป็นตัวเลข" sqref="K20:S20">
      <formula1>0</formula1>
    </dataValidation>
    <dataValidation type="list" allowBlank="1" showInputMessage="1" showErrorMessage="1" error="กรุณาเลือกข้อมูลตามที่กำหนดให้" sqref="B61:B66 C61:G64 C66:G66">
      <formula1>LIST!$G$2:$G$10</formula1>
    </dataValidation>
    <dataValidation type="list" allowBlank="1" showInputMessage="1" showErrorMessage="1" error="กรุณาเลือกข้อมูลตามที่กำหนดให้" sqref="B40:L44">
      <formula1>LIST!$A$2:$A$6</formula1>
    </dataValidation>
    <dataValidation type="list" allowBlank="1" showInputMessage="1" showErrorMessage="1" error="กรุณาเลือกข้อมูลตามที่กำหนดให้" sqref="B46:L50">
      <formula1>LIST!$C$2:$C$10</formula1>
    </dataValidation>
    <dataValidation type="list" allowBlank="1" showInputMessage="1" showErrorMessage="1" error="กรุณาเลือกข้อมูลตามที่กำหนดให้" sqref="B52:L56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Z122"/>
  <sheetViews>
    <sheetView tabSelected="1" zoomScale="90" zoomScaleNormal="90" zoomScaleSheetLayoutView="70" workbookViewId="0" topLeftCell="A58">
      <selection activeCell="B61" sqref="B61:G61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9" width="8.7109375" style="5" customWidth="1"/>
    <col min="20" max="20" width="12.00390625" style="5" bestFit="1" customWidth="1"/>
    <col min="21" max="16384" width="8.7109375" style="5" customWidth="1"/>
  </cols>
  <sheetData>
    <row r="1" spans="1:26" ht="21" customHeight="1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28" t="s">
        <v>102</v>
      </c>
      <c r="K2" s="28"/>
      <c r="L2" s="28"/>
      <c r="M2" s="28"/>
      <c r="N2" s="28"/>
      <c r="O2" s="28"/>
      <c r="P2" s="28"/>
      <c r="Q2" s="28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27" t="s">
        <v>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21" customHeight="1">
      <c r="A4" s="27" t="s">
        <v>101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ht="10.15" customHeight="1"/>
    <row r="6" ht="21" customHeight="1">
      <c r="A6" s="8" t="s">
        <v>1</v>
      </c>
    </row>
    <row r="7" spans="1:16" ht="21" customHeight="1">
      <c r="A7" s="9" t="s">
        <v>80</v>
      </c>
      <c r="L7" s="10"/>
      <c r="M7" s="29"/>
      <c r="N7" s="30"/>
      <c r="O7" s="30"/>
      <c r="P7" s="31"/>
    </row>
    <row r="8" spans="1:10" ht="21" customHeight="1">
      <c r="A8" s="9" t="s">
        <v>24</v>
      </c>
      <c r="G8" s="10"/>
      <c r="H8" s="29"/>
      <c r="I8" s="30"/>
      <c r="J8" s="31"/>
    </row>
    <row r="9" ht="9" customHeight="1">
      <c r="G9" s="5">
        <v>4</v>
      </c>
    </row>
    <row r="10" spans="1:26" s="8" customFormat="1" ht="30" customHeight="1">
      <c r="A10" s="32" t="s">
        <v>6</v>
      </c>
      <c r="B10" s="32" t="s">
        <v>19</v>
      </c>
      <c r="C10" s="32"/>
      <c r="D10" s="32"/>
      <c r="E10" s="32"/>
      <c r="F10" s="32"/>
      <c r="G10" s="32"/>
      <c r="H10" s="32"/>
      <c r="I10" s="32"/>
      <c r="J10" s="32"/>
      <c r="K10" s="32" t="s">
        <v>20</v>
      </c>
      <c r="L10" s="32"/>
      <c r="M10" s="32"/>
      <c r="N10" s="32"/>
      <c r="O10" s="32"/>
      <c r="P10" s="32"/>
      <c r="Q10" s="32"/>
      <c r="R10" s="32"/>
      <c r="S10" s="32" t="s">
        <v>5</v>
      </c>
      <c r="T10" s="32"/>
      <c r="U10" s="32"/>
      <c r="V10" s="32"/>
      <c r="W10" s="32"/>
      <c r="X10" s="32"/>
      <c r="Y10" s="32"/>
      <c r="Z10" s="32"/>
    </row>
    <row r="11" spans="1:26" s="8" customFormat="1" ht="30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 t="s">
        <v>2</v>
      </c>
      <c r="L11" s="32"/>
      <c r="M11" s="32"/>
      <c r="N11" s="32" t="s">
        <v>3</v>
      </c>
      <c r="O11" s="32"/>
      <c r="P11" s="32"/>
      <c r="Q11" s="32" t="s">
        <v>4</v>
      </c>
      <c r="R11" s="32"/>
      <c r="S11" s="32" t="s">
        <v>2</v>
      </c>
      <c r="T11" s="32"/>
      <c r="U11" s="32"/>
      <c r="V11" s="32" t="s">
        <v>3</v>
      </c>
      <c r="W11" s="32"/>
      <c r="X11" s="32"/>
      <c r="Y11" s="32" t="s">
        <v>4</v>
      </c>
      <c r="Z11" s="32"/>
    </row>
    <row r="12" spans="1:26" ht="24" customHeight="1">
      <c r="A12" s="33" t="s">
        <v>82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5"/>
    </row>
    <row r="13" spans="1:26" ht="24" customHeight="1">
      <c r="A13" s="23">
        <v>1</v>
      </c>
      <c r="B13" s="36" t="s">
        <v>81</v>
      </c>
      <c r="C13" s="36"/>
      <c r="D13" s="36"/>
      <c r="E13" s="36"/>
      <c r="F13" s="36"/>
      <c r="G13" s="36"/>
      <c r="H13" s="36"/>
      <c r="I13" s="36"/>
      <c r="J13" s="36"/>
      <c r="K13" s="37">
        <v>10500</v>
      </c>
      <c r="L13" s="37"/>
      <c r="M13" s="37"/>
      <c r="N13" s="37">
        <f>Q31</f>
        <v>0</v>
      </c>
      <c r="O13" s="37"/>
      <c r="P13" s="37"/>
      <c r="Q13" s="38">
        <f>V35</f>
        <v>0</v>
      </c>
      <c r="R13" s="38"/>
      <c r="S13" s="206">
        <v>57750000</v>
      </c>
      <c r="T13" s="207"/>
      <c r="U13" s="208"/>
      <c r="V13" s="203"/>
      <c r="W13" s="204"/>
      <c r="X13" s="205"/>
      <c r="Y13" s="166">
        <f>V13/S13*100</f>
        <v>0</v>
      </c>
      <c r="Z13" s="168"/>
    </row>
    <row r="14" spans="1:26" ht="24" customHeight="1">
      <c r="A14" s="69" t="s">
        <v>25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1"/>
      <c r="Q14" s="72">
        <f>V35</f>
        <v>0</v>
      </c>
      <c r="R14" s="72"/>
      <c r="S14" s="202">
        <f>SUM(S13)</f>
        <v>57750000</v>
      </c>
      <c r="T14" s="202"/>
      <c r="U14" s="202"/>
      <c r="V14" s="202">
        <f>V13</f>
        <v>0</v>
      </c>
      <c r="W14" s="202"/>
      <c r="X14" s="202"/>
      <c r="Y14" s="73">
        <f>Y13</f>
        <v>0</v>
      </c>
      <c r="Z14" s="73"/>
    </row>
    <row r="15" spans="1:26" ht="9.9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</row>
    <row r="16" spans="1:13" ht="24" customHeight="1">
      <c r="A16" s="12" t="s">
        <v>7</v>
      </c>
      <c r="H16" s="13"/>
      <c r="I16" s="14"/>
      <c r="J16" s="14"/>
      <c r="K16" s="14"/>
      <c r="L16" s="14"/>
      <c r="M16" s="14"/>
    </row>
    <row r="17" spans="1:26" s="11" customFormat="1" ht="9.95" customHeight="1">
      <c r="A17" s="5"/>
      <c r="B17" s="5"/>
      <c r="C17" s="5"/>
      <c r="D17" s="5"/>
      <c r="E17" s="5"/>
      <c r="F17" s="5"/>
      <c r="G17" s="5"/>
      <c r="H17" s="15"/>
      <c r="I17" s="15"/>
      <c r="J17" s="15"/>
      <c r="K17" s="15"/>
      <c r="L17" s="15"/>
      <c r="M17" s="1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8" customFormat="1" ht="72" customHeight="1">
      <c r="A18" s="18" t="s">
        <v>6</v>
      </c>
      <c r="B18" s="32" t="s">
        <v>22</v>
      </c>
      <c r="C18" s="32"/>
      <c r="D18" s="32"/>
      <c r="E18" s="32"/>
      <c r="F18" s="32"/>
      <c r="G18" s="32"/>
      <c r="H18" s="32" t="s">
        <v>26</v>
      </c>
      <c r="I18" s="32"/>
      <c r="J18" s="32"/>
      <c r="K18" s="32" t="s">
        <v>23</v>
      </c>
      <c r="L18" s="32"/>
      <c r="M18" s="32"/>
      <c r="N18" s="32" t="s">
        <v>27</v>
      </c>
      <c r="O18" s="32"/>
      <c r="P18" s="32"/>
      <c r="Q18" s="32" t="s">
        <v>28</v>
      </c>
      <c r="R18" s="32"/>
      <c r="S18" s="32"/>
      <c r="T18" s="32" t="s">
        <v>29</v>
      </c>
      <c r="U18" s="32"/>
      <c r="V18" s="89" t="s">
        <v>8</v>
      </c>
      <c r="W18" s="89"/>
      <c r="X18" s="32" t="s">
        <v>9</v>
      </c>
      <c r="Y18" s="32"/>
      <c r="Z18" s="32"/>
    </row>
    <row r="19" spans="1:26" ht="24" customHeight="1">
      <c r="A19" s="24">
        <v>1</v>
      </c>
      <c r="B19" s="201" t="s">
        <v>84</v>
      </c>
      <c r="C19" s="201"/>
      <c r="D19" s="201"/>
      <c r="E19" s="201"/>
      <c r="F19" s="201"/>
      <c r="G19" s="201"/>
      <c r="H19" s="64">
        <v>31</v>
      </c>
      <c r="I19" s="64"/>
      <c r="J19" s="64"/>
      <c r="K19" s="64">
        <f>K23</f>
        <v>0</v>
      </c>
      <c r="L19" s="64"/>
      <c r="M19" s="64"/>
      <c r="N19" s="64">
        <f aca="true" t="shared" si="0" ref="N19">N23</f>
        <v>0</v>
      </c>
      <c r="O19" s="64"/>
      <c r="P19" s="64"/>
      <c r="Q19" s="64">
        <f aca="true" t="shared" si="1" ref="Q19">Q23</f>
        <v>0</v>
      </c>
      <c r="R19" s="64"/>
      <c r="S19" s="64"/>
      <c r="T19" s="66">
        <v>20</v>
      </c>
      <c r="U19" s="66"/>
      <c r="V19" s="67">
        <f>SUM(V20:W23)</f>
        <v>0</v>
      </c>
      <c r="W19" s="68"/>
      <c r="X19" s="182"/>
      <c r="Y19" s="74"/>
      <c r="Z19" s="183"/>
    </row>
    <row r="20" spans="1:26" ht="24" customHeight="1">
      <c r="A20" s="23">
        <v>1.1</v>
      </c>
      <c r="B20" s="193" t="s">
        <v>85</v>
      </c>
      <c r="C20" s="193"/>
      <c r="D20" s="193"/>
      <c r="E20" s="193"/>
      <c r="F20" s="193"/>
      <c r="G20" s="193"/>
      <c r="H20" s="62">
        <v>31</v>
      </c>
      <c r="I20" s="62"/>
      <c r="J20" s="62"/>
      <c r="K20" s="61"/>
      <c r="L20" s="61"/>
      <c r="M20" s="61"/>
      <c r="N20" s="61"/>
      <c r="O20" s="61"/>
      <c r="P20" s="61"/>
      <c r="Q20" s="61"/>
      <c r="R20" s="61"/>
      <c r="S20" s="61"/>
      <c r="T20" s="47">
        <v>5</v>
      </c>
      <c r="U20" s="47"/>
      <c r="V20" s="48">
        <f>(T20*((K20*0)+(N20*50)+(Q20*100)))/(H20*100)</f>
        <v>0</v>
      </c>
      <c r="W20" s="49"/>
      <c r="X20" s="184"/>
      <c r="Y20" s="185"/>
      <c r="Z20" s="186"/>
    </row>
    <row r="21" spans="1:26" ht="24" customHeight="1">
      <c r="A21" s="23">
        <v>1.2</v>
      </c>
      <c r="B21" s="193" t="s">
        <v>86</v>
      </c>
      <c r="C21" s="193"/>
      <c r="D21" s="193"/>
      <c r="E21" s="193"/>
      <c r="F21" s="193"/>
      <c r="G21" s="193"/>
      <c r="H21" s="62">
        <v>31</v>
      </c>
      <c r="I21" s="62"/>
      <c r="J21" s="62"/>
      <c r="K21" s="61"/>
      <c r="L21" s="61"/>
      <c r="M21" s="61"/>
      <c r="N21" s="61"/>
      <c r="O21" s="61"/>
      <c r="P21" s="61"/>
      <c r="Q21" s="61"/>
      <c r="R21" s="61"/>
      <c r="S21" s="61"/>
      <c r="T21" s="47">
        <v>5</v>
      </c>
      <c r="U21" s="47"/>
      <c r="V21" s="48">
        <f>(T21*((K21*0)+(N21*50)+(Q21*100)))/(H21*100)</f>
        <v>0</v>
      </c>
      <c r="W21" s="49"/>
      <c r="X21" s="184"/>
      <c r="Y21" s="185"/>
      <c r="Z21" s="186"/>
    </row>
    <row r="22" spans="1:26" ht="24" customHeight="1">
      <c r="A22" s="23">
        <v>1.3</v>
      </c>
      <c r="B22" s="198" t="s">
        <v>87</v>
      </c>
      <c r="C22" s="199"/>
      <c r="D22" s="199"/>
      <c r="E22" s="199"/>
      <c r="F22" s="199"/>
      <c r="G22" s="200"/>
      <c r="H22" s="53">
        <v>31</v>
      </c>
      <c r="I22" s="54"/>
      <c r="J22" s="55"/>
      <c r="K22" s="61"/>
      <c r="L22" s="61"/>
      <c r="M22" s="61"/>
      <c r="N22" s="61"/>
      <c r="O22" s="61"/>
      <c r="P22" s="61"/>
      <c r="Q22" s="61"/>
      <c r="R22" s="61"/>
      <c r="S22" s="61"/>
      <c r="T22" s="47">
        <v>5</v>
      </c>
      <c r="U22" s="47"/>
      <c r="V22" s="48">
        <f>(T22*((K22*0)+(N22*50)+(Q22*100)))/(H22*100)</f>
        <v>0</v>
      </c>
      <c r="W22" s="49"/>
      <c r="X22" s="184"/>
      <c r="Y22" s="185"/>
      <c r="Z22" s="186"/>
    </row>
    <row r="23" spans="1:26" ht="48" customHeight="1">
      <c r="A23" s="23">
        <v>1.4</v>
      </c>
      <c r="B23" s="197" t="s">
        <v>88</v>
      </c>
      <c r="C23" s="197"/>
      <c r="D23" s="197"/>
      <c r="E23" s="197"/>
      <c r="F23" s="197"/>
      <c r="G23" s="197"/>
      <c r="H23" s="62">
        <v>31</v>
      </c>
      <c r="I23" s="62"/>
      <c r="J23" s="62"/>
      <c r="K23" s="61"/>
      <c r="L23" s="61"/>
      <c r="M23" s="61"/>
      <c r="N23" s="61"/>
      <c r="O23" s="61"/>
      <c r="P23" s="61"/>
      <c r="Q23" s="61"/>
      <c r="R23" s="61"/>
      <c r="S23" s="61"/>
      <c r="T23" s="47">
        <v>5</v>
      </c>
      <c r="U23" s="47"/>
      <c r="V23" s="48">
        <f aca="true" t="shared" si="2" ref="V23:V34">(T23*((K23*0)+(N23*50)+(Q23*100)))/(H23*100)</f>
        <v>0</v>
      </c>
      <c r="W23" s="49"/>
      <c r="X23" s="184"/>
      <c r="Y23" s="185"/>
      <c r="Z23" s="186"/>
    </row>
    <row r="24" spans="1:26" ht="24" customHeight="1">
      <c r="A24" s="24">
        <v>2</v>
      </c>
      <c r="B24" s="194" t="s">
        <v>89</v>
      </c>
      <c r="C24" s="195"/>
      <c r="D24" s="195"/>
      <c r="E24" s="195"/>
      <c r="F24" s="195"/>
      <c r="G24" s="196"/>
      <c r="H24" s="79">
        <v>31</v>
      </c>
      <c r="I24" s="80"/>
      <c r="J24" s="81"/>
      <c r="K24" s="65">
        <f>K28</f>
        <v>0</v>
      </c>
      <c r="L24" s="82"/>
      <c r="M24" s="83"/>
      <c r="N24" s="65">
        <f aca="true" t="shared" si="3" ref="N24">N28</f>
        <v>0</v>
      </c>
      <c r="O24" s="82"/>
      <c r="P24" s="83"/>
      <c r="Q24" s="65">
        <f aca="true" t="shared" si="4" ref="Q24">Q28</f>
        <v>0</v>
      </c>
      <c r="R24" s="82"/>
      <c r="S24" s="83"/>
      <c r="T24" s="84">
        <v>20</v>
      </c>
      <c r="U24" s="85"/>
      <c r="V24" s="67">
        <f>SUM(V25:W28)</f>
        <v>0</v>
      </c>
      <c r="W24" s="68"/>
      <c r="X24" s="184"/>
      <c r="Y24" s="185"/>
      <c r="Z24" s="186"/>
    </row>
    <row r="25" spans="1:26" ht="24" customHeight="1">
      <c r="A25" s="23">
        <v>2.1</v>
      </c>
      <c r="B25" s="198" t="s">
        <v>90</v>
      </c>
      <c r="C25" s="199"/>
      <c r="D25" s="199"/>
      <c r="E25" s="199"/>
      <c r="F25" s="199"/>
      <c r="G25" s="200"/>
      <c r="H25" s="53">
        <v>31</v>
      </c>
      <c r="I25" s="54"/>
      <c r="J25" s="55"/>
      <c r="K25" s="56"/>
      <c r="L25" s="57"/>
      <c r="M25" s="58"/>
      <c r="N25" s="56"/>
      <c r="O25" s="57"/>
      <c r="P25" s="58"/>
      <c r="Q25" s="56"/>
      <c r="R25" s="57"/>
      <c r="S25" s="58"/>
      <c r="T25" s="100">
        <v>5</v>
      </c>
      <c r="U25" s="101"/>
      <c r="V25" s="48">
        <f aca="true" t="shared" si="5" ref="V25:V33">(T25*((K25*0)+(N25*50)+(Q25*100)))/(H25*100)</f>
        <v>0</v>
      </c>
      <c r="W25" s="49"/>
      <c r="X25" s="184"/>
      <c r="Y25" s="185"/>
      <c r="Z25" s="186"/>
    </row>
    <row r="26" spans="1:26" ht="48" customHeight="1">
      <c r="A26" s="23">
        <v>2.2</v>
      </c>
      <c r="B26" s="198" t="s">
        <v>91</v>
      </c>
      <c r="C26" s="199"/>
      <c r="D26" s="199"/>
      <c r="E26" s="199"/>
      <c r="F26" s="199"/>
      <c r="G26" s="200"/>
      <c r="H26" s="53">
        <v>31</v>
      </c>
      <c r="I26" s="54"/>
      <c r="J26" s="55"/>
      <c r="K26" s="56"/>
      <c r="L26" s="57"/>
      <c r="M26" s="58"/>
      <c r="N26" s="56"/>
      <c r="O26" s="57"/>
      <c r="P26" s="58"/>
      <c r="Q26" s="56"/>
      <c r="R26" s="57"/>
      <c r="S26" s="58"/>
      <c r="T26" s="100">
        <v>5</v>
      </c>
      <c r="U26" s="101"/>
      <c r="V26" s="48">
        <f t="shared" si="5"/>
        <v>0</v>
      </c>
      <c r="W26" s="49"/>
      <c r="X26" s="184"/>
      <c r="Y26" s="185"/>
      <c r="Z26" s="186"/>
    </row>
    <row r="27" spans="1:26" ht="48" customHeight="1">
      <c r="A27" s="23">
        <v>2.3</v>
      </c>
      <c r="B27" s="198" t="s">
        <v>92</v>
      </c>
      <c r="C27" s="199"/>
      <c r="D27" s="199"/>
      <c r="E27" s="199"/>
      <c r="F27" s="199"/>
      <c r="G27" s="200"/>
      <c r="H27" s="53">
        <v>31</v>
      </c>
      <c r="I27" s="54"/>
      <c r="J27" s="55"/>
      <c r="K27" s="56"/>
      <c r="L27" s="57"/>
      <c r="M27" s="58"/>
      <c r="N27" s="56"/>
      <c r="O27" s="57"/>
      <c r="P27" s="58"/>
      <c r="Q27" s="56"/>
      <c r="R27" s="57"/>
      <c r="S27" s="58"/>
      <c r="T27" s="100">
        <v>5</v>
      </c>
      <c r="U27" s="101"/>
      <c r="V27" s="48">
        <f t="shared" si="5"/>
        <v>0</v>
      </c>
      <c r="W27" s="49"/>
      <c r="X27" s="184"/>
      <c r="Y27" s="185"/>
      <c r="Z27" s="185"/>
    </row>
    <row r="28" spans="1:26" ht="48" customHeight="1">
      <c r="A28" s="23">
        <v>2.4</v>
      </c>
      <c r="B28" s="198" t="s">
        <v>93</v>
      </c>
      <c r="C28" s="199"/>
      <c r="D28" s="199"/>
      <c r="E28" s="199"/>
      <c r="F28" s="199"/>
      <c r="G28" s="209"/>
      <c r="H28" s="54">
        <v>31</v>
      </c>
      <c r="I28" s="54"/>
      <c r="J28" s="55"/>
      <c r="K28" s="56"/>
      <c r="L28" s="57"/>
      <c r="M28" s="58"/>
      <c r="N28" s="56"/>
      <c r="O28" s="57"/>
      <c r="P28" s="58"/>
      <c r="Q28" s="56"/>
      <c r="R28" s="57"/>
      <c r="S28" s="58"/>
      <c r="T28" s="100">
        <v>5</v>
      </c>
      <c r="U28" s="101"/>
      <c r="V28" s="48">
        <f t="shared" si="5"/>
        <v>0</v>
      </c>
      <c r="W28" s="49"/>
      <c r="X28" s="184"/>
      <c r="Y28" s="185"/>
      <c r="Z28" s="186"/>
    </row>
    <row r="29" spans="1:26" ht="24" customHeight="1">
      <c r="A29" s="24">
        <v>3</v>
      </c>
      <c r="B29" s="194" t="s">
        <v>94</v>
      </c>
      <c r="C29" s="195"/>
      <c r="D29" s="195"/>
      <c r="E29" s="195"/>
      <c r="F29" s="195"/>
      <c r="G29" s="196"/>
      <c r="H29" s="79">
        <v>10500</v>
      </c>
      <c r="I29" s="80"/>
      <c r="J29" s="81"/>
      <c r="K29" s="65">
        <f>K31</f>
        <v>0</v>
      </c>
      <c r="L29" s="82"/>
      <c r="M29" s="83"/>
      <c r="N29" s="65">
        <f aca="true" t="shared" si="6" ref="N29">N31</f>
        <v>0</v>
      </c>
      <c r="O29" s="82"/>
      <c r="P29" s="83"/>
      <c r="Q29" s="65">
        <f aca="true" t="shared" si="7" ref="Q29">Q31</f>
        <v>0</v>
      </c>
      <c r="R29" s="82"/>
      <c r="S29" s="83"/>
      <c r="T29" s="84">
        <v>50</v>
      </c>
      <c r="U29" s="85"/>
      <c r="V29" s="67">
        <f>SUM(V30:W31)</f>
        <v>0</v>
      </c>
      <c r="W29" s="68"/>
      <c r="X29" s="184"/>
      <c r="Y29" s="185"/>
      <c r="Z29" s="186"/>
    </row>
    <row r="30" spans="1:26" ht="24" customHeight="1">
      <c r="A30" s="23">
        <v>3.1</v>
      </c>
      <c r="B30" s="198" t="s">
        <v>95</v>
      </c>
      <c r="C30" s="199"/>
      <c r="D30" s="199"/>
      <c r="E30" s="199"/>
      <c r="F30" s="199"/>
      <c r="G30" s="200"/>
      <c r="H30" s="53">
        <v>10500</v>
      </c>
      <c r="I30" s="54"/>
      <c r="J30" s="55"/>
      <c r="K30" s="56"/>
      <c r="L30" s="57"/>
      <c r="M30" s="58"/>
      <c r="N30" s="56"/>
      <c r="O30" s="57"/>
      <c r="P30" s="58"/>
      <c r="Q30" s="56"/>
      <c r="R30" s="57"/>
      <c r="S30" s="102"/>
      <c r="T30" s="100">
        <v>20</v>
      </c>
      <c r="U30" s="101"/>
      <c r="V30" s="48">
        <f t="shared" si="5"/>
        <v>0</v>
      </c>
      <c r="W30" s="49"/>
      <c r="X30" s="184"/>
      <c r="Y30" s="185"/>
      <c r="Z30" s="186"/>
    </row>
    <row r="31" spans="1:26" ht="24" customHeight="1">
      <c r="A31" s="23">
        <v>3.2</v>
      </c>
      <c r="B31" s="198" t="s">
        <v>96</v>
      </c>
      <c r="C31" s="199"/>
      <c r="D31" s="199"/>
      <c r="E31" s="199"/>
      <c r="F31" s="199"/>
      <c r="G31" s="200"/>
      <c r="H31" s="53">
        <v>10500</v>
      </c>
      <c r="I31" s="54"/>
      <c r="J31" s="55"/>
      <c r="K31" s="56"/>
      <c r="L31" s="57"/>
      <c r="M31" s="58"/>
      <c r="N31" s="56"/>
      <c r="O31" s="57"/>
      <c r="P31" s="58"/>
      <c r="Q31" s="56"/>
      <c r="R31" s="57"/>
      <c r="S31" s="102"/>
      <c r="T31" s="100">
        <v>30</v>
      </c>
      <c r="U31" s="101"/>
      <c r="V31" s="48">
        <f t="shared" si="5"/>
        <v>0</v>
      </c>
      <c r="W31" s="49"/>
      <c r="X31" s="184"/>
      <c r="Y31" s="185"/>
      <c r="Z31" s="186"/>
    </row>
    <row r="32" spans="1:26" ht="24" customHeight="1">
      <c r="A32" s="25">
        <v>4</v>
      </c>
      <c r="B32" s="232" t="s">
        <v>97</v>
      </c>
      <c r="C32" s="233"/>
      <c r="D32" s="233"/>
      <c r="E32" s="233"/>
      <c r="F32" s="233"/>
      <c r="G32" s="234"/>
      <c r="H32" s="157">
        <v>31</v>
      </c>
      <c r="I32" s="158"/>
      <c r="J32" s="159"/>
      <c r="K32" s="163">
        <f>K34</f>
        <v>0</v>
      </c>
      <c r="L32" s="164"/>
      <c r="M32" s="165"/>
      <c r="N32" s="163">
        <f aca="true" t="shared" si="8" ref="N32">N34</f>
        <v>0</v>
      </c>
      <c r="O32" s="164"/>
      <c r="P32" s="165"/>
      <c r="Q32" s="163">
        <f aca="true" t="shared" si="9" ref="Q32">Q34</f>
        <v>0</v>
      </c>
      <c r="R32" s="164"/>
      <c r="S32" s="165"/>
      <c r="T32" s="176">
        <v>10</v>
      </c>
      <c r="U32" s="177"/>
      <c r="V32" s="180">
        <f>SUM(V33:W34)</f>
        <v>0</v>
      </c>
      <c r="W32" s="181"/>
      <c r="X32" s="184"/>
      <c r="Y32" s="185"/>
      <c r="Z32" s="186"/>
    </row>
    <row r="33" spans="1:26" ht="24" customHeight="1">
      <c r="A33" s="26">
        <v>4.1</v>
      </c>
      <c r="B33" s="210" t="s">
        <v>98</v>
      </c>
      <c r="C33" s="211"/>
      <c r="D33" s="211"/>
      <c r="E33" s="211"/>
      <c r="F33" s="211"/>
      <c r="G33" s="212"/>
      <c r="H33" s="154">
        <v>31</v>
      </c>
      <c r="I33" s="155"/>
      <c r="J33" s="156"/>
      <c r="K33" s="160"/>
      <c r="L33" s="161"/>
      <c r="M33" s="162"/>
      <c r="N33" s="160"/>
      <c r="O33" s="161"/>
      <c r="P33" s="162"/>
      <c r="Q33" s="160"/>
      <c r="R33" s="161"/>
      <c r="S33" s="172"/>
      <c r="T33" s="174">
        <v>5</v>
      </c>
      <c r="U33" s="175"/>
      <c r="V33" s="178">
        <f t="shared" si="5"/>
        <v>0</v>
      </c>
      <c r="W33" s="179"/>
      <c r="X33" s="184"/>
      <c r="Y33" s="185"/>
      <c r="Z33" s="186"/>
    </row>
    <row r="34" spans="1:26" ht="24" customHeight="1">
      <c r="A34" s="23">
        <v>4.2</v>
      </c>
      <c r="B34" s="197" t="s">
        <v>99</v>
      </c>
      <c r="C34" s="197"/>
      <c r="D34" s="197"/>
      <c r="E34" s="197"/>
      <c r="F34" s="197"/>
      <c r="G34" s="197"/>
      <c r="H34" s="60">
        <v>31</v>
      </c>
      <c r="I34" s="60"/>
      <c r="J34" s="60"/>
      <c r="K34" s="61"/>
      <c r="L34" s="61"/>
      <c r="M34" s="61"/>
      <c r="N34" s="61"/>
      <c r="O34" s="61"/>
      <c r="P34" s="61"/>
      <c r="Q34" s="61"/>
      <c r="R34" s="61"/>
      <c r="S34" s="56"/>
      <c r="T34" s="47">
        <v>5</v>
      </c>
      <c r="U34" s="47"/>
      <c r="V34" s="48">
        <f t="shared" si="2"/>
        <v>0</v>
      </c>
      <c r="W34" s="49"/>
      <c r="X34" s="187"/>
      <c r="Y34" s="188"/>
      <c r="Z34" s="189"/>
    </row>
    <row r="35" spans="1:26" ht="24" customHeight="1">
      <c r="A35" s="95" t="s">
        <v>10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6">
        <f>SUM(T32,T29,T24,T19)</f>
        <v>100</v>
      </c>
      <c r="U35" s="97"/>
      <c r="V35" s="98">
        <f>SUM(V19,V24,V29,V32)</f>
        <v>0</v>
      </c>
      <c r="W35" s="98"/>
      <c r="X35" s="99"/>
      <c r="Y35" s="99"/>
      <c r="Z35" s="99"/>
    </row>
    <row r="36" spans="1:26" ht="9.9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</row>
    <row r="37" ht="24" customHeight="1">
      <c r="A37" s="4" t="s">
        <v>76</v>
      </c>
    </row>
    <row r="38" spans="1:26" ht="60" customHeight="1">
      <c r="A38" s="18" t="s">
        <v>6</v>
      </c>
      <c r="B38" s="32" t="s">
        <v>30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86" t="s">
        <v>31</v>
      </c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89" t="s">
        <v>32</v>
      </c>
      <c r="Z38" s="89"/>
    </row>
    <row r="39" spans="1:26" ht="24" customHeight="1">
      <c r="A39" s="90" t="s">
        <v>33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2"/>
    </row>
    <row r="40" spans="1:26" ht="48" customHeight="1">
      <c r="A40" s="19" t="str">
        <f>IF(B40&lt;&gt;"","2.1.1","")</f>
        <v/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213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5"/>
      <c r="Y40" s="94"/>
      <c r="Z40" s="94"/>
    </row>
    <row r="41" spans="1:26" ht="48" customHeight="1">
      <c r="A41" s="19" t="str">
        <f>IF(B41&lt;&gt;"","2.1.2","")</f>
        <v/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213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5"/>
      <c r="Y41" s="94"/>
      <c r="Z41" s="94"/>
    </row>
    <row r="42" spans="1:26" ht="48" customHeight="1">
      <c r="A42" s="19" t="str">
        <f>IF(B42&lt;&gt;"","2.1.3","")</f>
        <v/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213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5"/>
      <c r="Y42" s="94"/>
      <c r="Z42" s="94"/>
    </row>
    <row r="43" spans="1:26" ht="48" customHeight="1">
      <c r="A43" s="19" t="str">
        <f>IF(B43&lt;&gt;"","2.1.4","")</f>
        <v/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213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5"/>
      <c r="Y43" s="94"/>
      <c r="Z43" s="94"/>
    </row>
    <row r="44" spans="1:26" ht="48" customHeight="1">
      <c r="A44" s="19" t="str">
        <f>IF(B44&lt;&gt;"","2.1.5","")</f>
        <v/>
      </c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213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5"/>
      <c r="Y44" s="45"/>
      <c r="Z44" s="46"/>
    </row>
    <row r="45" spans="1:26" ht="24" customHeight="1">
      <c r="A45" s="90" t="s">
        <v>34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2"/>
    </row>
    <row r="46" spans="1:26" ht="48" customHeight="1">
      <c r="A46" s="19" t="str">
        <f>IF(B46&lt;&gt;"","2.2.1","")</f>
        <v/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213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5"/>
      <c r="Y46" s="94"/>
      <c r="Z46" s="94"/>
    </row>
    <row r="47" spans="1:26" ht="48" customHeight="1">
      <c r="A47" s="19" t="str">
        <f>IF(B47&lt;&gt;"","2.2.2","")</f>
        <v/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213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5"/>
      <c r="Y47" s="94"/>
      <c r="Z47" s="94"/>
    </row>
    <row r="48" spans="1:26" ht="48" customHeight="1">
      <c r="A48" s="19" t="str">
        <f>IF(B48&lt;&gt;"","2.2.3","")</f>
        <v/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213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5"/>
      <c r="Y48" s="94"/>
      <c r="Z48" s="94"/>
    </row>
    <row r="49" spans="1:26" ht="48" customHeight="1">
      <c r="A49" s="19" t="str">
        <f>IF(B49&lt;&gt;"","2.2.4","")</f>
        <v/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213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5"/>
      <c r="Y49" s="94"/>
      <c r="Z49" s="94"/>
    </row>
    <row r="50" spans="1:26" ht="48" customHeight="1">
      <c r="A50" s="19" t="str">
        <f>IF(B50&lt;&gt;"","2.2.5","")</f>
        <v/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213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5"/>
      <c r="Y50" s="94"/>
      <c r="Z50" s="94"/>
    </row>
    <row r="51" spans="1:26" ht="15.75" customHeight="1">
      <c r="A51" s="90" t="s">
        <v>35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2"/>
    </row>
    <row r="52" spans="1:26" ht="48" customHeight="1">
      <c r="A52" s="19" t="str">
        <f>IF(B52&lt;&gt;"","2.3.1","")</f>
        <v/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213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5"/>
      <c r="Y52" s="94"/>
      <c r="Z52" s="94"/>
    </row>
    <row r="53" spans="1:26" ht="48" customHeight="1">
      <c r="A53" s="19" t="str">
        <f>IF(B53&lt;&gt;"","2.3.2","")</f>
        <v/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213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5"/>
      <c r="Y53" s="94"/>
      <c r="Z53" s="94"/>
    </row>
    <row r="54" spans="1:26" ht="48" customHeight="1">
      <c r="A54" s="19" t="str">
        <f>IF(B54&lt;&gt;"","2.3.3","")</f>
        <v/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213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5"/>
      <c r="Y54" s="94"/>
      <c r="Z54" s="94"/>
    </row>
    <row r="55" spans="1:26" ht="48" customHeight="1">
      <c r="A55" s="19" t="str">
        <f>IF(B55&lt;&gt;"","2.3.4","")</f>
        <v/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213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5"/>
      <c r="Y55" s="94"/>
      <c r="Z55" s="94"/>
    </row>
    <row r="56" spans="1:26" ht="48" customHeight="1">
      <c r="A56" s="19" t="str">
        <f>IF(B56&lt;&gt;"","2.3.5","")</f>
        <v/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213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5"/>
      <c r="Y56" s="94"/>
      <c r="Z56" s="94"/>
    </row>
    <row r="57" ht="9.95" customHeight="1"/>
    <row r="58" ht="24" customHeight="1">
      <c r="A58" s="5" t="s">
        <v>77</v>
      </c>
    </row>
    <row r="59" ht="9.95" customHeight="1"/>
    <row r="60" spans="1:26" ht="60" customHeight="1">
      <c r="A60" s="18" t="s">
        <v>6</v>
      </c>
      <c r="B60" s="32" t="s">
        <v>36</v>
      </c>
      <c r="C60" s="32"/>
      <c r="D60" s="32"/>
      <c r="E60" s="32"/>
      <c r="F60" s="32"/>
      <c r="G60" s="32"/>
      <c r="H60" s="32" t="s">
        <v>31</v>
      </c>
      <c r="I60" s="32"/>
      <c r="J60" s="32"/>
      <c r="K60" s="32"/>
      <c r="L60" s="32"/>
      <c r="M60" s="32"/>
      <c r="N60" s="32"/>
      <c r="O60" s="32"/>
      <c r="P60" s="32"/>
      <c r="Q60" s="86" t="s">
        <v>37</v>
      </c>
      <c r="R60" s="87"/>
      <c r="S60" s="87"/>
      <c r="T60" s="87"/>
      <c r="U60" s="87"/>
      <c r="V60" s="87"/>
      <c r="W60" s="87"/>
      <c r="X60" s="88"/>
      <c r="Y60" s="89" t="s">
        <v>32</v>
      </c>
      <c r="Z60" s="89"/>
    </row>
    <row r="61" spans="1:26" s="16" customFormat="1" ht="72" customHeight="1">
      <c r="A61" s="19" t="str">
        <f>IF(B61&lt;&gt;"","3.1","")</f>
        <v/>
      </c>
      <c r="B61" s="93"/>
      <c r="C61" s="93"/>
      <c r="D61" s="93"/>
      <c r="E61" s="93"/>
      <c r="F61" s="93"/>
      <c r="G61" s="93"/>
      <c r="H61" s="216"/>
      <c r="I61" s="216"/>
      <c r="J61" s="216"/>
      <c r="K61" s="216"/>
      <c r="L61" s="216"/>
      <c r="M61" s="216"/>
      <c r="N61" s="216"/>
      <c r="O61" s="216"/>
      <c r="P61" s="216"/>
      <c r="Q61" s="213"/>
      <c r="R61" s="214"/>
      <c r="S61" s="214"/>
      <c r="T61" s="214"/>
      <c r="U61" s="214"/>
      <c r="V61" s="214"/>
      <c r="W61" s="214"/>
      <c r="X61" s="215"/>
      <c r="Y61" s="94"/>
      <c r="Z61" s="94"/>
    </row>
    <row r="62" spans="1:26" ht="72" customHeight="1">
      <c r="A62" s="19" t="str">
        <f>IF(B62&lt;&gt;"","3.2","")</f>
        <v/>
      </c>
      <c r="B62" s="93"/>
      <c r="C62" s="93"/>
      <c r="D62" s="93"/>
      <c r="E62" s="93"/>
      <c r="F62" s="93"/>
      <c r="G62" s="93"/>
      <c r="H62" s="216"/>
      <c r="I62" s="216"/>
      <c r="J62" s="216"/>
      <c r="K62" s="216"/>
      <c r="L62" s="216"/>
      <c r="M62" s="216"/>
      <c r="N62" s="216"/>
      <c r="O62" s="216"/>
      <c r="P62" s="216"/>
      <c r="Q62" s="213"/>
      <c r="R62" s="214"/>
      <c r="S62" s="214"/>
      <c r="T62" s="214"/>
      <c r="U62" s="214"/>
      <c r="V62" s="214"/>
      <c r="W62" s="214"/>
      <c r="X62" s="215"/>
      <c r="Y62" s="94"/>
      <c r="Z62" s="94"/>
    </row>
    <row r="63" spans="1:26" ht="72" customHeight="1">
      <c r="A63" s="19" t="str">
        <f>IF(B63&lt;&gt;"","3.3","")</f>
        <v/>
      </c>
      <c r="B63" s="93"/>
      <c r="C63" s="93"/>
      <c r="D63" s="93"/>
      <c r="E63" s="93"/>
      <c r="F63" s="93"/>
      <c r="G63" s="93"/>
      <c r="H63" s="216"/>
      <c r="I63" s="216"/>
      <c r="J63" s="216"/>
      <c r="K63" s="216"/>
      <c r="L63" s="216"/>
      <c r="M63" s="216"/>
      <c r="N63" s="216"/>
      <c r="O63" s="216"/>
      <c r="P63" s="216"/>
      <c r="Q63" s="213"/>
      <c r="R63" s="214"/>
      <c r="S63" s="214"/>
      <c r="T63" s="214"/>
      <c r="U63" s="214"/>
      <c r="V63" s="214"/>
      <c r="W63" s="214"/>
      <c r="X63" s="215"/>
      <c r="Y63" s="94"/>
      <c r="Z63" s="94"/>
    </row>
    <row r="64" spans="1:26" ht="72" customHeight="1">
      <c r="A64" s="19" t="str">
        <f>IF(B64&lt;&gt;"","3.4","")</f>
        <v/>
      </c>
      <c r="B64" s="93"/>
      <c r="C64" s="93"/>
      <c r="D64" s="93"/>
      <c r="E64" s="93"/>
      <c r="F64" s="93"/>
      <c r="G64" s="93"/>
      <c r="H64" s="216"/>
      <c r="I64" s="216"/>
      <c r="J64" s="216"/>
      <c r="K64" s="216"/>
      <c r="L64" s="216"/>
      <c r="M64" s="216"/>
      <c r="N64" s="216"/>
      <c r="O64" s="216"/>
      <c r="P64" s="216"/>
      <c r="Q64" s="213"/>
      <c r="R64" s="214"/>
      <c r="S64" s="214"/>
      <c r="T64" s="214"/>
      <c r="U64" s="214"/>
      <c r="V64" s="214"/>
      <c r="W64" s="214"/>
      <c r="X64" s="215"/>
      <c r="Y64" s="94"/>
      <c r="Z64" s="94"/>
    </row>
    <row r="65" spans="1:26" ht="72" customHeight="1">
      <c r="A65" s="19" t="str">
        <f>IF(B65&lt;&gt;"","3.5","")</f>
        <v/>
      </c>
      <c r="B65" s="42"/>
      <c r="C65" s="43"/>
      <c r="D65" s="43"/>
      <c r="E65" s="43"/>
      <c r="F65" s="43"/>
      <c r="G65" s="44"/>
      <c r="H65" s="213"/>
      <c r="I65" s="214"/>
      <c r="J65" s="214"/>
      <c r="K65" s="214"/>
      <c r="L65" s="214"/>
      <c r="M65" s="214"/>
      <c r="N65" s="214"/>
      <c r="O65" s="214"/>
      <c r="P65" s="215"/>
      <c r="Q65" s="213"/>
      <c r="R65" s="214"/>
      <c r="S65" s="214"/>
      <c r="T65" s="214"/>
      <c r="U65" s="214"/>
      <c r="V65" s="214"/>
      <c r="W65" s="214"/>
      <c r="X65" s="215"/>
      <c r="Y65" s="45"/>
      <c r="Z65" s="46"/>
    </row>
    <row r="66" spans="1:26" ht="72" customHeight="1">
      <c r="A66" s="19" t="str">
        <f>IF(B66&lt;&gt;"","3.6","")</f>
        <v/>
      </c>
      <c r="B66" s="93"/>
      <c r="C66" s="93"/>
      <c r="D66" s="93"/>
      <c r="E66" s="93"/>
      <c r="F66" s="93"/>
      <c r="G66" s="93"/>
      <c r="H66" s="216"/>
      <c r="I66" s="216"/>
      <c r="J66" s="216"/>
      <c r="K66" s="216"/>
      <c r="L66" s="216"/>
      <c r="M66" s="216"/>
      <c r="N66" s="216"/>
      <c r="O66" s="216"/>
      <c r="P66" s="216"/>
      <c r="Q66" s="213"/>
      <c r="R66" s="214"/>
      <c r="S66" s="214"/>
      <c r="T66" s="214"/>
      <c r="U66" s="214"/>
      <c r="V66" s="214"/>
      <c r="W66" s="214"/>
      <c r="X66" s="215"/>
      <c r="Y66" s="94"/>
      <c r="Z66" s="94"/>
    </row>
    <row r="67" ht="9.95" customHeight="1">
      <c r="A67" s="5"/>
    </row>
    <row r="68" ht="24" customHeight="1">
      <c r="A68" s="5" t="s">
        <v>78</v>
      </c>
    </row>
    <row r="69" ht="9.95" customHeight="1">
      <c r="A69" s="5"/>
    </row>
    <row r="70" spans="2:25" ht="48" customHeight="1">
      <c r="B70" s="217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9"/>
    </row>
    <row r="71" spans="2:25" ht="48" customHeight="1">
      <c r="B71" s="220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2"/>
    </row>
    <row r="72" spans="2:25" ht="48" customHeight="1">
      <c r="B72" s="220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2"/>
    </row>
    <row r="73" spans="2:25" ht="48" customHeight="1">
      <c r="B73" s="220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2"/>
    </row>
    <row r="74" spans="2:25" ht="48" customHeight="1">
      <c r="B74" s="223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5"/>
    </row>
    <row r="75" ht="9.95" customHeight="1">
      <c r="A75" s="5"/>
    </row>
    <row r="76" ht="35.25" customHeight="1">
      <c r="A76" s="5" t="s">
        <v>79</v>
      </c>
    </row>
    <row r="77" ht="9.95" customHeight="1"/>
    <row r="78" spans="2:25" ht="24" customHeight="1">
      <c r="B78" s="128"/>
      <c r="C78" s="128"/>
      <c r="D78" s="128"/>
      <c r="E78" s="128"/>
      <c r="F78" s="128"/>
      <c r="G78" s="128"/>
      <c r="H78" s="128"/>
      <c r="J78" s="128"/>
      <c r="K78" s="128"/>
      <c r="L78" s="128"/>
      <c r="M78" s="128"/>
      <c r="N78" s="128"/>
      <c r="O78" s="128"/>
      <c r="P78" s="128"/>
      <c r="Q78" s="128"/>
      <c r="S78" s="103"/>
      <c r="T78" s="104"/>
      <c r="U78" s="104"/>
      <c r="V78" s="104"/>
      <c r="W78" s="104"/>
      <c r="X78" s="104"/>
      <c r="Y78" s="105"/>
    </row>
    <row r="79" spans="2:25" ht="24" customHeight="1">
      <c r="B79" s="128"/>
      <c r="C79" s="128"/>
      <c r="D79" s="128"/>
      <c r="E79" s="128"/>
      <c r="F79" s="128"/>
      <c r="G79" s="128"/>
      <c r="H79" s="128"/>
      <c r="J79" s="128"/>
      <c r="K79" s="128"/>
      <c r="L79" s="128"/>
      <c r="M79" s="128"/>
      <c r="N79" s="128"/>
      <c r="O79" s="128"/>
      <c r="P79" s="128"/>
      <c r="Q79" s="128"/>
      <c r="S79" s="106"/>
      <c r="T79" s="107"/>
      <c r="U79" s="107"/>
      <c r="V79" s="107"/>
      <c r="W79" s="107"/>
      <c r="X79" s="107"/>
      <c r="Y79" s="108"/>
    </row>
    <row r="80" spans="2:25" ht="24" customHeight="1">
      <c r="B80" s="128"/>
      <c r="C80" s="128"/>
      <c r="D80" s="128"/>
      <c r="E80" s="128"/>
      <c r="F80" s="128"/>
      <c r="G80" s="128"/>
      <c r="H80" s="128"/>
      <c r="J80" s="128"/>
      <c r="K80" s="128"/>
      <c r="L80" s="128"/>
      <c r="M80" s="128"/>
      <c r="N80" s="128"/>
      <c r="O80" s="128"/>
      <c r="P80" s="128"/>
      <c r="Q80" s="128"/>
      <c r="S80" s="106"/>
      <c r="T80" s="107"/>
      <c r="U80" s="107"/>
      <c r="V80" s="107"/>
      <c r="W80" s="107"/>
      <c r="X80" s="107"/>
      <c r="Y80" s="108"/>
    </row>
    <row r="81" spans="2:25" ht="24" customHeight="1">
      <c r="B81" s="128"/>
      <c r="C81" s="128"/>
      <c r="D81" s="128"/>
      <c r="E81" s="128"/>
      <c r="F81" s="128"/>
      <c r="G81" s="128"/>
      <c r="H81" s="128"/>
      <c r="J81" s="128"/>
      <c r="K81" s="128"/>
      <c r="L81" s="128"/>
      <c r="M81" s="128"/>
      <c r="N81" s="128"/>
      <c r="O81" s="128"/>
      <c r="P81" s="128"/>
      <c r="Q81" s="128"/>
      <c r="S81" s="106"/>
      <c r="T81" s="107"/>
      <c r="U81" s="107"/>
      <c r="V81" s="107"/>
      <c r="W81" s="107"/>
      <c r="X81" s="107"/>
      <c r="Y81" s="108"/>
    </row>
    <row r="82" spans="2:25" ht="24" customHeight="1">
      <c r="B82" s="128"/>
      <c r="C82" s="128"/>
      <c r="D82" s="128"/>
      <c r="E82" s="128"/>
      <c r="F82" s="128"/>
      <c r="G82" s="128"/>
      <c r="H82" s="128"/>
      <c r="J82" s="128"/>
      <c r="K82" s="128"/>
      <c r="L82" s="128"/>
      <c r="M82" s="128"/>
      <c r="N82" s="128"/>
      <c r="O82" s="128"/>
      <c r="P82" s="128"/>
      <c r="Q82" s="128"/>
      <c r="S82" s="106"/>
      <c r="T82" s="107"/>
      <c r="U82" s="107"/>
      <c r="V82" s="107"/>
      <c r="W82" s="107"/>
      <c r="X82" s="107"/>
      <c r="Y82" s="108"/>
    </row>
    <row r="83" spans="2:25" ht="24" customHeight="1">
      <c r="B83" s="128"/>
      <c r="C83" s="128"/>
      <c r="D83" s="128"/>
      <c r="E83" s="128"/>
      <c r="F83" s="128"/>
      <c r="G83" s="128"/>
      <c r="H83" s="128"/>
      <c r="J83" s="128"/>
      <c r="K83" s="128"/>
      <c r="L83" s="128"/>
      <c r="M83" s="128"/>
      <c r="N83" s="128"/>
      <c r="O83" s="128"/>
      <c r="P83" s="128"/>
      <c r="Q83" s="128"/>
      <c r="S83" s="106"/>
      <c r="T83" s="107"/>
      <c r="U83" s="107"/>
      <c r="V83" s="107"/>
      <c r="W83" s="107"/>
      <c r="X83" s="107"/>
      <c r="Y83" s="108"/>
    </row>
    <row r="84" spans="2:25" ht="24" customHeight="1">
      <c r="B84" s="128"/>
      <c r="C84" s="128"/>
      <c r="D84" s="128"/>
      <c r="E84" s="128"/>
      <c r="F84" s="128"/>
      <c r="G84" s="128"/>
      <c r="H84" s="128"/>
      <c r="J84" s="128"/>
      <c r="K84" s="128"/>
      <c r="L84" s="128"/>
      <c r="M84" s="128"/>
      <c r="N84" s="128"/>
      <c r="O84" s="128"/>
      <c r="P84" s="128"/>
      <c r="Q84" s="128"/>
      <c r="S84" s="106"/>
      <c r="T84" s="107"/>
      <c r="U84" s="107"/>
      <c r="V84" s="107"/>
      <c r="W84" s="107"/>
      <c r="X84" s="107"/>
      <c r="Y84" s="108"/>
    </row>
    <row r="85" spans="2:25" ht="24" customHeight="1">
      <c r="B85" s="128"/>
      <c r="C85" s="128"/>
      <c r="D85" s="128"/>
      <c r="E85" s="128"/>
      <c r="F85" s="128"/>
      <c r="G85" s="128"/>
      <c r="H85" s="128"/>
      <c r="J85" s="128"/>
      <c r="K85" s="128"/>
      <c r="L85" s="128"/>
      <c r="M85" s="128"/>
      <c r="N85" s="128"/>
      <c r="O85" s="128"/>
      <c r="P85" s="128"/>
      <c r="Q85" s="128"/>
      <c r="S85" s="106"/>
      <c r="T85" s="107"/>
      <c r="U85" s="107"/>
      <c r="V85" s="107"/>
      <c r="W85" s="107"/>
      <c r="X85" s="107"/>
      <c r="Y85" s="108"/>
    </row>
    <row r="86" spans="2:25" ht="24" customHeight="1">
      <c r="B86" s="128"/>
      <c r="C86" s="128"/>
      <c r="D86" s="128"/>
      <c r="E86" s="128"/>
      <c r="F86" s="128"/>
      <c r="G86" s="128"/>
      <c r="H86" s="128"/>
      <c r="J86" s="128"/>
      <c r="K86" s="128"/>
      <c r="L86" s="128"/>
      <c r="M86" s="128"/>
      <c r="N86" s="128"/>
      <c r="O86" s="128"/>
      <c r="P86" s="128"/>
      <c r="Q86" s="128"/>
      <c r="S86" s="106"/>
      <c r="T86" s="107"/>
      <c r="U86" s="107"/>
      <c r="V86" s="107"/>
      <c r="W86" s="107"/>
      <c r="X86" s="107"/>
      <c r="Y86" s="108"/>
    </row>
    <row r="87" spans="2:25" ht="24" customHeight="1">
      <c r="B87" s="128"/>
      <c r="C87" s="128"/>
      <c r="D87" s="128"/>
      <c r="E87" s="128"/>
      <c r="F87" s="128"/>
      <c r="G87" s="128"/>
      <c r="H87" s="128"/>
      <c r="J87" s="128"/>
      <c r="K87" s="128"/>
      <c r="L87" s="128"/>
      <c r="M87" s="128"/>
      <c r="N87" s="128"/>
      <c r="O87" s="128"/>
      <c r="P87" s="128"/>
      <c r="Q87" s="128"/>
      <c r="S87" s="109"/>
      <c r="T87" s="110"/>
      <c r="U87" s="110"/>
      <c r="V87" s="110"/>
      <c r="W87" s="110"/>
      <c r="X87" s="110"/>
      <c r="Y87" s="111"/>
    </row>
    <row r="88" spans="2:25" ht="48" customHeight="1">
      <c r="B88" s="226"/>
      <c r="C88" s="227"/>
      <c r="D88" s="227"/>
      <c r="E88" s="227"/>
      <c r="F88" s="227"/>
      <c r="G88" s="227"/>
      <c r="H88" s="228"/>
      <c r="J88" s="226"/>
      <c r="K88" s="227"/>
      <c r="L88" s="227"/>
      <c r="M88" s="227"/>
      <c r="N88" s="227"/>
      <c r="O88" s="227"/>
      <c r="P88" s="227"/>
      <c r="Q88" s="228"/>
      <c r="S88" s="226"/>
      <c r="T88" s="227"/>
      <c r="U88" s="227"/>
      <c r="V88" s="227"/>
      <c r="W88" s="227"/>
      <c r="X88" s="227"/>
      <c r="Y88" s="228"/>
    </row>
    <row r="89" spans="2:25" ht="48" customHeight="1">
      <c r="B89" s="229"/>
      <c r="C89" s="230"/>
      <c r="D89" s="230"/>
      <c r="E89" s="230"/>
      <c r="F89" s="230"/>
      <c r="G89" s="230"/>
      <c r="H89" s="231"/>
      <c r="J89" s="229"/>
      <c r="K89" s="230"/>
      <c r="L89" s="230"/>
      <c r="M89" s="230"/>
      <c r="N89" s="230"/>
      <c r="O89" s="230"/>
      <c r="P89" s="230"/>
      <c r="Q89" s="231"/>
      <c r="S89" s="229"/>
      <c r="T89" s="230"/>
      <c r="U89" s="230"/>
      <c r="V89" s="230"/>
      <c r="W89" s="230"/>
      <c r="X89" s="230"/>
      <c r="Y89" s="231"/>
    </row>
    <row r="90" ht="21" customHeight="1"/>
    <row r="91" spans="2:25" ht="24" customHeight="1">
      <c r="B91" s="128"/>
      <c r="C91" s="128"/>
      <c r="D91" s="128"/>
      <c r="E91" s="128"/>
      <c r="F91" s="128"/>
      <c r="G91" s="128"/>
      <c r="H91" s="128"/>
      <c r="J91" s="128"/>
      <c r="K91" s="128"/>
      <c r="L91" s="128"/>
      <c r="M91" s="128"/>
      <c r="N91" s="128"/>
      <c r="O91" s="128"/>
      <c r="P91" s="128"/>
      <c r="Q91" s="128"/>
      <c r="S91" s="103"/>
      <c r="T91" s="104"/>
      <c r="U91" s="104"/>
      <c r="V91" s="104"/>
      <c r="W91" s="104"/>
      <c r="X91" s="104"/>
      <c r="Y91" s="105"/>
    </row>
    <row r="92" spans="2:25" ht="24" customHeight="1">
      <c r="B92" s="128"/>
      <c r="C92" s="128"/>
      <c r="D92" s="128"/>
      <c r="E92" s="128"/>
      <c r="F92" s="128"/>
      <c r="G92" s="128"/>
      <c r="H92" s="128"/>
      <c r="J92" s="128"/>
      <c r="K92" s="128"/>
      <c r="L92" s="128"/>
      <c r="M92" s="128"/>
      <c r="N92" s="128"/>
      <c r="O92" s="128"/>
      <c r="P92" s="128"/>
      <c r="Q92" s="128"/>
      <c r="S92" s="106"/>
      <c r="T92" s="107"/>
      <c r="U92" s="107"/>
      <c r="V92" s="107"/>
      <c r="W92" s="107"/>
      <c r="X92" s="107"/>
      <c r="Y92" s="108"/>
    </row>
    <row r="93" spans="2:25" ht="24" customHeight="1">
      <c r="B93" s="128"/>
      <c r="C93" s="128"/>
      <c r="D93" s="128"/>
      <c r="E93" s="128"/>
      <c r="F93" s="128"/>
      <c r="G93" s="128"/>
      <c r="H93" s="128"/>
      <c r="J93" s="128"/>
      <c r="K93" s="128"/>
      <c r="L93" s="128"/>
      <c r="M93" s="128"/>
      <c r="N93" s="128"/>
      <c r="O93" s="128"/>
      <c r="P93" s="128"/>
      <c r="Q93" s="128"/>
      <c r="S93" s="106"/>
      <c r="T93" s="107"/>
      <c r="U93" s="107"/>
      <c r="V93" s="107"/>
      <c r="W93" s="107"/>
      <c r="X93" s="107"/>
      <c r="Y93" s="108"/>
    </row>
    <row r="94" spans="2:25" ht="24" customHeight="1">
      <c r="B94" s="128"/>
      <c r="C94" s="128"/>
      <c r="D94" s="128"/>
      <c r="E94" s="128"/>
      <c r="F94" s="128"/>
      <c r="G94" s="128"/>
      <c r="H94" s="128"/>
      <c r="J94" s="128"/>
      <c r="K94" s="128"/>
      <c r="L94" s="128"/>
      <c r="M94" s="128"/>
      <c r="N94" s="128"/>
      <c r="O94" s="128"/>
      <c r="P94" s="128"/>
      <c r="Q94" s="128"/>
      <c r="S94" s="106"/>
      <c r="T94" s="107"/>
      <c r="U94" s="107"/>
      <c r="V94" s="107"/>
      <c r="W94" s="107"/>
      <c r="X94" s="107"/>
      <c r="Y94" s="108"/>
    </row>
    <row r="95" spans="2:25" ht="24" customHeight="1">
      <c r="B95" s="128"/>
      <c r="C95" s="128"/>
      <c r="D95" s="128"/>
      <c r="E95" s="128"/>
      <c r="F95" s="128"/>
      <c r="G95" s="128"/>
      <c r="H95" s="128"/>
      <c r="J95" s="128"/>
      <c r="K95" s="128"/>
      <c r="L95" s="128"/>
      <c r="M95" s="128"/>
      <c r="N95" s="128"/>
      <c r="O95" s="128"/>
      <c r="P95" s="128"/>
      <c r="Q95" s="128"/>
      <c r="S95" s="106"/>
      <c r="T95" s="107"/>
      <c r="U95" s="107"/>
      <c r="V95" s="107"/>
      <c r="W95" s="107"/>
      <c r="X95" s="107"/>
      <c r="Y95" s="108"/>
    </row>
    <row r="96" spans="2:25" ht="24" customHeight="1">
      <c r="B96" s="128"/>
      <c r="C96" s="128"/>
      <c r="D96" s="128"/>
      <c r="E96" s="128"/>
      <c r="F96" s="128"/>
      <c r="G96" s="128"/>
      <c r="H96" s="128"/>
      <c r="J96" s="128"/>
      <c r="K96" s="128"/>
      <c r="L96" s="128"/>
      <c r="M96" s="128"/>
      <c r="N96" s="128"/>
      <c r="O96" s="128"/>
      <c r="P96" s="128"/>
      <c r="Q96" s="128"/>
      <c r="S96" s="106"/>
      <c r="T96" s="107"/>
      <c r="U96" s="107"/>
      <c r="V96" s="107"/>
      <c r="W96" s="107"/>
      <c r="X96" s="107"/>
      <c r="Y96" s="108"/>
    </row>
    <row r="97" spans="2:25" ht="24" customHeight="1">
      <c r="B97" s="128"/>
      <c r="C97" s="128"/>
      <c r="D97" s="128"/>
      <c r="E97" s="128"/>
      <c r="F97" s="128"/>
      <c r="G97" s="128"/>
      <c r="H97" s="128"/>
      <c r="J97" s="128"/>
      <c r="K97" s="128"/>
      <c r="L97" s="128"/>
      <c r="M97" s="128"/>
      <c r="N97" s="128"/>
      <c r="O97" s="128"/>
      <c r="P97" s="128"/>
      <c r="Q97" s="128"/>
      <c r="S97" s="106"/>
      <c r="T97" s="107"/>
      <c r="U97" s="107"/>
      <c r="V97" s="107"/>
      <c r="W97" s="107"/>
      <c r="X97" s="107"/>
      <c r="Y97" s="108"/>
    </row>
    <row r="98" spans="2:25" ht="24" customHeight="1">
      <c r="B98" s="128"/>
      <c r="C98" s="128"/>
      <c r="D98" s="128"/>
      <c r="E98" s="128"/>
      <c r="F98" s="128"/>
      <c r="G98" s="128"/>
      <c r="H98" s="128"/>
      <c r="J98" s="128"/>
      <c r="K98" s="128"/>
      <c r="L98" s="128"/>
      <c r="M98" s="128"/>
      <c r="N98" s="128"/>
      <c r="O98" s="128"/>
      <c r="P98" s="128"/>
      <c r="Q98" s="128"/>
      <c r="S98" s="106"/>
      <c r="T98" s="107"/>
      <c r="U98" s="107"/>
      <c r="V98" s="107"/>
      <c r="W98" s="107"/>
      <c r="X98" s="107"/>
      <c r="Y98" s="108"/>
    </row>
    <row r="99" spans="2:25" ht="24" customHeight="1">
      <c r="B99" s="128"/>
      <c r="C99" s="128"/>
      <c r="D99" s="128"/>
      <c r="E99" s="128"/>
      <c r="F99" s="128"/>
      <c r="G99" s="128"/>
      <c r="H99" s="128"/>
      <c r="J99" s="128"/>
      <c r="K99" s="128"/>
      <c r="L99" s="128"/>
      <c r="M99" s="128"/>
      <c r="N99" s="128"/>
      <c r="O99" s="128"/>
      <c r="P99" s="128"/>
      <c r="Q99" s="128"/>
      <c r="S99" s="106"/>
      <c r="T99" s="107"/>
      <c r="U99" s="107"/>
      <c r="V99" s="107"/>
      <c r="W99" s="107"/>
      <c r="X99" s="107"/>
      <c r="Y99" s="108"/>
    </row>
    <row r="100" spans="2:25" ht="24" customHeight="1">
      <c r="B100" s="128"/>
      <c r="C100" s="128"/>
      <c r="D100" s="128"/>
      <c r="E100" s="128"/>
      <c r="F100" s="128"/>
      <c r="G100" s="128"/>
      <c r="H100" s="128"/>
      <c r="J100" s="128"/>
      <c r="K100" s="128"/>
      <c r="L100" s="128"/>
      <c r="M100" s="128"/>
      <c r="N100" s="128"/>
      <c r="O100" s="128"/>
      <c r="P100" s="128"/>
      <c r="Q100" s="128"/>
      <c r="S100" s="106"/>
      <c r="T100" s="241"/>
      <c r="U100" s="241"/>
      <c r="V100" s="241"/>
      <c r="W100" s="241"/>
      <c r="X100" s="241"/>
      <c r="Y100" s="108"/>
    </row>
    <row r="101" spans="2:25" ht="48" customHeight="1">
      <c r="B101" s="242"/>
      <c r="C101" s="243"/>
      <c r="D101" s="243"/>
      <c r="E101" s="243"/>
      <c r="F101" s="243"/>
      <c r="G101" s="243"/>
      <c r="H101" s="244"/>
      <c r="J101" s="226"/>
      <c r="K101" s="227"/>
      <c r="L101" s="227"/>
      <c r="M101" s="227"/>
      <c r="N101" s="227"/>
      <c r="O101" s="227"/>
      <c r="P101" s="227"/>
      <c r="Q101" s="228"/>
      <c r="S101" s="248"/>
      <c r="T101" s="249"/>
      <c r="U101" s="249"/>
      <c r="V101" s="249"/>
      <c r="W101" s="249"/>
      <c r="X101" s="249"/>
      <c r="Y101" s="250"/>
    </row>
    <row r="102" spans="2:25" ht="48" customHeight="1">
      <c r="B102" s="245"/>
      <c r="C102" s="246"/>
      <c r="D102" s="246"/>
      <c r="E102" s="246"/>
      <c r="F102" s="246"/>
      <c r="G102" s="246"/>
      <c r="H102" s="247"/>
      <c r="J102" s="229"/>
      <c r="K102" s="230"/>
      <c r="L102" s="230"/>
      <c r="M102" s="230"/>
      <c r="N102" s="230"/>
      <c r="O102" s="230"/>
      <c r="P102" s="230"/>
      <c r="Q102" s="231"/>
      <c r="S102" s="251"/>
      <c r="T102" s="252"/>
      <c r="U102" s="252"/>
      <c r="V102" s="252"/>
      <c r="W102" s="252"/>
      <c r="X102" s="252"/>
      <c r="Y102" s="253"/>
    </row>
    <row r="103" ht="21" customHeight="1"/>
    <row r="104" spans="2:25" ht="24" customHeight="1">
      <c r="B104" s="103"/>
      <c r="C104" s="104"/>
      <c r="D104" s="104"/>
      <c r="E104" s="104"/>
      <c r="F104" s="104"/>
      <c r="G104" s="104"/>
      <c r="H104" s="105"/>
      <c r="J104" s="103"/>
      <c r="K104" s="104"/>
      <c r="L104" s="104"/>
      <c r="M104" s="104"/>
      <c r="N104" s="104"/>
      <c r="O104" s="104"/>
      <c r="P104" s="104"/>
      <c r="Q104" s="105"/>
      <c r="S104" s="103"/>
      <c r="T104" s="104"/>
      <c r="U104" s="104"/>
      <c r="V104" s="104"/>
      <c r="W104" s="104"/>
      <c r="X104" s="104"/>
      <c r="Y104" s="105"/>
    </row>
    <row r="105" spans="2:25" ht="24" customHeight="1">
      <c r="B105" s="106"/>
      <c r="C105" s="107"/>
      <c r="D105" s="107"/>
      <c r="E105" s="107"/>
      <c r="F105" s="107"/>
      <c r="G105" s="107"/>
      <c r="H105" s="108"/>
      <c r="J105" s="106"/>
      <c r="K105" s="107"/>
      <c r="L105" s="107"/>
      <c r="M105" s="107"/>
      <c r="N105" s="107"/>
      <c r="O105" s="107"/>
      <c r="P105" s="107"/>
      <c r="Q105" s="108"/>
      <c r="S105" s="106"/>
      <c r="T105" s="107"/>
      <c r="U105" s="107"/>
      <c r="V105" s="107"/>
      <c r="W105" s="107"/>
      <c r="X105" s="107"/>
      <c r="Y105" s="108"/>
    </row>
    <row r="106" spans="2:25" ht="24" customHeight="1">
      <c r="B106" s="106"/>
      <c r="C106" s="107"/>
      <c r="D106" s="107"/>
      <c r="E106" s="107"/>
      <c r="F106" s="107"/>
      <c r="G106" s="107"/>
      <c r="H106" s="108"/>
      <c r="J106" s="106"/>
      <c r="K106" s="107"/>
      <c r="L106" s="107"/>
      <c r="M106" s="107"/>
      <c r="N106" s="107"/>
      <c r="O106" s="107"/>
      <c r="P106" s="107"/>
      <c r="Q106" s="108"/>
      <c r="S106" s="106"/>
      <c r="T106" s="107"/>
      <c r="U106" s="107"/>
      <c r="V106" s="107"/>
      <c r="W106" s="107"/>
      <c r="X106" s="107"/>
      <c r="Y106" s="108"/>
    </row>
    <row r="107" spans="2:25" ht="24" customHeight="1">
      <c r="B107" s="106"/>
      <c r="C107" s="107"/>
      <c r="D107" s="107"/>
      <c r="E107" s="107"/>
      <c r="F107" s="107"/>
      <c r="G107" s="107"/>
      <c r="H107" s="108"/>
      <c r="J107" s="106"/>
      <c r="K107" s="107"/>
      <c r="L107" s="107"/>
      <c r="M107" s="107"/>
      <c r="N107" s="107"/>
      <c r="O107" s="107"/>
      <c r="P107" s="107"/>
      <c r="Q107" s="108"/>
      <c r="S107" s="106"/>
      <c r="T107" s="107"/>
      <c r="U107" s="107"/>
      <c r="V107" s="107"/>
      <c r="W107" s="107"/>
      <c r="X107" s="107"/>
      <c r="Y107" s="108"/>
    </row>
    <row r="108" spans="2:25" ht="24" customHeight="1">
      <c r="B108" s="106"/>
      <c r="C108" s="107"/>
      <c r="D108" s="107"/>
      <c r="E108" s="107"/>
      <c r="F108" s="107"/>
      <c r="G108" s="107"/>
      <c r="H108" s="108"/>
      <c r="J108" s="106"/>
      <c r="K108" s="107"/>
      <c r="L108" s="107"/>
      <c r="M108" s="107"/>
      <c r="N108" s="107"/>
      <c r="O108" s="107"/>
      <c r="P108" s="107"/>
      <c r="Q108" s="108"/>
      <c r="S108" s="106"/>
      <c r="T108" s="107"/>
      <c r="U108" s="107"/>
      <c r="V108" s="107"/>
      <c r="W108" s="107"/>
      <c r="X108" s="107"/>
      <c r="Y108" s="108"/>
    </row>
    <row r="109" spans="2:25" ht="24" customHeight="1">
      <c r="B109" s="106"/>
      <c r="C109" s="107"/>
      <c r="D109" s="107"/>
      <c r="E109" s="107"/>
      <c r="F109" s="107"/>
      <c r="G109" s="107"/>
      <c r="H109" s="108"/>
      <c r="J109" s="106"/>
      <c r="K109" s="107"/>
      <c r="L109" s="107"/>
      <c r="M109" s="107"/>
      <c r="N109" s="107"/>
      <c r="O109" s="107"/>
      <c r="P109" s="107"/>
      <c r="Q109" s="108"/>
      <c r="S109" s="106"/>
      <c r="T109" s="107"/>
      <c r="U109" s="107"/>
      <c r="V109" s="107"/>
      <c r="W109" s="107"/>
      <c r="X109" s="107"/>
      <c r="Y109" s="108"/>
    </row>
    <row r="110" spans="2:25" ht="24" customHeight="1">
      <c r="B110" s="106"/>
      <c r="C110" s="107"/>
      <c r="D110" s="107"/>
      <c r="E110" s="107"/>
      <c r="F110" s="107"/>
      <c r="G110" s="107"/>
      <c r="H110" s="108"/>
      <c r="J110" s="106"/>
      <c r="K110" s="107"/>
      <c r="L110" s="107"/>
      <c r="M110" s="107"/>
      <c r="N110" s="107"/>
      <c r="O110" s="107"/>
      <c r="P110" s="107"/>
      <c r="Q110" s="108"/>
      <c r="S110" s="106"/>
      <c r="T110" s="107"/>
      <c r="U110" s="107"/>
      <c r="V110" s="107"/>
      <c r="W110" s="107"/>
      <c r="X110" s="107"/>
      <c r="Y110" s="108"/>
    </row>
    <row r="111" spans="2:25" ht="24" customHeight="1">
      <c r="B111" s="106"/>
      <c r="C111" s="107"/>
      <c r="D111" s="107"/>
      <c r="E111" s="107"/>
      <c r="F111" s="107"/>
      <c r="G111" s="107"/>
      <c r="H111" s="108"/>
      <c r="J111" s="106"/>
      <c r="K111" s="107"/>
      <c r="L111" s="107"/>
      <c r="M111" s="107"/>
      <c r="N111" s="107"/>
      <c r="O111" s="107"/>
      <c r="P111" s="107"/>
      <c r="Q111" s="108"/>
      <c r="S111" s="106"/>
      <c r="T111" s="107"/>
      <c r="U111" s="107"/>
      <c r="V111" s="107"/>
      <c r="W111" s="107"/>
      <c r="X111" s="107"/>
      <c r="Y111" s="108"/>
    </row>
    <row r="112" spans="2:25" ht="24" customHeight="1">
      <c r="B112" s="106"/>
      <c r="C112" s="107"/>
      <c r="D112" s="107"/>
      <c r="E112" s="107"/>
      <c r="F112" s="107"/>
      <c r="G112" s="107"/>
      <c r="H112" s="108"/>
      <c r="J112" s="106"/>
      <c r="K112" s="107"/>
      <c r="L112" s="107"/>
      <c r="M112" s="107"/>
      <c r="N112" s="107"/>
      <c r="O112" s="107"/>
      <c r="P112" s="107"/>
      <c r="Q112" s="108"/>
      <c r="S112" s="106"/>
      <c r="T112" s="107"/>
      <c r="U112" s="107"/>
      <c r="V112" s="107"/>
      <c r="W112" s="107"/>
      <c r="X112" s="107"/>
      <c r="Y112" s="108"/>
    </row>
    <row r="113" spans="2:25" ht="24" customHeight="1">
      <c r="B113" s="109"/>
      <c r="C113" s="110"/>
      <c r="D113" s="110"/>
      <c r="E113" s="110"/>
      <c r="F113" s="110"/>
      <c r="G113" s="110"/>
      <c r="H113" s="111"/>
      <c r="J113" s="109"/>
      <c r="K113" s="110"/>
      <c r="L113" s="110"/>
      <c r="M113" s="110"/>
      <c r="N113" s="110"/>
      <c r="O113" s="110"/>
      <c r="P113" s="110"/>
      <c r="Q113" s="111"/>
      <c r="S113" s="109"/>
      <c r="T113" s="110"/>
      <c r="U113" s="110"/>
      <c r="V113" s="110"/>
      <c r="W113" s="110"/>
      <c r="X113" s="110"/>
      <c r="Y113" s="111"/>
    </row>
    <row r="114" spans="2:25" ht="48" customHeight="1">
      <c r="B114" s="242"/>
      <c r="C114" s="243"/>
      <c r="D114" s="243"/>
      <c r="E114" s="243"/>
      <c r="F114" s="243"/>
      <c r="G114" s="243"/>
      <c r="H114" s="244"/>
      <c r="J114" s="254"/>
      <c r="K114" s="255"/>
      <c r="L114" s="255"/>
      <c r="M114" s="255"/>
      <c r="N114" s="255"/>
      <c r="O114" s="255"/>
      <c r="P114" s="255"/>
      <c r="Q114" s="256"/>
      <c r="S114" s="235"/>
      <c r="T114" s="236"/>
      <c r="U114" s="236"/>
      <c r="V114" s="236"/>
      <c r="W114" s="236"/>
      <c r="X114" s="236"/>
      <c r="Y114" s="237"/>
    </row>
    <row r="115" spans="2:25" ht="48" customHeight="1">
      <c r="B115" s="245"/>
      <c r="C115" s="246"/>
      <c r="D115" s="246"/>
      <c r="E115" s="246"/>
      <c r="F115" s="246"/>
      <c r="G115" s="246"/>
      <c r="H115" s="247"/>
      <c r="J115" s="257"/>
      <c r="K115" s="258"/>
      <c r="L115" s="258"/>
      <c r="M115" s="258"/>
      <c r="N115" s="258"/>
      <c r="O115" s="258"/>
      <c r="P115" s="258"/>
      <c r="Q115" s="259"/>
      <c r="S115" s="238"/>
      <c r="T115" s="239"/>
      <c r="U115" s="239"/>
      <c r="V115" s="239"/>
      <c r="W115" s="239"/>
      <c r="X115" s="239"/>
      <c r="Y115" s="240"/>
    </row>
    <row r="116" ht="24" customHeight="1"/>
    <row r="117" ht="24" customHeight="1"/>
    <row r="118" spans="5:23" ht="24" customHeight="1">
      <c r="E118" s="17" t="s">
        <v>38</v>
      </c>
      <c r="F118" s="132"/>
      <c r="G118" s="132"/>
      <c r="H118" s="132"/>
      <c r="I118" s="132"/>
      <c r="J118" s="132"/>
      <c r="Q118" s="17" t="s">
        <v>39</v>
      </c>
      <c r="R118" s="132"/>
      <c r="S118" s="132"/>
      <c r="T118" s="132"/>
      <c r="U118" s="132"/>
      <c r="V118" s="132"/>
      <c r="W118" s="132"/>
    </row>
    <row r="119" spans="5:24" ht="24" customHeight="1">
      <c r="E119" s="17" t="s">
        <v>40</v>
      </c>
      <c r="F119" s="133"/>
      <c r="G119" s="133"/>
      <c r="H119" s="133"/>
      <c r="I119" s="133"/>
      <c r="J119" s="133"/>
      <c r="K119" s="5" t="s">
        <v>41</v>
      </c>
      <c r="Q119" s="17" t="s">
        <v>40</v>
      </c>
      <c r="R119" s="132"/>
      <c r="S119" s="132"/>
      <c r="T119" s="132"/>
      <c r="U119" s="132"/>
      <c r="V119" s="132"/>
      <c r="W119" s="132"/>
      <c r="X119" s="5" t="s">
        <v>41</v>
      </c>
    </row>
    <row r="120" spans="5:24" ht="24" customHeight="1">
      <c r="E120" s="17" t="s">
        <v>42</v>
      </c>
      <c r="F120" s="133"/>
      <c r="G120" s="133"/>
      <c r="H120" s="133"/>
      <c r="I120" s="133"/>
      <c r="J120" s="133"/>
      <c r="Q120" s="134"/>
      <c r="R120" s="134"/>
      <c r="S120" s="134"/>
      <c r="T120" s="134"/>
      <c r="U120" s="134"/>
      <c r="V120" s="134"/>
      <c r="W120" s="134"/>
      <c r="X120" s="134"/>
    </row>
    <row r="121" spans="5:23" ht="24" customHeight="1">
      <c r="E121" s="17" t="s">
        <v>43</v>
      </c>
      <c r="F121" s="129"/>
      <c r="G121" s="129"/>
      <c r="H121" s="129"/>
      <c r="I121" s="129"/>
      <c r="J121" s="129"/>
      <c r="Q121" s="17" t="s">
        <v>43</v>
      </c>
      <c r="R121" s="130"/>
      <c r="S121" s="130"/>
      <c r="T121" s="130"/>
      <c r="U121" s="130"/>
      <c r="V121" s="130"/>
      <c r="W121" s="130"/>
    </row>
    <row r="122" spans="5:10" ht="24" customHeight="1">
      <c r="E122" s="17" t="s">
        <v>44</v>
      </c>
      <c r="F122" s="131"/>
      <c r="G122" s="131"/>
      <c r="H122" s="131"/>
      <c r="I122" s="131"/>
      <c r="J122" s="131"/>
    </row>
  </sheetData>
  <sheetProtection algorithmName="SHA-512" hashValue="xO7pnuVPBW9W7tKbWf6zIvtes0fMS8+R+7L2M86L5z8aParg6ao90xiBvVZF033ZJu+U36EVppVWu+WsxZZZeQ==" saltValue="zjiCwuy/ynmqViNHewt27A==" spinCount="100000" sheet="1" formatCells="0"/>
  <protectedRanges>
    <protectedRange sqref="M7 V13 X19 K20:S23 K25:S28 K30:S31 K33:S34 A40:Z44 B70 B78 J78 S78 S88 J88 B88 B91 J91 S91 S101 J101 B101 B104 J104 S104 S114 J114 B114 F118:J122 A46:Z50 A52:Z56 A61:Z66" name="ช่วง1"/>
  </protectedRanges>
  <mergeCells count="263">
    <mergeCell ref="F120:J120"/>
    <mergeCell ref="Q120:X120"/>
    <mergeCell ref="F121:J121"/>
    <mergeCell ref="R121:W121"/>
    <mergeCell ref="B104:H113"/>
    <mergeCell ref="J104:Q113"/>
    <mergeCell ref="S104:Y113"/>
    <mergeCell ref="B101:H102"/>
    <mergeCell ref="J101:Q102"/>
    <mergeCell ref="S101:Y102"/>
    <mergeCell ref="B114:H115"/>
    <mergeCell ref="J114:Q115"/>
    <mergeCell ref="F122:J122"/>
    <mergeCell ref="H61:P61"/>
    <mergeCell ref="Q61:X61"/>
    <mergeCell ref="Y61:Z61"/>
    <mergeCell ref="Y55:Z55"/>
    <mergeCell ref="Y56:Z56"/>
    <mergeCell ref="F118:J118"/>
    <mergeCell ref="R118:W118"/>
    <mergeCell ref="F119:J119"/>
    <mergeCell ref="R119:W119"/>
    <mergeCell ref="S114:Y115"/>
    <mergeCell ref="B78:H87"/>
    <mergeCell ref="J78:Q87"/>
    <mergeCell ref="S78:Y87"/>
    <mergeCell ref="B91:H100"/>
    <mergeCell ref="J91:Q100"/>
    <mergeCell ref="S91:Y100"/>
    <mergeCell ref="B65:G65"/>
    <mergeCell ref="H65:P65"/>
    <mergeCell ref="Q65:X65"/>
    <mergeCell ref="Y65:Z65"/>
    <mergeCell ref="B66:G66"/>
    <mergeCell ref="H66:P66"/>
    <mergeCell ref="Q66:X66"/>
    <mergeCell ref="A35:S35"/>
    <mergeCell ref="T35:U35"/>
    <mergeCell ref="V35:W35"/>
    <mergeCell ref="X35:Z35"/>
    <mergeCell ref="A36:Z36"/>
    <mergeCell ref="A39:Z39"/>
    <mergeCell ref="B40:L40"/>
    <mergeCell ref="M40:X40"/>
    <mergeCell ref="Y40:Z40"/>
    <mergeCell ref="Q30:S30"/>
    <mergeCell ref="B25:G25"/>
    <mergeCell ref="T26:U26"/>
    <mergeCell ref="V26:W26"/>
    <mergeCell ref="H27:J27"/>
    <mergeCell ref="K27:M27"/>
    <mergeCell ref="N27:P27"/>
    <mergeCell ref="Q27:S27"/>
    <mergeCell ref="T27:U27"/>
    <mergeCell ref="T29:U29"/>
    <mergeCell ref="V29:W29"/>
    <mergeCell ref="T30:U30"/>
    <mergeCell ref="V30:W30"/>
    <mergeCell ref="B29:G29"/>
    <mergeCell ref="H29:J29"/>
    <mergeCell ref="K29:M29"/>
    <mergeCell ref="N29:P29"/>
    <mergeCell ref="Q29:S29"/>
    <mergeCell ref="B30:G30"/>
    <mergeCell ref="H30:J30"/>
    <mergeCell ref="K30:M30"/>
    <mergeCell ref="N30:P30"/>
    <mergeCell ref="H25:J25"/>
    <mergeCell ref="K25:M25"/>
    <mergeCell ref="B31:G31"/>
    <mergeCell ref="H31:J31"/>
    <mergeCell ref="K31:M31"/>
    <mergeCell ref="N31:P31"/>
    <mergeCell ref="Q31:S31"/>
    <mergeCell ref="T31:U31"/>
    <mergeCell ref="V31:W31"/>
    <mergeCell ref="B32:G32"/>
    <mergeCell ref="H32:J32"/>
    <mergeCell ref="K32:M32"/>
    <mergeCell ref="N32:P32"/>
    <mergeCell ref="Q32:S32"/>
    <mergeCell ref="T32:U32"/>
    <mergeCell ref="V32:W32"/>
    <mergeCell ref="H22:J22"/>
    <mergeCell ref="K22:M22"/>
    <mergeCell ref="N22:P22"/>
    <mergeCell ref="Q22:S22"/>
    <mergeCell ref="T22:U22"/>
    <mergeCell ref="V22:W22"/>
    <mergeCell ref="B21:G21"/>
    <mergeCell ref="H21:J21"/>
    <mergeCell ref="K21:M21"/>
    <mergeCell ref="N21:P21"/>
    <mergeCell ref="Q21:S21"/>
    <mergeCell ref="T21:U21"/>
    <mergeCell ref="V21:W21"/>
    <mergeCell ref="Y66:Z66"/>
    <mergeCell ref="B70:Y74"/>
    <mergeCell ref="B88:H89"/>
    <mergeCell ref="J88:Q89"/>
    <mergeCell ref="S88:Y89"/>
    <mergeCell ref="B50:L50"/>
    <mergeCell ref="M50:X50"/>
    <mergeCell ref="Y50:Z50"/>
    <mergeCell ref="A51:Z51"/>
    <mergeCell ref="B52:L52"/>
    <mergeCell ref="M52:X52"/>
    <mergeCell ref="Y52:Z52"/>
    <mergeCell ref="B53:L53"/>
    <mergeCell ref="M53:X53"/>
    <mergeCell ref="Y53:Z53"/>
    <mergeCell ref="B54:L54"/>
    <mergeCell ref="M54:X54"/>
    <mergeCell ref="Y54:Z54"/>
    <mergeCell ref="B60:G60"/>
    <mergeCell ref="H60:P60"/>
    <mergeCell ref="Q60:X60"/>
    <mergeCell ref="Y60:Z60"/>
    <mergeCell ref="B64:G64"/>
    <mergeCell ref="H64:P64"/>
    <mergeCell ref="Q64:X64"/>
    <mergeCell ref="Y64:Z64"/>
    <mergeCell ref="B55:L55"/>
    <mergeCell ref="M55:X55"/>
    <mergeCell ref="B56:L56"/>
    <mergeCell ref="M56:X56"/>
    <mergeCell ref="B62:G62"/>
    <mergeCell ref="H62:P62"/>
    <mergeCell ref="Q62:X62"/>
    <mergeCell ref="Y62:Z62"/>
    <mergeCell ref="B63:G63"/>
    <mergeCell ref="H63:P63"/>
    <mergeCell ref="Q63:X63"/>
    <mergeCell ref="Y63:Z63"/>
    <mergeCell ref="B61:G61"/>
    <mergeCell ref="B48:L48"/>
    <mergeCell ref="M48:X48"/>
    <mergeCell ref="Y48:Z48"/>
    <mergeCell ref="B49:L49"/>
    <mergeCell ref="M49:X49"/>
    <mergeCell ref="Y49:Z49"/>
    <mergeCell ref="B47:L47"/>
    <mergeCell ref="M47:X47"/>
    <mergeCell ref="Y47:Z47"/>
    <mergeCell ref="A45:Z45"/>
    <mergeCell ref="B46:L46"/>
    <mergeCell ref="M46:X46"/>
    <mergeCell ref="Y46:Z46"/>
    <mergeCell ref="B43:L43"/>
    <mergeCell ref="M43:X43"/>
    <mergeCell ref="Y43:Z43"/>
    <mergeCell ref="B44:L44"/>
    <mergeCell ref="Y44:Z44"/>
    <mergeCell ref="M44:X44"/>
    <mergeCell ref="B41:L41"/>
    <mergeCell ref="M41:X41"/>
    <mergeCell ref="Y41:Z41"/>
    <mergeCell ref="B42:L42"/>
    <mergeCell ref="M42:X42"/>
    <mergeCell ref="Y42:Z42"/>
    <mergeCell ref="B38:L38"/>
    <mergeCell ref="M38:X38"/>
    <mergeCell ref="Y38:Z38"/>
    <mergeCell ref="B33:G33"/>
    <mergeCell ref="H33:J33"/>
    <mergeCell ref="K33:M33"/>
    <mergeCell ref="N33:P33"/>
    <mergeCell ref="Q33:S33"/>
    <mergeCell ref="T33:U33"/>
    <mergeCell ref="V33:W33"/>
    <mergeCell ref="B34:G34"/>
    <mergeCell ref="H34:J34"/>
    <mergeCell ref="K34:M34"/>
    <mergeCell ref="N34:P34"/>
    <mergeCell ref="Q34:S34"/>
    <mergeCell ref="T34:U34"/>
    <mergeCell ref="V34:W34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V13:X13"/>
    <mergeCell ref="V18:W18"/>
    <mergeCell ref="X18:Z18"/>
    <mergeCell ref="Q14:R14"/>
    <mergeCell ref="A14:P14"/>
    <mergeCell ref="Q18:S18"/>
    <mergeCell ref="T18:U18"/>
    <mergeCell ref="N20:P20"/>
    <mergeCell ref="Q20:S20"/>
    <mergeCell ref="T20:U20"/>
    <mergeCell ref="V20:W20"/>
    <mergeCell ref="B18:G18"/>
    <mergeCell ref="H18:J18"/>
    <mergeCell ref="K18:M18"/>
    <mergeCell ref="N18:P18"/>
    <mergeCell ref="B13:J13"/>
    <mergeCell ref="K13:M13"/>
    <mergeCell ref="N13:P13"/>
    <mergeCell ref="Q13:R13"/>
    <mergeCell ref="S13:U13"/>
    <mergeCell ref="S10:Z10"/>
    <mergeCell ref="K11:M11"/>
    <mergeCell ref="N11:P11"/>
    <mergeCell ref="Q11:R11"/>
    <mergeCell ref="B23:G23"/>
    <mergeCell ref="H23:J23"/>
    <mergeCell ref="K23:M23"/>
    <mergeCell ref="N23:P23"/>
    <mergeCell ref="Q23:S23"/>
    <mergeCell ref="T23:U23"/>
    <mergeCell ref="V23:W23"/>
    <mergeCell ref="B22:G22"/>
    <mergeCell ref="Y13:Z13"/>
    <mergeCell ref="B19:G19"/>
    <mergeCell ref="H19:J19"/>
    <mergeCell ref="K19:M19"/>
    <mergeCell ref="N19:P19"/>
    <mergeCell ref="Q19:S19"/>
    <mergeCell ref="T19:U19"/>
    <mergeCell ref="V19:W19"/>
    <mergeCell ref="S14:U14"/>
    <mergeCell ref="V14:X14"/>
    <mergeCell ref="Y14:Z14"/>
    <mergeCell ref="A15:Z15"/>
    <mergeCell ref="S11:U11"/>
    <mergeCell ref="V11:X11"/>
    <mergeCell ref="Y11:Z11"/>
    <mergeCell ref="A12:Z12"/>
    <mergeCell ref="X19:Z34"/>
    <mergeCell ref="B20:G20"/>
    <mergeCell ref="H20:J20"/>
    <mergeCell ref="K20:M20"/>
    <mergeCell ref="A1:Z1"/>
    <mergeCell ref="J2:Q2"/>
    <mergeCell ref="A3:Z3"/>
    <mergeCell ref="A4:Z4"/>
    <mergeCell ref="M7:P7"/>
    <mergeCell ref="A10:A11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</mergeCells>
  <dataValidations count="7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6:Z50 Y52:Z56 Y40:Y44 Z40:Z43 Y61:Y66 Z61:Z64 Z66">
      <formula1>1</formula1>
      <formula2>3</formula2>
    </dataValidation>
    <dataValidation type="whole" operator="greaterThanOrEqual" allowBlank="1" showInputMessage="1" showErrorMessage="1" error="กรุณากรอกข้อมูลเป็นตัวเลข" sqref="L21:P21 R21:S21 K21:K34 L34:M34 O34:P34 R34:S34 L23:M23 O23:P23 R23:S23 K19:S19 Q21:Q34 N22:N34">
      <formula1>0</formula1>
    </dataValidation>
    <dataValidation type="decimal" operator="greaterThanOrEqual" allowBlank="1" showInputMessage="1" showErrorMessage="1" error="กรุณากรอกข้อมูลเป็นตัวเลข" sqref="K20:S20">
      <formula1>0</formula1>
    </dataValidation>
    <dataValidation type="list" allowBlank="1" showInputMessage="1" showErrorMessage="1" error="กรุณาเลือกข้อมูลตามที่กำหนดให้" sqref="B61:B66 C61:G64 C66:G66">
      <formula1>LIST!$G$2:$G$10</formula1>
    </dataValidation>
    <dataValidation type="list" allowBlank="1" showInputMessage="1" showErrorMessage="1" error="กรุณาเลือกข้อมูลตามที่กำหนดให้" sqref="B40:L44">
      <formula1>LIST!$A$2:$A$6</formula1>
    </dataValidation>
    <dataValidation type="list" allowBlank="1" showInputMessage="1" showErrorMessage="1" error="กรุณาเลือกข้อมูลตามที่กำหนดให้" sqref="B46:L50">
      <formula1>LIST!$C$2:$C$10</formula1>
    </dataValidation>
    <dataValidation type="list" allowBlank="1" showInputMessage="1" showErrorMessage="1" error="กรุณาเลือกข้อมูลตามที่กำหนดให้" sqref="B52:L56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1"/>
  <rowBreaks count="5" manualBreakCount="5">
    <brk id="15" max="16383" man="1"/>
    <brk id="36" max="16383" man="1"/>
    <brk id="57" max="16383" man="1"/>
    <brk id="75" max="16383" man="1"/>
    <brk id="10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Z122"/>
  <sheetViews>
    <sheetView view="pageBreakPreview" zoomScaleSheetLayoutView="100" workbookViewId="0" topLeftCell="A26">
      <selection activeCell="A3" sqref="A3:Z3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9" width="8.7109375" style="5" customWidth="1"/>
    <col min="20" max="20" width="12.00390625" style="5" bestFit="1" customWidth="1"/>
    <col min="21" max="16384" width="8.7109375" style="5" customWidth="1"/>
  </cols>
  <sheetData>
    <row r="1" spans="1:26" ht="21" customHeight="1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28" t="s">
        <v>100</v>
      </c>
      <c r="K2" s="28"/>
      <c r="L2" s="28"/>
      <c r="M2" s="28"/>
      <c r="N2" s="28"/>
      <c r="O2" s="28"/>
      <c r="P2" s="28"/>
      <c r="Q2" s="28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27" t="s">
        <v>15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21" customHeight="1">
      <c r="A4" s="27" t="s">
        <v>83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ht="10.15" customHeight="1"/>
    <row r="6" ht="21" customHeight="1">
      <c r="A6" s="8" t="s">
        <v>1</v>
      </c>
    </row>
    <row r="7" spans="1:16" ht="21" customHeight="1">
      <c r="A7" s="9" t="s">
        <v>80</v>
      </c>
      <c r="L7" s="10"/>
      <c r="M7" s="29"/>
      <c r="N7" s="30"/>
      <c r="O7" s="30"/>
      <c r="P7" s="31"/>
    </row>
    <row r="8" spans="1:10" ht="21" customHeight="1">
      <c r="A8" s="9" t="s">
        <v>24</v>
      </c>
      <c r="G8" s="10"/>
      <c r="H8" s="29"/>
      <c r="I8" s="30"/>
      <c r="J8" s="31"/>
    </row>
    <row r="9" ht="9" customHeight="1">
      <c r="G9" s="5">
        <v>4</v>
      </c>
    </row>
    <row r="10" spans="1:26" s="8" customFormat="1" ht="30" customHeight="1">
      <c r="A10" s="32" t="s">
        <v>6</v>
      </c>
      <c r="B10" s="32" t="s">
        <v>19</v>
      </c>
      <c r="C10" s="32"/>
      <c r="D10" s="32"/>
      <c r="E10" s="32"/>
      <c r="F10" s="32"/>
      <c r="G10" s="32"/>
      <c r="H10" s="32"/>
      <c r="I10" s="32"/>
      <c r="J10" s="32"/>
      <c r="K10" s="32" t="s">
        <v>20</v>
      </c>
      <c r="L10" s="32"/>
      <c r="M10" s="32"/>
      <c r="N10" s="32"/>
      <c r="O10" s="32"/>
      <c r="P10" s="32"/>
      <c r="Q10" s="32"/>
      <c r="R10" s="32"/>
      <c r="S10" s="32" t="s">
        <v>5</v>
      </c>
      <c r="T10" s="32"/>
      <c r="U10" s="32"/>
      <c r="V10" s="32"/>
      <c r="W10" s="32"/>
      <c r="X10" s="32"/>
      <c r="Y10" s="32"/>
      <c r="Z10" s="32"/>
    </row>
    <row r="11" spans="1:26" s="8" customFormat="1" ht="30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 t="s">
        <v>2</v>
      </c>
      <c r="L11" s="32"/>
      <c r="M11" s="32"/>
      <c r="N11" s="32" t="s">
        <v>3</v>
      </c>
      <c r="O11" s="32"/>
      <c r="P11" s="32"/>
      <c r="Q11" s="32" t="s">
        <v>4</v>
      </c>
      <c r="R11" s="32"/>
      <c r="S11" s="32" t="s">
        <v>2</v>
      </c>
      <c r="T11" s="32"/>
      <c r="U11" s="32"/>
      <c r="V11" s="32" t="s">
        <v>3</v>
      </c>
      <c r="W11" s="32"/>
      <c r="X11" s="32"/>
      <c r="Y11" s="32" t="s">
        <v>4</v>
      </c>
      <c r="Z11" s="32"/>
    </row>
    <row r="12" spans="1:26" ht="24" customHeight="1">
      <c r="A12" s="33" t="s">
        <v>82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5"/>
    </row>
    <row r="13" spans="1:26" ht="24" customHeight="1">
      <c r="A13" s="23">
        <v>1</v>
      </c>
      <c r="B13" s="36" t="s">
        <v>81</v>
      </c>
      <c r="C13" s="36"/>
      <c r="D13" s="36"/>
      <c r="E13" s="36"/>
      <c r="F13" s="36"/>
      <c r="G13" s="36"/>
      <c r="H13" s="36"/>
      <c r="I13" s="36"/>
      <c r="J13" s="36"/>
      <c r="K13" s="37">
        <v>7000</v>
      </c>
      <c r="L13" s="37"/>
      <c r="M13" s="37"/>
      <c r="N13" s="37">
        <f>Q31</f>
        <v>0</v>
      </c>
      <c r="O13" s="37"/>
      <c r="P13" s="37"/>
      <c r="Q13" s="38">
        <f>V35</f>
        <v>0</v>
      </c>
      <c r="R13" s="38"/>
      <c r="S13" s="39">
        <v>38500000</v>
      </c>
      <c r="T13" s="40"/>
      <c r="U13" s="41"/>
      <c r="V13" s="190"/>
      <c r="W13" s="191"/>
      <c r="X13" s="192"/>
      <c r="Y13" s="166">
        <f>V13/S13*100</f>
        <v>0</v>
      </c>
      <c r="Z13" s="168"/>
    </row>
    <row r="14" spans="1:26" ht="24" customHeight="1">
      <c r="A14" s="69" t="s">
        <v>25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1"/>
      <c r="Q14" s="72">
        <f>V35</f>
        <v>0</v>
      </c>
      <c r="R14" s="72"/>
      <c r="S14" s="73">
        <f>SUM(S13)</f>
        <v>38500000</v>
      </c>
      <c r="T14" s="73"/>
      <c r="U14" s="73"/>
      <c r="V14" s="73">
        <f>V13</f>
        <v>0</v>
      </c>
      <c r="W14" s="73"/>
      <c r="X14" s="73"/>
      <c r="Y14" s="73">
        <f>Y13</f>
        <v>0</v>
      </c>
      <c r="Z14" s="73"/>
    </row>
    <row r="15" spans="1:26" ht="9.9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</row>
    <row r="16" spans="1:13" ht="24" customHeight="1">
      <c r="A16" s="12" t="s">
        <v>7</v>
      </c>
      <c r="H16" s="13"/>
      <c r="I16" s="14"/>
      <c r="J16" s="14"/>
      <c r="K16" s="14"/>
      <c r="L16" s="14"/>
      <c r="M16" s="14"/>
    </row>
    <row r="17" spans="1:26" s="11" customFormat="1" ht="9.95" customHeight="1">
      <c r="A17" s="5"/>
      <c r="B17" s="5"/>
      <c r="C17" s="5"/>
      <c r="D17" s="5"/>
      <c r="E17" s="5"/>
      <c r="F17" s="5"/>
      <c r="G17" s="5"/>
      <c r="H17" s="15"/>
      <c r="I17" s="15"/>
      <c r="J17" s="15"/>
      <c r="K17" s="15"/>
      <c r="L17" s="15"/>
      <c r="M17" s="1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8" customFormat="1" ht="72" customHeight="1">
      <c r="A18" s="18" t="s">
        <v>6</v>
      </c>
      <c r="B18" s="32" t="s">
        <v>22</v>
      </c>
      <c r="C18" s="32"/>
      <c r="D18" s="32"/>
      <c r="E18" s="32"/>
      <c r="F18" s="32"/>
      <c r="G18" s="32"/>
      <c r="H18" s="32" t="s">
        <v>26</v>
      </c>
      <c r="I18" s="32"/>
      <c r="J18" s="32"/>
      <c r="K18" s="32" t="s">
        <v>23</v>
      </c>
      <c r="L18" s="32"/>
      <c r="M18" s="32"/>
      <c r="N18" s="32" t="s">
        <v>27</v>
      </c>
      <c r="O18" s="32"/>
      <c r="P18" s="32"/>
      <c r="Q18" s="32" t="s">
        <v>28</v>
      </c>
      <c r="R18" s="32"/>
      <c r="S18" s="32"/>
      <c r="T18" s="32" t="s">
        <v>29</v>
      </c>
      <c r="U18" s="32"/>
      <c r="V18" s="89" t="s">
        <v>8</v>
      </c>
      <c r="W18" s="89"/>
      <c r="X18" s="32" t="s">
        <v>9</v>
      </c>
      <c r="Y18" s="32"/>
      <c r="Z18" s="32"/>
    </row>
    <row r="19" spans="1:26" ht="24" customHeight="1">
      <c r="A19" s="24">
        <v>1</v>
      </c>
      <c r="B19" s="63" t="s">
        <v>84</v>
      </c>
      <c r="C19" s="63"/>
      <c r="D19" s="63"/>
      <c r="E19" s="63"/>
      <c r="F19" s="63"/>
      <c r="G19" s="63"/>
      <c r="H19" s="64">
        <v>32</v>
      </c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5"/>
      <c r="T19" s="66">
        <v>20</v>
      </c>
      <c r="U19" s="66"/>
      <c r="V19" s="67">
        <f>SUM(V20:W23)</f>
        <v>0</v>
      </c>
      <c r="W19" s="68"/>
      <c r="X19" s="182"/>
      <c r="Y19" s="74"/>
      <c r="Z19" s="183"/>
    </row>
    <row r="20" spans="1:26" ht="24" customHeight="1">
      <c r="A20" s="23">
        <v>1.1</v>
      </c>
      <c r="B20" s="75" t="s">
        <v>85</v>
      </c>
      <c r="C20" s="75"/>
      <c r="D20" s="75"/>
      <c r="E20" s="75"/>
      <c r="F20" s="75"/>
      <c r="G20" s="75"/>
      <c r="H20" s="62">
        <v>32</v>
      </c>
      <c r="I20" s="62"/>
      <c r="J20" s="62"/>
      <c r="K20" s="61"/>
      <c r="L20" s="61"/>
      <c r="M20" s="61"/>
      <c r="N20" s="61"/>
      <c r="O20" s="61"/>
      <c r="P20" s="61"/>
      <c r="Q20" s="61"/>
      <c r="R20" s="61"/>
      <c r="S20" s="61"/>
      <c r="T20" s="47">
        <v>5</v>
      </c>
      <c r="U20" s="47"/>
      <c r="V20" s="48">
        <f>(T20*((K20*0)+(N20*50)+(Q20*100)))/(H20*100)</f>
        <v>0</v>
      </c>
      <c r="W20" s="49"/>
      <c r="X20" s="184"/>
      <c r="Y20" s="185"/>
      <c r="Z20" s="186"/>
    </row>
    <row r="21" spans="1:26" ht="24" customHeight="1">
      <c r="A21" s="23">
        <v>1.2</v>
      </c>
      <c r="B21" s="75" t="s">
        <v>86</v>
      </c>
      <c r="C21" s="75"/>
      <c r="D21" s="75"/>
      <c r="E21" s="75"/>
      <c r="F21" s="75"/>
      <c r="G21" s="75"/>
      <c r="H21" s="62">
        <v>32</v>
      </c>
      <c r="I21" s="62"/>
      <c r="J21" s="62"/>
      <c r="K21" s="61"/>
      <c r="L21" s="61"/>
      <c r="M21" s="61"/>
      <c r="N21" s="61"/>
      <c r="O21" s="61"/>
      <c r="P21" s="61"/>
      <c r="Q21" s="61"/>
      <c r="R21" s="61"/>
      <c r="S21" s="56"/>
      <c r="T21" s="47">
        <v>5</v>
      </c>
      <c r="U21" s="47"/>
      <c r="V21" s="48">
        <f>(T21*((K21*0)+(N21*50)+(Q21*100)))/(H21*100)</f>
        <v>0</v>
      </c>
      <c r="W21" s="49"/>
      <c r="X21" s="184"/>
      <c r="Y21" s="185"/>
      <c r="Z21" s="186"/>
    </row>
    <row r="22" spans="1:26" ht="24" customHeight="1">
      <c r="A22" s="23">
        <v>1.3</v>
      </c>
      <c r="B22" s="50" t="s">
        <v>87</v>
      </c>
      <c r="C22" s="51"/>
      <c r="D22" s="51"/>
      <c r="E22" s="51"/>
      <c r="F22" s="51"/>
      <c r="G22" s="52"/>
      <c r="H22" s="53">
        <v>32</v>
      </c>
      <c r="I22" s="54"/>
      <c r="J22" s="55"/>
      <c r="K22" s="56"/>
      <c r="L22" s="57"/>
      <c r="M22" s="58"/>
      <c r="N22" s="56"/>
      <c r="O22" s="57"/>
      <c r="P22" s="58"/>
      <c r="Q22" s="56"/>
      <c r="R22" s="57"/>
      <c r="S22" s="57"/>
      <c r="T22" s="47">
        <v>5</v>
      </c>
      <c r="U22" s="47"/>
      <c r="V22" s="48">
        <f>(T22*((K22*0)+(N22*50)+(Q22*100)))/(H22*100)</f>
        <v>0</v>
      </c>
      <c r="W22" s="49"/>
      <c r="X22" s="184"/>
      <c r="Y22" s="185"/>
      <c r="Z22" s="186"/>
    </row>
    <row r="23" spans="1:26" ht="48" customHeight="1">
      <c r="A23" s="23">
        <v>1.4</v>
      </c>
      <c r="B23" s="59" t="s">
        <v>88</v>
      </c>
      <c r="C23" s="59"/>
      <c r="D23" s="59"/>
      <c r="E23" s="59"/>
      <c r="F23" s="59"/>
      <c r="G23" s="59"/>
      <c r="H23" s="62">
        <v>32</v>
      </c>
      <c r="I23" s="62"/>
      <c r="J23" s="62"/>
      <c r="K23" s="61"/>
      <c r="L23" s="61"/>
      <c r="M23" s="61"/>
      <c r="N23" s="61"/>
      <c r="O23" s="61"/>
      <c r="P23" s="61"/>
      <c r="Q23" s="61"/>
      <c r="R23" s="61"/>
      <c r="S23" s="56"/>
      <c r="T23" s="47">
        <v>5</v>
      </c>
      <c r="U23" s="47"/>
      <c r="V23" s="48">
        <f aca="true" t="shared" si="0" ref="V23:V34">(T23*((K23*0)+(N23*50)+(Q23*100)))/(H23*100)</f>
        <v>0</v>
      </c>
      <c r="W23" s="49"/>
      <c r="X23" s="184"/>
      <c r="Y23" s="185"/>
      <c r="Z23" s="186"/>
    </row>
    <row r="24" spans="1:26" ht="24" customHeight="1">
      <c r="A24" s="24">
        <v>2</v>
      </c>
      <c r="B24" s="76" t="s">
        <v>89</v>
      </c>
      <c r="C24" s="77"/>
      <c r="D24" s="77"/>
      <c r="E24" s="77"/>
      <c r="F24" s="77"/>
      <c r="G24" s="78"/>
      <c r="H24" s="79">
        <v>32</v>
      </c>
      <c r="I24" s="80"/>
      <c r="J24" s="81"/>
      <c r="K24" s="65"/>
      <c r="L24" s="82"/>
      <c r="M24" s="83"/>
      <c r="N24" s="65"/>
      <c r="O24" s="82"/>
      <c r="P24" s="83"/>
      <c r="Q24" s="65"/>
      <c r="R24" s="82"/>
      <c r="S24" s="83"/>
      <c r="T24" s="84">
        <v>20</v>
      </c>
      <c r="U24" s="85"/>
      <c r="V24" s="67">
        <f>SUM(V25:W28)</f>
        <v>0</v>
      </c>
      <c r="W24" s="68"/>
      <c r="X24" s="184"/>
      <c r="Y24" s="185"/>
      <c r="Z24" s="186"/>
    </row>
    <row r="25" spans="1:26" ht="24" customHeight="1">
      <c r="A25" s="23">
        <v>2.1</v>
      </c>
      <c r="B25" s="50" t="s">
        <v>90</v>
      </c>
      <c r="C25" s="51"/>
      <c r="D25" s="51"/>
      <c r="E25" s="51"/>
      <c r="F25" s="51"/>
      <c r="G25" s="52"/>
      <c r="H25" s="53">
        <v>14</v>
      </c>
      <c r="I25" s="54"/>
      <c r="J25" s="55"/>
      <c r="K25" s="56"/>
      <c r="L25" s="57"/>
      <c r="M25" s="58"/>
      <c r="N25" s="56"/>
      <c r="O25" s="57"/>
      <c r="P25" s="58"/>
      <c r="Q25" s="56"/>
      <c r="R25" s="57"/>
      <c r="S25" s="102"/>
      <c r="T25" s="100">
        <v>5</v>
      </c>
      <c r="U25" s="101"/>
      <c r="V25" s="48">
        <f aca="true" t="shared" si="1" ref="V25:V33">(T25*((K25*0)+(N25*50)+(Q25*100)))/(H25*100)</f>
        <v>0</v>
      </c>
      <c r="W25" s="49"/>
      <c r="X25" s="184"/>
      <c r="Y25" s="185"/>
      <c r="Z25" s="186"/>
    </row>
    <row r="26" spans="1:26" ht="48" customHeight="1">
      <c r="A26" s="23">
        <v>2.2</v>
      </c>
      <c r="B26" s="50" t="s">
        <v>91</v>
      </c>
      <c r="C26" s="51"/>
      <c r="D26" s="51"/>
      <c r="E26" s="51"/>
      <c r="F26" s="51"/>
      <c r="G26" s="52"/>
      <c r="H26" s="53">
        <v>32</v>
      </c>
      <c r="I26" s="54"/>
      <c r="J26" s="55"/>
      <c r="K26" s="56"/>
      <c r="L26" s="57"/>
      <c r="M26" s="58"/>
      <c r="N26" s="56"/>
      <c r="O26" s="57"/>
      <c r="P26" s="58"/>
      <c r="Q26" s="56"/>
      <c r="R26" s="57"/>
      <c r="S26" s="102"/>
      <c r="T26" s="100">
        <v>5</v>
      </c>
      <c r="U26" s="101"/>
      <c r="V26" s="48">
        <f t="shared" si="1"/>
        <v>0</v>
      </c>
      <c r="W26" s="49"/>
      <c r="X26" s="184"/>
      <c r="Y26" s="185"/>
      <c r="Z26" s="186"/>
    </row>
    <row r="27" spans="1:26" ht="48" customHeight="1">
      <c r="A27" s="23">
        <v>2.3</v>
      </c>
      <c r="B27" s="50" t="s">
        <v>92</v>
      </c>
      <c r="C27" s="51"/>
      <c r="D27" s="51"/>
      <c r="E27" s="51"/>
      <c r="F27" s="51"/>
      <c r="G27" s="52"/>
      <c r="H27" s="53">
        <v>32</v>
      </c>
      <c r="I27" s="54"/>
      <c r="J27" s="55"/>
      <c r="K27" s="56"/>
      <c r="L27" s="57"/>
      <c r="M27" s="58"/>
      <c r="N27" s="56"/>
      <c r="O27" s="57"/>
      <c r="P27" s="58"/>
      <c r="Q27" s="56"/>
      <c r="R27" s="57"/>
      <c r="S27" s="102"/>
      <c r="T27" s="100">
        <v>5</v>
      </c>
      <c r="U27" s="101"/>
      <c r="V27" s="48">
        <f t="shared" si="1"/>
        <v>0</v>
      </c>
      <c r="W27" s="49"/>
      <c r="X27" s="184"/>
      <c r="Y27" s="185"/>
      <c r="Z27" s="185"/>
    </row>
    <row r="28" spans="1:26" ht="48" customHeight="1">
      <c r="A28" s="23">
        <v>2.4</v>
      </c>
      <c r="B28" s="50" t="s">
        <v>93</v>
      </c>
      <c r="C28" s="51"/>
      <c r="D28" s="51"/>
      <c r="E28" s="51"/>
      <c r="F28" s="51"/>
      <c r="G28" s="147"/>
      <c r="H28" s="54">
        <v>32</v>
      </c>
      <c r="I28" s="54"/>
      <c r="J28" s="55"/>
      <c r="K28" s="56"/>
      <c r="L28" s="57"/>
      <c r="M28" s="58"/>
      <c r="N28" s="56"/>
      <c r="O28" s="57"/>
      <c r="P28" s="58"/>
      <c r="Q28" s="56"/>
      <c r="R28" s="57"/>
      <c r="S28" s="102"/>
      <c r="T28" s="100">
        <v>5</v>
      </c>
      <c r="U28" s="101"/>
      <c r="V28" s="48">
        <f t="shared" si="1"/>
        <v>0</v>
      </c>
      <c r="W28" s="49"/>
      <c r="X28" s="184"/>
      <c r="Y28" s="185"/>
      <c r="Z28" s="186"/>
    </row>
    <row r="29" spans="1:26" ht="24" customHeight="1">
      <c r="A29" s="24">
        <v>3</v>
      </c>
      <c r="B29" s="76" t="s">
        <v>94</v>
      </c>
      <c r="C29" s="77"/>
      <c r="D29" s="77"/>
      <c r="E29" s="77"/>
      <c r="F29" s="77"/>
      <c r="G29" s="78"/>
      <c r="H29" s="79">
        <v>7000</v>
      </c>
      <c r="I29" s="80"/>
      <c r="J29" s="81"/>
      <c r="K29" s="169"/>
      <c r="L29" s="170"/>
      <c r="M29" s="171"/>
      <c r="N29" s="169"/>
      <c r="O29" s="170"/>
      <c r="P29" s="171"/>
      <c r="Q29" s="169"/>
      <c r="R29" s="170"/>
      <c r="S29" s="171"/>
      <c r="T29" s="84">
        <v>50</v>
      </c>
      <c r="U29" s="85"/>
      <c r="V29" s="67">
        <f>SUM(V30:W31)</f>
        <v>0</v>
      </c>
      <c r="W29" s="68"/>
      <c r="X29" s="184"/>
      <c r="Y29" s="185"/>
      <c r="Z29" s="186"/>
    </row>
    <row r="30" spans="1:26" ht="24" customHeight="1">
      <c r="A30" s="23">
        <v>3.1</v>
      </c>
      <c r="B30" s="50" t="s">
        <v>95</v>
      </c>
      <c r="C30" s="51"/>
      <c r="D30" s="51"/>
      <c r="E30" s="51"/>
      <c r="F30" s="51"/>
      <c r="G30" s="52"/>
      <c r="H30" s="53">
        <v>7000</v>
      </c>
      <c r="I30" s="54"/>
      <c r="J30" s="55"/>
      <c r="K30" s="166"/>
      <c r="L30" s="167"/>
      <c r="M30" s="168"/>
      <c r="N30" s="166"/>
      <c r="O30" s="167"/>
      <c r="P30" s="168"/>
      <c r="Q30" s="166"/>
      <c r="R30" s="167"/>
      <c r="S30" s="173"/>
      <c r="T30" s="100">
        <v>20</v>
      </c>
      <c r="U30" s="101"/>
      <c r="V30" s="48">
        <f t="shared" si="1"/>
        <v>0</v>
      </c>
      <c r="W30" s="49"/>
      <c r="X30" s="184"/>
      <c r="Y30" s="185"/>
      <c r="Z30" s="186"/>
    </row>
    <row r="31" spans="1:26" ht="24" customHeight="1">
      <c r="A31" s="23">
        <v>3.2</v>
      </c>
      <c r="B31" s="50" t="s">
        <v>96</v>
      </c>
      <c r="C31" s="51"/>
      <c r="D31" s="51"/>
      <c r="E31" s="51"/>
      <c r="F31" s="51"/>
      <c r="G31" s="52"/>
      <c r="H31" s="53">
        <v>7000</v>
      </c>
      <c r="I31" s="54"/>
      <c r="J31" s="55"/>
      <c r="K31" s="166"/>
      <c r="L31" s="167"/>
      <c r="M31" s="168"/>
      <c r="N31" s="166"/>
      <c r="O31" s="167"/>
      <c r="P31" s="168"/>
      <c r="Q31" s="166"/>
      <c r="R31" s="167"/>
      <c r="S31" s="173"/>
      <c r="T31" s="100">
        <v>30</v>
      </c>
      <c r="U31" s="101"/>
      <c r="V31" s="48">
        <f t="shared" si="1"/>
        <v>0</v>
      </c>
      <c r="W31" s="49"/>
      <c r="X31" s="184"/>
      <c r="Y31" s="185"/>
      <c r="Z31" s="186"/>
    </row>
    <row r="32" spans="1:26" ht="24" customHeight="1">
      <c r="A32" s="25">
        <v>4</v>
      </c>
      <c r="B32" s="148" t="s">
        <v>97</v>
      </c>
      <c r="C32" s="149"/>
      <c r="D32" s="149"/>
      <c r="E32" s="149"/>
      <c r="F32" s="149"/>
      <c r="G32" s="150"/>
      <c r="H32" s="157">
        <v>32</v>
      </c>
      <c r="I32" s="158"/>
      <c r="J32" s="159"/>
      <c r="K32" s="163"/>
      <c r="L32" s="164"/>
      <c r="M32" s="165"/>
      <c r="N32" s="163"/>
      <c r="O32" s="164"/>
      <c r="P32" s="165"/>
      <c r="Q32" s="163"/>
      <c r="R32" s="164"/>
      <c r="S32" s="165"/>
      <c r="T32" s="176">
        <v>10</v>
      </c>
      <c r="U32" s="177"/>
      <c r="V32" s="180">
        <f>SUM(V33:W34)</f>
        <v>0</v>
      </c>
      <c r="W32" s="181"/>
      <c r="X32" s="184"/>
      <c r="Y32" s="185"/>
      <c r="Z32" s="186"/>
    </row>
    <row r="33" spans="1:26" ht="24" customHeight="1">
      <c r="A33" s="26">
        <v>4.1</v>
      </c>
      <c r="B33" s="151" t="s">
        <v>98</v>
      </c>
      <c r="C33" s="152"/>
      <c r="D33" s="152"/>
      <c r="E33" s="152"/>
      <c r="F33" s="152"/>
      <c r="G33" s="153"/>
      <c r="H33" s="154">
        <v>32</v>
      </c>
      <c r="I33" s="155"/>
      <c r="J33" s="156"/>
      <c r="K33" s="160"/>
      <c r="L33" s="161"/>
      <c r="M33" s="162"/>
      <c r="N33" s="160"/>
      <c r="O33" s="161"/>
      <c r="P33" s="162"/>
      <c r="Q33" s="160"/>
      <c r="R33" s="161"/>
      <c r="S33" s="172"/>
      <c r="T33" s="174">
        <v>5</v>
      </c>
      <c r="U33" s="175"/>
      <c r="V33" s="178">
        <f t="shared" si="1"/>
        <v>0</v>
      </c>
      <c r="W33" s="179"/>
      <c r="X33" s="184"/>
      <c r="Y33" s="185"/>
      <c r="Z33" s="186"/>
    </row>
    <row r="34" spans="1:26" ht="24" customHeight="1">
      <c r="A34" s="23">
        <v>4.2</v>
      </c>
      <c r="B34" s="59" t="s">
        <v>99</v>
      </c>
      <c r="C34" s="59"/>
      <c r="D34" s="59"/>
      <c r="E34" s="59"/>
      <c r="F34" s="59"/>
      <c r="G34" s="59"/>
      <c r="H34" s="60">
        <v>32</v>
      </c>
      <c r="I34" s="60"/>
      <c r="J34" s="60"/>
      <c r="K34" s="61"/>
      <c r="L34" s="61"/>
      <c r="M34" s="61"/>
      <c r="N34" s="61"/>
      <c r="O34" s="61"/>
      <c r="P34" s="61"/>
      <c r="Q34" s="61"/>
      <c r="R34" s="61"/>
      <c r="S34" s="56"/>
      <c r="T34" s="47">
        <v>5</v>
      </c>
      <c r="U34" s="47"/>
      <c r="V34" s="48">
        <f t="shared" si="0"/>
        <v>0</v>
      </c>
      <c r="W34" s="49"/>
      <c r="X34" s="187"/>
      <c r="Y34" s="188"/>
      <c r="Z34" s="189"/>
    </row>
    <row r="35" spans="1:26" ht="24" customHeight="1">
      <c r="A35" s="95" t="s">
        <v>10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6">
        <f>SUM(T32,T29,T24,T19)</f>
        <v>100</v>
      </c>
      <c r="U35" s="97"/>
      <c r="V35" s="98">
        <f>SUM(V19,V24,V29,V32)</f>
        <v>0</v>
      </c>
      <c r="W35" s="98"/>
      <c r="X35" s="99"/>
      <c r="Y35" s="99"/>
      <c r="Z35" s="99"/>
    </row>
    <row r="36" spans="1:26" ht="9.9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</row>
    <row r="37" ht="24" customHeight="1">
      <c r="A37" s="4" t="s">
        <v>76</v>
      </c>
    </row>
    <row r="38" spans="1:26" ht="60" customHeight="1">
      <c r="A38" s="18" t="s">
        <v>6</v>
      </c>
      <c r="B38" s="32" t="s">
        <v>30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86" t="s">
        <v>31</v>
      </c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89" t="s">
        <v>32</v>
      </c>
      <c r="Z38" s="89"/>
    </row>
    <row r="39" spans="1:26" ht="24" customHeight="1">
      <c r="A39" s="90" t="s">
        <v>33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2"/>
    </row>
    <row r="40" spans="1:26" ht="48" customHeight="1">
      <c r="A40" s="19" t="str">
        <f>IF(B40&lt;&gt;"","2.1.1","")</f>
        <v/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42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4"/>
      <c r="Y40" s="94"/>
      <c r="Z40" s="94"/>
    </row>
    <row r="41" spans="1:26" ht="48" customHeight="1">
      <c r="A41" s="19" t="str">
        <f>IF(B41&lt;&gt;"","2.1.2","")</f>
        <v/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42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4"/>
      <c r="Y41" s="94"/>
      <c r="Z41" s="94"/>
    </row>
    <row r="42" spans="1:26" ht="48" customHeight="1">
      <c r="A42" s="19" t="str">
        <f>IF(B42&lt;&gt;"","2.1.3","")</f>
        <v/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42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4"/>
      <c r="Y42" s="94"/>
      <c r="Z42" s="94"/>
    </row>
    <row r="43" spans="1:26" ht="48" customHeight="1">
      <c r="A43" s="19" t="str">
        <f>IF(B43&lt;&gt;"","2.1.4","")</f>
        <v/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42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4"/>
      <c r="Y43" s="94"/>
      <c r="Z43" s="94"/>
    </row>
    <row r="44" spans="1:26" ht="48" customHeight="1">
      <c r="A44" s="19" t="str">
        <f>IF(B44&lt;&gt;"","2.1.5","")</f>
        <v/>
      </c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20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2"/>
      <c r="Y44" s="45"/>
      <c r="Z44" s="46"/>
    </row>
    <row r="45" spans="1:26" ht="24" customHeight="1">
      <c r="A45" s="90" t="s">
        <v>34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2"/>
    </row>
    <row r="46" spans="1:26" ht="48" customHeight="1">
      <c r="A46" s="19" t="str">
        <f>IF(B46&lt;&gt;"","2.2.1","")</f>
        <v/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42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94"/>
      <c r="Z46" s="94"/>
    </row>
    <row r="47" spans="1:26" ht="48" customHeight="1">
      <c r="A47" s="19" t="str">
        <f>IF(B47&lt;&gt;"","2.2.2","")</f>
        <v/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42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4"/>
      <c r="Y47" s="94"/>
      <c r="Z47" s="94"/>
    </row>
    <row r="48" spans="1:26" ht="48" customHeight="1">
      <c r="A48" s="19" t="str">
        <f>IF(B48&lt;&gt;"","2.2.3","")</f>
        <v/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42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4"/>
      <c r="Y48" s="94"/>
      <c r="Z48" s="94"/>
    </row>
    <row r="49" spans="1:26" ht="48" customHeight="1">
      <c r="A49" s="19" t="str">
        <f>IF(B49&lt;&gt;"","2.2.4","")</f>
        <v/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42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4"/>
      <c r="Y49" s="94"/>
      <c r="Z49" s="94"/>
    </row>
    <row r="50" spans="1:26" ht="48" customHeight="1">
      <c r="A50" s="19" t="str">
        <f>IF(B50&lt;&gt;"","2.2.5","")</f>
        <v/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42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4"/>
      <c r="Y50" s="94"/>
      <c r="Z50" s="94"/>
    </row>
    <row r="51" spans="1:26" ht="15.75" customHeight="1">
      <c r="A51" s="90" t="s">
        <v>35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2"/>
    </row>
    <row r="52" spans="1:26" ht="48" customHeight="1">
      <c r="A52" s="19" t="str">
        <f>IF(B52&lt;&gt;"","2.3.1","")</f>
        <v/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42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4"/>
      <c r="Y52" s="94"/>
      <c r="Z52" s="94"/>
    </row>
    <row r="53" spans="1:26" ht="48" customHeight="1">
      <c r="A53" s="19" t="str">
        <f>IF(B53&lt;&gt;"","2.3.2","")</f>
        <v/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42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4"/>
      <c r="Y53" s="94"/>
      <c r="Z53" s="94"/>
    </row>
    <row r="54" spans="1:26" ht="48" customHeight="1">
      <c r="A54" s="19" t="str">
        <f>IF(B54&lt;&gt;"","2.3.3","")</f>
        <v/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42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4"/>
      <c r="Y54" s="94"/>
      <c r="Z54" s="94"/>
    </row>
    <row r="55" spans="1:26" ht="48" customHeight="1">
      <c r="A55" s="19" t="str">
        <f>IF(B55&lt;&gt;"","2.3.4","")</f>
        <v/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42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4"/>
      <c r="Y55" s="94"/>
      <c r="Z55" s="94"/>
    </row>
    <row r="56" spans="1:26" ht="48" customHeight="1">
      <c r="A56" s="19" t="str">
        <f>IF(B56&lt;&gt;"","2.3.5","")</f>
        <v/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42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4"/>
      <c r="Y56" s="94"/>
      <c r="Z56" s="94"/>
    </row>
    <row r="57" ht="9.95" customHeight="1"/>
    <row r="58" ht="24" customHeight="1">
      <c r="A58" s="5" t="s">
        <v>77</v>
      </c>
    </row>
    <row r="59" ht="9.95" customHeight="1"/>
    <row r="60" spans="1:26" ht="60" customHeight="1">
      <c r="A60" s="18" t="s">
        <v>6</v>
      </c>
      <c r="B60" s="32" t="s">
        <v>36</v>
      </c>
      <c r="C60" s="32"/>
      <c r="D60" s="32"/>
      <c r="E60" s="32"/>
      <c r="F60" s="32"/>
      <c r="G60" s="32"/>
      <c r="H60" s="32" t="s">
        <v>31</v>
      </c>
      <c r="I60" s="32"/>
      <c r="J60" s="32"/>
      <c r="K60" s="32"/>
      <c r="L60" s="32"/>
      <c r="M60" s="32"/>
      <c r="N60" s="32"/>
      <c r="O60" s="32"/>
      <c r="P60" s="32"/>
      <c r="Q60" s="86" t="s">
        <v>37</v>
      </c>
      <c r="R60" s="87"/>
      <c r="S60" s="87"/>
      <c r="T60" s="87"/>
      <c r="U60" s="87"/>
      <c r="V60" s="87"/>
      <c r="W60" s="87"/>
      <c r="X60" s="88"/>
      <c r="Y60" s="89" t="s">
        <v>32</v>
      </c>
      <c r="Z60" s="89"/>
    </row>
    <row r="61" spans="1:26" s="16" customFormat="1" ht="72" customHeight="1">
      <c r="A61" s="19" t="str">
        <f>IF(B61&lt;&gt;"","3.1","")</f>
        <v/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42"/>
      <c r="R61" s="43"/>
      <c r="S61" s="43"/>
      <c r="T61" s="43"/>
      <c r="U61" s="43"/>
      <c r="V61" s="43"/>
      <c r="W61" s="43"/>
      <c r="X61" s="44"/>
      <c r="Y61" s="94"/>
      <c r="Z61" s="94"/>
    </row>
    <row r="62" spans="1:26" ht="72" customHeight="1">
      <c r="A62" s="19" t="str">
        <f>IF(B62&lt;&gt;"","3.2","")</f>
        <v/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42"/>
      <c r="R62" s="43"/>
      <c r="S62" s="43"/>
      <c r="T62" s="43"/>
      <c r="U62" s="43"/>
      <c r="V62" s="43"/>
      <c r="W62" s="43"/>
      <c r="X62" s="44"/>
      <c r="Y62" s="94"/>
      <c r="Z62" s="94"/>
    </row>
    <row r="63" spans="1:26" ht="72" customHeight="1">
      <c r="A63" s="19" t="str">
        <f>IF(B63&lt;&gt;"","3.3","")</f>
        <v/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42"/>
      <c r="R63" s="43"/>
      <c r="S63" s="43"/>
      <c r="T63" s="43"/>
      <c r="U63" s="43"/>
      <c r="V63" s="43"/>
      <c r="W63" s="43"/>
      <c r="X63" s="44"/>
      <c r="Y63" s="94"/>
      <c r="Z63" s="94"/>
    </row>
    <row r="64" spans="1:26" ht="72" customHeight="1">
      <c r="A64" s="19" t="str">
        <f>IF(B64&lt;&gt;"","3.4","")</f>
        <v/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42"/>
      <c r="R64" s="43"/>
      <c r="S64" s="43"/>
      <c r="T64" s="43"/>
      <c r="U64" s="43"/>
      <c r="V64" s="43"/>
      <c r="W64" s="43"/>
      <c r="X64" s="44"/>
      <c r="Y64" s="94"/>
      <c r="Z64" s="94"/>
    </row>
    <row r="65" spans="1:26" ht="72" customHeight="1">
      <c r="A65" s="19" t="str">
        <f>IF(B65&lt;&gt;"","3.5","")</f>
        <v/>
      </c>
      <c r="B65" s="42"/>
      <c r="C65" s="43"/>
      <c r="D65" s="43"/>
      <c r="E65" s="43"/>
      <c r="F65" s="43"/>
      <c r="G65" s="44"/>
      <c r="H65" s="42"/>
      <c r="I65" s="43"/>
      <c r="J65" s="43"/>
      <c r="K65" s="43"/>
      <c r="L65" s="43"/>
      <c r="M65" s="43"/>
      <c r="N65" s="43"/>
      <c r="O65" s="43"/>
      <c r="P65" s="44"/>
      <c r="Q65" s="42"/>
      <c r="R65" s="43"/>
      <c r="S65" s="43"/>
      <c r="T65" s="43"/>
      <c r="U65" s="43"/>
      <c r="V65" s="43"/>
      <c r="W65" s="43"/>
      <c r="X65" s="44"/>
      <c r="Y65" s="45"/>
      <c r="Z65" s="46"/>
    </row>
    <row r="66" spans="1:26" ht="72" customHeight="1">
      <c r="A66" s="19" t="str">
        <f>IF(B66&lt;&gt;"","3.6","")</f>
        <v/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42"/>
      <c r="R66" s="43"/>
      <c r="S66" s="43"/>
      <c r="T66" s="43"/>
      <c r="U66" s="43"/>
      <c r="V66" s="43"/>
      <c r="W66" s="43"/>
      <c r="X66" s="44"/>
      <c r="Y66" s="94"/>
      <c r="Z66" s="94"/>
    </row>
    <row r="67" ht="9.95" customHeight="1">
      <c r="A67" s="5"/>
    </row>
    <row r="68" ht="24" customHeight="1">
      <c r="A68" s="5" t="s">
        <v>78</v>
      </c>
    </row>
    <row r="69" ht="9.95" customHeight="1">
      <c r="A69" s="5"/>
    </row>
    <row r="70" spans="2:25" ht="48" customHeight="1">
      <c r="B70" s="119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1"/>
    </row>
    <row r="71" spans="2:25" ht="48" customHeight="1">
      <c r="B71" s="122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4"/>
    </row>
    <row r="72" spans="2:25" ht="48" customHeight="1">
      <c r="B72" s="122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4"/>
    </row>
    <row r="73" spans="2:25" ht="48" customHeight="1">
      <c r="B73" s="122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4"/>
    </row>
    <row r="74" spans="2:25" ht="48" customHeight="1">
      <c r="B74" s="125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7"/>
    </row>
    <row r="75" ht="24" customHeight="1">
      <c r="A75" s="5"/>
    </row>
    <row r="76" ht="35.25" customHeight="1">
      <c r="A76" s="5" t="s">
        <v>79</v>
      </c>
    </row>
    <row r="77" ht="21" customHeight="1"/>
    <row r="78" spans="2:25" ht="21" customHeight="1">
      <c r="B78" s="128"/>
      <c r="C78" s="128"/>
      <c r="D78" s="128"/>
      <c r="E78" s="128"/>
      <c r="F78" s="128"/>
      <c r="G78" s="128"/>
      <c r="H78" s="128"/>
      <c r="J78" s="128"/>
      <c r="K78" s="128"/>
      <c r="L78" s="128"/>
      <c r="M78" s="128"/>
      <c r="N78" s="128"/>
      <c r="O78" s="128"/>
      <c r="P78" s="128"/>
      <c r="Q78" s="128"/>
      <c r="S78" s="103"/>
      <c r="T78" s="104"/>
      <c r="U78" s="104"/>
      <c r="V78" s="104"/>
      <c r="W78" s="104"/>
      <c r="X78" s="104"/>
      <c r="Y78" s="105"/>
    </row>
    <row r="79" spans="2:25" ht="21" customHeight="1">
      <c r="B79" s="128"/>
      <c r="C79" s="128"/>
      <c r="D79" s="128"/>
      <c r="E79" s="128"/>
      <c r="F79" s="128"/>
      <c r="G79" s="128"/>
      <c r="H79" s="128"/>
      <c r="J79" s="128"/>
      <c r="K79" s="128"/>
      <c r="L79" s="128"/>
      <c r="M79" s="128"/>
      <c r="N79" s="128"/>
      <c r="O79" s="128"/>
      <c r="P79" s="128"/>
      <c r="Q79" s="128"/>
      <c r="S79" s="106"/>
      <c r="T79" s="107"/>
      <c r="U79" s="107"/>
      <c r="V79" s="107"/>
      <c r="W79" s="107"/>
      <c r="X79" s="107"/>
      <c r="Y79" s="108"/>
    </row>
    <row r="80" spans="2:25" ht="21" customHeight="1">
      <c r="B80" s="128"/>
      <c r="C80" s="128"/>
      <c r="D80" s="128"/>
      <c r="E80" s="128"/>
      <c r="F80" s="128"/>
      <c r="G80" s="128"/>
      <c r="H80" s="128"/>
      <c r="J80" s="128"/>
      <c r="K80" s="128"/>
      <c r="L80" s="128"/>
      <c r="M80" s="128"/>
      <c r="N80" s="128"/>
      <c r="O80" s="128"/>
      <c r="P80" s="128"/>
      <c r="Q80" s="128"/>
      <c r="S80" s="106"/>
      <c r="T80" s="107"/>
      <c r="U80" s="107"/>
      <c r="V80" s="107"/>
      <c r="W80" s="107"/>
      <c r="X80" s="107"/>
      <c r="Y80" s="108"/>
    </row>
    <row r="81" spans="2:25" ht="21" customHeight="1">
      <c r="B81" s="128"/>
      <c r="C81" s="128"/>
      <c r="D81" s="128"/>
      <c r="E81" s="128"/>
      <c r="F81" s="128"/>
      <c r="G81" s="128"/>
      <c r="H81" s="128"/>
      <c r="J81" s="128"/>
      <c r="K81" s="128"/>
      <c r="L81" s="128"/>
      <c r="M81" s="128"/>
      <c r="N81" s="128"/>
      <c r="O81" s="128"/>
      <c r="P81" s="128"/>
      <c r="Q81" s="128"/>
      <c r="S81" s="106"/>
      <c r="T81" s="107"/>
      <c r="U81" s="107"/>
      <c r="V81" s="107"/>
      <c r="W81" s="107"/>
      <c r="X81" s="107"/>
      <c r="Y81" s="108"/>
    </row>
    <row r="82" spans="2:25" ht="21" customHeight="1">
      <c r="B82" s="128"/>
      <c r="C82" s="128"/>
      <c r="D82" s="128"/>
      <c r="E82" s="128"/>
      <c r="F82" s="128"/>
      <c r="G82" s="128"/>
      <c r="H82" s="128"/>
      <c r="J82" s="128"/>
      <c r="K82" s="128"/>
      <c r="L82" s="128"/>
      <c r="M82" s="128"/>
      <c r="N82" s="128"/>
      <c r="O82" s="128"/>
      <c r="P82" s="128"/>
      <c r="Q82" s="128"/>
      <c r="S82" s="106"/>
      <c r="T82" s="107"/>
      <c r="U82" s="107"/>
      <c r="V82" s="107"/>
      <c r="W82" s="107"/>
      <c r="X82" s="107"/>
      <c r="Y82" s="108"/>
    </row>
    <row r="83" spans="2:25" ht="21" customHeight="1">
      <c r="B83" s="128"/>
      <c r="C83" s="128"/>
      <c r="D83" s="128"/>
      <c r="E83" s="128"/>
      <c r="F83" s="128"/>
      <c r="G83" s="128"/>
      <c r="H83" s="128"/>
      <c r="J83" s="128"/>
      <c r="K83" s="128"/>
      <c r="L83" s="128"/>
      <c r="M83" s="128"/>
      <c r="N83" s="128"/>
      <c r="O83" s="128"/>
      <c r="P83" s="128"/>
      <c r="Q83" s="128"/>
      <c r="S83" s="106"/>
      <c r="T83" s="107"/>
      <c r="U83" s="107"/>
      <c r="V83" s="107"/>
      <c r="W83" s="107"/>
      <c r="X83" s="107"/>
      <c r="Y83" s="108"/>
    </row>
    <row r="84" spans="2:25" ht="15">
      <c r="B84" s="128"/>
      <c r="C84" s="128"/>
      <c r="D84" s="128"/>
      <c r="E84" s="128"/>
      <c r="F84" s="128"/>
      <c r="G84" s="128"/>
      <c r="H84" s="128"/>
      <c r="J84" s="128"/>
      <c r="K84" s="128"/>
      <c r="L84" s="128"/>
      <c r="M84" s="128"/>
      <c r="N84" s="128"/>
      <c r="O84" s="128"/>
      <c r="P84" s="128"/>
      <c r="Q84" s="128"/>
      <c r="S84" s="106"/>
      <c r="T84" s="107"/>
      <c r="U84" s="107"/>
      <c r="V84" s="107"/>
      <c r="W84" s="107"/>
      <c r="X84" s="107"/>
      <c r="Y84" s="108"/>
    </row>
    <row r="85" spans="2:25" ht="21" customHeight="1">
      <c r="B85" s="128"/>
      <c r="C85" s="128"/>
      <c r="D85" s="128"/>
      <c r="E85" s="128"/>
      <c r="F85" s="128"/>
      <c r="G85" s="128"/>
      <c r="H85" s="128"/>
      <c r="J85" s="128"/>
      <c r="K85" s="128"/>
      <c r="L85" s="128"/>
      <c r="M85" s="128"/>
      <c r="N85" s="128"/>
      <c r="O85" s="128"/>
      <c r="P85" s="128"/>
      <c r="Q85" s="128"/>
      <c r="S85" s="106"/>
      <c r="T85" s="107"/>
      <c r="U85" s="107"/>
      <c r="V85" s="107"/>
      <c r="W85" s="107"/>
      <c r="X85" s="107"/>
      <c r="Y85" s="108"/>
    </row>
    <row r="86" spans="2:25" ht="21" customHeight="1">
      <c r="B86" s="128"/>
      <c r="C86" s="128"/>
      <c r="D86" s="128"/>
      <c r="E86" s="128"/>
      <c r="F86" s="128"/>
      <c r="G86" s="128"/>
      <c r="H86" s="128"/>
      <c r="J86" s="128"/>
      <c r="K86" s="128"/>
      <c r="L86" s="128"/>
      <c r="M86" s="128"/>
      <c r="N86" s="128"/>
      <c r="O86" s="128"/>
      <c r="P86" s="128"/>
      <c r="Q86" s="128"/>
      <c r="S86" s="106"/>
      <c r="T86" s="107"/>
      <c r="U86" s="107"/>
      <c r="V86" s="107"/>
      <c r="W86" s="107"/>
      <c r="X86" s="107"/>
      <c r="Y86" s="108"/>
    </row>
    <row r="87" spans="2:25" ht="21" customHeight="1">
      <c r="B87" s="128"/>
      <c r="C87" s="128"/>
      <c r="D87" s="128"/>
      <c r="E87" s="128"/>
      <c r="F87" s="128"/>
      <c r="G87" s="128"/>
      <c r="H87" s="128"/>
      <c r="J87" s="128"/>
      <c r="K87" s="128"/>
      <c r="L87" s="128"/>
      <c r="M87" s="128"/>
      <c r="N87" s="128"/>
      <c r="O87" s="128"/>
      <c r="P87" s="128"/>
      <c r="Q87" s="128"/>
      <c r="S87" s="109"/>
      <c r="T87" s="110"/>
      <c r="U87" s="110"/>
      <c r="V87" s="110"/>
      <c r="W87" s="110"/>
      <c r="X87" s="110"/>
      <c r="Y87" s="111"/>
    </row>
    <row r="88" spans="2:25" ht="48" customHeight="1">
      <c r="B88" s="112"/>
      <c r="C88" s="112"/>
      <c r="D88" s="112"/>
      <c r="E88" s="112"/>
      <c r="F88" s="112"/>
      <c r="G88" s="112"/>
      <c r="H88" s="112"/>
      <c r="J88" s="113"/>
      <c r="K88" s="114"/>
      <c r="L88" s="114"/>
      <c r="M88" s="114"/>
      <c r="N88" s="114"/>
      <c r="O88" s="114"/>
      <c r="P88" s="114"/>
      <c r="Q88" s="115"/>
      <c r="S88" s="113"/>
      <c r="T88" s="114"/>
      <c r="U88" s="114"/>
      <c r="V88" s="114"/>
      <c r="W88" s="114"/>
      <c r="X88" s="114"/>
      <c r="Y88" s="115"/>
    </row>
    <row r="89" spans="2:25" ht="48" customHeight="1">
      <c r="B89" s="112"/>
      <c r="C89" s="112"/>
      <c r="D89" s="112"/>
      <c r="E89" s="112"/>
      <c r="F89" s="112"/>
      <c r="G89" s="112"/>
      <c r="H89" s="112"/>
      <c r="J89" s="116"/>
      <c r="K89" s="117"/>
      <c r="L89" s="117"/>
      <c r="M89" s="117"/>
      <c r="N89" s="117"/>
      <c r="O89" s="117"/>
      <c r="P89" s="117"/>
      <c r="Q89" s="118"/>
      <c r="S89" s="116"/>
      <c r="T89" s="117"/>
      <c r="U89" s="117"/>
      <c r="V89" s="117"/>
      <c r="W89" s="117"/>
      <c r="X89" s="117"/>
      <c r="Y89" s="118"/>
    </row>
    <row r="90" ht="21" customHeight="1"/>
    <row r="91" spans="2:25" ht="21" customHeight="1">
      <c r="B91" s="128"/>
      <c r="C91" s="128"/>
      <c r="D91" s="128"/>
      <c r="E91" s="128"/>
      <c r="F91" s="128"/>
      <c r="G91" s="128"/>
      <c r="H91" s="128"/>
      <c r="J91" s="128"/>
      <c r="K91" s="128"/>
      <c r="L91" s="128"/>
      <c r="M91" s="128"/>
      <c r="N91" s="128"/>
      <c r="O91" s="128"/>
      <c r="P91" s="128"/>
      <c r="Q91" s="128"/>
      <c r="S91" s="103"/>
      <c r="T91" s="104"/>
      <c r="U91" s="104"/>
      <c r="V91" s="104"/>
      <c r="W91" s="104"/>
      <c r="X91" s="104"/>
      <c r="Y91" s="105"/>
    </row>
    <row r="92" spans="2:25" ht="21" customHeight="1">
      <c r="B92" s="128"/>
      <c r="C92" s="128"/>
      <c r="D92" s="128"/>
      <c r="E92" s="128"/>
      <c r="F92" s="128"/>
      <c r="G92" s="128"/>
      <c r="H92" s="128"/>
      <c r="J92" s="128"/>
      <c r="K92" s="128"/>
      <c r="L92" s="128"/>
      <c r="M92" s="128"/>
      <c r="N92" s="128"/>
      <c r="O92" s="128"/>
      <c r="P92" s="128"/>
      <c r="Q92" s="128"/>
      <c r="S92" s="106"/>
      <c r="T92" s="107"/>
      <c r="U92" s="107"/>
      <c r="V92" s="107"/>
      <c r="W92" s="107"/>
      <c r="X92" s="107"/>
      <c r="Y92" s="108"/>
    </row>
    <row r="93" spans="2:25" ht="21" customHeight="1">
      <c r="B93" s="128"/>
      <c r="C93" s="128"/>
      <c r="D93" s="128"/>
      <c r="E93" s="128"/>
      <c r="F93" s="128"/>
      <c r="G93" s="128"/>
      <c r="H93" s="128"/>
      <c r="J93" s="128"/>
      <c r="K93" s="128"/>
      <c r="L93" s="128"/>
      <c r="M93" s="128"/>
      <c r="N93" s="128"/>
      <c r="O93" s="128"/>
      <c r="P93" s="128"/>
      <c r="Q93" s="128"/>
      <c r="S93" s="106"/>
      <c r="T93" s="107"/>
      <c r="U93" s="107"/>
      <c r="V93" s="107"/>
      <c r="W93" s="107"/>
      <c r="X93" s="107"/>
      <c r="Y93" s="108"/>
    </row>
    <row r="94" spans="2:25" ht="21" customHeight="1">
      <c r="B94" s="128"/>
      <c r="C94" s="128"/>
      <c r="D94" s="128"/>
      <c r="E94" s="128"/>
      <c r="F94" s="128"/>
      <c r="G94" s="128"/>
      <c r="H94" s="128"/>
      <c r="J94" s="128"/>
      <c r="K94" s="128"/>
      <c r="L94" s="128"/>
      <c r="M94" s="128"/>
      <c r="N94" s="128"/>
      <c r="O94" s="128"/>
      <c r="P94" s="128"/>
      <c r="Q94" s="128"/>
      <c r="S94" s="106"/>
      <c r="T94" s="107"/>
      <c r="U94" s="107"/>
      <c r="V94" s="107"/>
      <c r="W94" s="107"/>
      <c r="X94" s="107"/>
      <c r="Y94" s="108"/>
    </row>
    <row r="95" spans="2:25" ht="21" customHeight="1">
      <c r="B95" s="128"/>
      <c r="C95" s="128"/>
      <c r="D95" s="128"/>
      <c r="E95" s="128"/>
      <c r="F95" s="128"/>
      <c r="G95" s="128"/>
      <c r="H95" s="128"/>
      <c r="J95" s="128"/>
      <c r="K95" s="128"/>
      <c r="L95" s="128"/>
      <c r="M95" s="128"/>
      <c r="N95" s="128"/>
      <c r="O95" s="128"/>
      <c r="P95" s="128"/>
      <c r="Q95" s="128"/>
      <c r="S95" s="106"/>
      <c r="T95" s="107"/>
      <c r="U95" s="107"/>
      <c r="V95" s="107"/>
      <c r="W95" s="107"/>
      <c r="X95" s="107"/>
      <c r="Y95" s="108"/>
    </row>
    <row r="96" spans="2:25" ht="21" customHeight="1">
      <c r="B96" s="128"/>
      <c r="C96" s="128"/>
      <c r="D96" s="128"/>
      <c r="E96" s="128"/>
      <c r="F96" s="128"/>
      <c r="G96" s="128"/>
      <c r="H96" s="128"/>
      <c r="J96" s="128"/>
      <c r="K96" s="128"/>
      <c r="L96" s="128"/>
      <c r="M96" s="128"/>
      <c r="N96" s="128"/>
      <c r="O96" s="128"/>
      <c r="P96" s="128"/>
      <c r="Q96" s="128"/>
      <c r="S96" s="106"/>
      <c r="T96" s="107"/>
      <c r="U96" s="107"/>
      <c r="V96" s="107"/>
      <c r="W96" s="107"/>
      <c r="X96" s="107"/>
      <c r="Y96" s="108"/>
    </row>
    <row r="97" spans="2:25" ht="15">
      <c r="B97" s="128"/>
      <c r="C97" s="128"/>
      <c r="D97" s="128"/>
      <c r="E97" s="128"/>
      <c r="F97" s="128"/>
      <c r="G97" s="128"/>
      <c r="H97" s="128"/>
      <c r="J97" s="128"/>
      <c r="K97" s="128"/>
      <c r="L97" s="128"/>
      <c r="M97" s="128"/>
      <c r="N97" s="128"/>
      <c r="O97" s="128"/>
      <c r="P97" s="128"/>
      <c r="Q97" s="128"/>
      <c r="S97" s="106"/>
      <c r="T97" s="107"/>
      <c r="U97" s="107"/>
      <c r="V97" s="107"/>
      <c r="W97" s="107"/>
      <c r="X97" s="107"/>
      <c r="Y97" s="108"/>
    </row>
    <row r="98" spans="2:25" ht="21" customHeight="1">
      <c r="B98" s="128"/>
      <c r="C98" s="128"/>
      <c r="D98" s="128"/>
      <c r="E98" s="128"/>
      <c r="F98" s="128"/>
      <c r="G98" s="128"/>
      <c r="H98" s="128"/>
      <c r="J98" s="128"/>
      <c r="K98" s="128"/>
      <c r="L98" s="128"/>
      <c r="M98" s="128"/>
      <c r="N98" s="128"/>
      <c r="O98" s="128"/>
      <c r="P98" s="128"/>
      <c r="Q98" s="128"/>
      <c r="S98" s="106"/>
      <c r="T98" s="107"/>
      <c r="U98" s="107"/>
      <c r="V98" s="107"/>
      <c r="W98" s="107"/>
      <c r="X98" s="107"/>
      <c r="Y98" s="108"/>
    </row>
    <row r="99" spans="2:25" ht="21" customHeight="1">
      <c r="B99" s="128"/>
      <c r="C99" s="128"/>
      <c r="D99" s="128"/>
      <c r="E99" s="128"/>
      <c r="F99" s="128"/>
      <c r="G99" s="128"/>
      <c r="H99" s="128"/>
      <c r="J99" s="128"/>
      <c r="K99" s="128"/>
      <c r="L99" s="128"/>
      <c r="M99" s="128"/>
      <c r="N99" s="128"/>
      <c r="O99" s="128"/>
      <c r="P99" s="128"/>
      <c r="Q99" s="128"/>
      <c r="S99" s="106"/>
      <c r="T99" s="107"/>
      <c r="U99" s="107"/>
      <c r="V99" s="107"/>
      <c r="W99" s="107"/>
      <c r="X99" s="107"/>
      <c r="Y99" s="108"/>
    </row>
    <row r="100" spans="2:25" ht="21" customHeight="1">
      <c r="B100" s="128"/>
      <c r="C100" s="128"/>
      <c r="D100" s="128"/>
      <c r="E100" s="128"/>
      <c r="F100" s="128"/>
      <c r="G100" s="128"/>
      <c r="H100" s="128"/>
      <c r="J100" s="128"/>
      <c r="K100" s="128"/>
      <c r="L100" s="128"/>
      <c r="M100" s="128"/>
      <c r="N100" s="128"/>
      <c r="O100" s="128"/>
      <c r="P100" s="128"/>
      <c r="Q100" s="128"/>
      <c r="S100" s="109"/>
      <c r="T100" s="110"/>
      <c r="U100" s="110"/>
      <c r="V100" s="110"/>
      <c r="W100" s="110"/>
      <c r="X100" s="110"/>
      <c r="Y100" s="111"/>
    </row>
    <row r="101" spans="2:25" ht="48" customHeight="1">
      <c r="B101" s="94"/>
      <c r="C101" s="94"/>
      <c r="D101" s="94"/>
      <c r="E101" s="94"/>
      <c r="F101" s="94"/>
      <c r="G101" s="94"/>
      <c r="H101" s="94"/>
      <c r="J101" s="113"/>
      <c r="K101" s="114"/>
      <c r="L101" s="114"/>
      <c r="M101" s="114"/>
      <c r="N101" s="114"/>
      <c r="O101" s="114"/>
      <c r="P101" s="114"/>
      <c r="Q101" s="115"/>
      <c r="S101" s="135"/>
      <c r="T101" s="136"/>
      <c r="U101" s="136"/>
      <c r="V101" s="136"/>
      <c r="W101" s="136"/>
      <c r="X101" s="136"/>
      <c r="Y101" s="137"/>
    </row>
    <row r="102" spans="2:25" ht="48" customHeight="1">
      <c r="B102" s="94"/>
      <c r="C102" s="94"/>
      <c r="D102" s="94"/>
      <c r="E102" s="94"/>
      <c r="F102" s="94"/>
      <c r="G102" s="94"/>
      <c r="H102" s="94"/>
      <c r="J102" s="116"/>
      <c r="K102" s="117"/>
      <c r="L102" s="117"/>
      <c r="M102" s="117"/>
      <c r="N102" s="117"/>
      <c r="O102" s="117"/>
      <c r="P102" s="117"/>
      <c r="Q102" s="118"/>
      <c r="S102" s="138"/>
      <c r="T102" s="139"/>
      <c r="U102" s="139"/>
      <c r="V102" s="139"/>
      <c r="W102" s="139"/>
      <c r="X102" s="139"/>
      <c r="Y102" s="140"/>
    </row>
    <row r="103" ht="21" customHeight="1"/>
    <row r="104" spans="2:25" ht="21" customHeight="1">
      <c r="B104" s="103"/>
      <c r="C104" s="104"/>
      <c r="D104" s="104"/>
      <c r="E104" s="104"/>
      <c r="F104" s="104"/>
      <c r="G104" s="104"/>
      <c r="H104" s="105"/>
      <c r="J104" s="103"/>
      <c r="K104" s="104"/>
      <c r="L104" s="104"/>
      <c r="M104" s="104"/>
      <c r="N104" s="104"/>
      <c r="O104" s="104"/>
      <c r="P104" s="104"/>
      <c r="Q104" s="105"/>
      <c r="S104" s="103"/>
      <c r="T104" s="104"/>
      <c r="U104" s="104"/>
      <c r="V104" s="104"/>
      <c r="W104" s="104"/>
      <c r="X104" s="104"/>
      <c r="Y104" s="105"/>
    </row>
    <row r="105" spans="2:25" ht="21" customHeight="1">
      <c r="B105" s="106"/>
      <c r="C105" s="107"/>
      <c r="D105" s="107"/>
      <c r="E105" s="107"/>
      <c r="F105" s="107"/>
      <c r="G105" s="107"/>
      <c r="H105" s="108"/>
      <c r="J105" s="106"/>
      <c r="K105" s="107"/>
      <c r="L105" s="107"/>
      <c r="M105" s="107"/>
      <c r="N105" s="107"/>
      <c r="O105" s="107"/>
      <c r="P105" s="107"/>
      <c r="Q105" s="108"/>
      <c r="S105" s="106"/>
      <c r="T105" s="107"/>
      <c r="U105" s="107"/>
      <c r="V105" s="107"/>
      <c r="W105" s="107"/>
      <c r="X105" s="107"/>
      <c r="Y105" s="108"/>
    </row>
    <row r="106" spans="2:25" ht="21" customHeight="1">
      <c r="B106" s="106"/>
      <c r="C106" s="107"/>
      <c r="D106" s="107"/>
      <c r="E106" s="107"/>
      <c r="F106" s="107"/>
      <c r="G106" s="107"/>
      <c r="H106" s="108"/>
      <c r="J106" s="106"/>
      <c r="K106" s="107"/>
      <c r="L106" s="107"/>
      <c r="M106" s="107"/>
      <c r="N106" s="107"/>
      <c r="O106" s="107"/>
      <c r="P106" s="107"/>
      <c r="Q106" s="108"/>
      <c r="S106" s="106"/>
      <c r="T106" s="107"/>
      <c r="U106" s="107"/>
      <c r="V106" s="107"/>
      <c r="W106" s="107"/>
      <c r="X106" s="107"/>
      <c r="Y106" s="108"/>
    </row>
    <row r="107" spans="2:25" ht="21" customHeight="1">
      <c r="B107" s="106"/>
      <c r="C107" s="107"/>
      <c r="D107" s="107"/>
      <c r="E107" s="107"/>
      <c r="F107" s="107"/>
      <c r="G107" s="107"/>
      <c r="H107" s="108"/>
      <c r="J107" s="106"/>
      <c r="K107" s="107"/>
      <c r="L107" s="107"/>
      <c r="M107" s="107"/>
      <c r="N107" s="107"/>
      <c r="O107" s="107"/>
      <c r="P107" s="107"/>
      <c r="Q107" s="108"/>
      <c r="S107" s="106"/>
      <c r="T107" s="107"/>
      <c r="U107" s="107"/>
      <c r="V107" s="107"/>
      <c r="W107" s="107"/>
      <c r="X107" s="107"/>
      <c r="Y107" s="108"/>
    </row>
    <row r="108" spans="2:25" ht="21" customHeight="1">
      <c r="B108" s="106"/>
      <c r="C108" s="107"/>
      <c r="D108" s="107"/>
      <c r="E108" s="107"/>
      <c r="F108" s="107"/>
      <c r="G108" s="107"/>
      <c r="H108" s="108"/>
      <c r="J108" s="106"/>
      <c r="K108" s="107"/>
      <c r="L108" s="107"/>
      <c r="M108" s="107"/>
      <c r="N108" s="107"/>
      <c r="O108" s="107"/>
      <c r="P108" s="107"/>
      <c r="Q108" s="108"/>
      <c r="S108" s="106"/>
      <c r="T108" s="107"/>
      <c r="U108" s="107"/>
      <c r="V108" s="107"/>
      <c r="W108" s="107"/>
      <c r="X108" s="107"/>
      <c r="Y108" s="108"/>
    </row>
    <row r="109" spans="2:25" ht="21" customHeight="1">
      <c r="B109" s="106"/>
      <c r="C109" s="107"/>
      <c r="D109" s="107"/>
      <c r="E109" s="107"/>
      <c r="F109" s="107"/>
      <c r="G109" s="107"/>
      <c r="H109" s="108"/>
      <c r="J109" s="106"/>
      <c r="K109" s="107"/>
      <c r="L109" s="107"/>
      <c r="M109" s="107"/>
      <c r="N109" s="107"/>
      <c r="O109" s="107"/>
      <c r="P109" s="107"/>
      <c r="Q109" s="108"/>
      <c r="S109" s="106"/>
      <c r="T109" s="107"/>
      <c r="U109" s="107"/>
      <c r="V109" s="107"/>
      <c r="W109" s="107"/>
      <c r="X109" s="107"/>
      <c r="Y109" s="108"/>
    </row>
    <row r="110" spans="2:25" ht="15">
      <c r="B110" s="106"/>
      <c r="C110" s="107"/>
      <c r="D110" s="107"/>
      <c r="E110" s="107"/>
      <c r="F110" s="107"/>
      <c r="G110" s="107"/>
      <c r="H110" s="108"/>
      <c r="J110" s="106"/>
      <c r="K110" s="107"/>
      <c r="L110" s="107"/>
      <c r="M110" s="107"/>
      <c r="N110" s="107"/>
      <c r="O110" s="107"/>
      <c r="P110" s="107"/>
      <c r="Q110" s="108"/>
      <c r="S110" s="106"/>
      <c r="T110" s="107"/>
      <c r="U110" s="107"/>
      <c r="V110" s="107"/>
      <c r="W110" s="107"/>
      <c r="X110" s="107"/>
      <c r="Y110" s="108"/>
    </row>
    <row r="111" spans="2:25" ht="15">
      <c r="B111" s="106"/>
      <c r="C111" s="107"/>
      <c r="D111" s="107"/>
      <c r="E111" s="107"/>
      <c r="F111" s="107"/>
      <c r="G111" s="107"/>
      <c r="H111" s="108"/>
      <c r="J111" s="106"/>
      <c r="K111" s="107"/>
      <c r="L111" s="107"/>
      <c r="M111" s="107"/>
      <c r="N111" s="107"/>
      <c r="O111" s="107"/>
      <c r="P111" s="107"/>
      <c r="Q111" s="108"/>
      <c r="S111" s="106"/>
      <c r="T111" s="107"/>
      <c r="U111" s="107"/>
      <c r="V111" s="107"/>
      <c r="W111" s="107"/>
      <c r="X111" s="107"/>
      <c r="Y111" s="108"/>
    </row>
    <row r="112" spans="2:25" ht="21" customHeight="1">
      <c r="B112" s="106"/>
      <c r="C112" s="107"/>
      <c r="D112" s="107"/>
      <c r="E112" s="107"/>
      <c r="F112" s="107"/>
      <c r="G112" s="107"/>
      <c r="H112" s="108"/>
      <c r="J112" s="106"/>
      <c r="K112" s="107"/>
      <c r="L112" s="107"/>
      <c r="M112" s="107"/>
      <c r="N112" s="107"/>
      <c r="O112" s="107"/>
      <c r="P112" s="107"/>
      <c r="Q112" s="108"/>
      <c r="S112" s="106"/>
      <c r="T112" s="107"/>
      <c r="U112" s="107"/>
      <c r="V112" s="107"/>
      <c r="W112" s="107"/>
      <c r="X112" s="107"/>
      <c r="Y112" s="108"/>
    </row>
    <row r="113" spans="2:25" ht="21" customHeight="1">
      <c r="B113" s="109"/>
      <c r="C113" s="110"/>
      <c r="D113" s="110"/>
      <c r="E113" s="110"/>
      <c r="F113" s="110"/>
      <c r="G113" s="110"/>
      <c r="H113" s="111"/>
      <c r="J113" s="109"/>
      <c r="K113" s="110"/>
      <c r="L113" s="110"/>
      <c r="M113" s="110"/>
      <c r="N113" s="110"/>
      <c r="O113" s="110"/>
      <c r="P113" s="110"/>
      <c r="Q113" s="111"/>
      <c r="S113" s="109"/>
      <c r="T113" s="110"/>
      <c r="U113" s="110"/>
      <c r="V113" s="110"/>
      <c r="W113" s="110"/>
      <c r="X113" s="110"/>
      <c r="Y113" s="111"/>
    </row>
    <row r="114" spans="2:25" ht="48" customHeight="1">
      <c r="B114" s="135"/>
      <c r="C114" s="136"/>
      <c r="D114" s="136"/>
      <c r="E114" s="136"/>
      <c r="F114" s="136"/>
      <c r="G114" s="136"/>
      <c r="H114" s="137"/>
      <c r="J114" s="141"/>
      <c r="K114" s="142"/>
      <c r="L114" s="142"/>
      <c r="M114" s="142"/>
      <c r="N114" s="142"/>
      <c r="O114" s="142"/>
      <c r="P114" s="142"/>
      <c r="Q114" s="143"/>
      <c r="S114" s="135"/>
      <c r="T114" s="136"/>
      <c r="U114" s="136"/>
      <c r="V114" s="136"/>
      <c r="W114" s="136"/>
      <c r="X114" s="136"/>
      <c r="Y114" s="137"/>
    </row>
    <row r="115" spans="2:25" ht="48" customHeight="1">
      <c r="B115" s="138"/>
      <c r="C115" s="139"/>
      <c r="D115" s="139"/>
      <c r="E115" s="139"/>
      <c r="F115" s="139"/>
      <c r="G115" s="139"/>
      <c r="H115" s="140"/>
      <c r="J115" s="144"/>
      <c r="K115" s="145"/>
      <c r="L115" s="145"/>
      <c r="M115" s="145"/>
      <c r="N115" s="145"/>
      <c r="O115" s="145"/>
      <c r="P115" s="145"/>
      <c r="Q115" s="146"/>
      <c r="S115" s="138"/>
      <c r="T115" s="139"/>
      <c r="U115" s="139"/>
      <c r="V115" s="139"/>
      <c r="W115" s="139"/>
      <c r="X115" s="139"/>
      <c r="Y115" s="140"/>
    </row>
    <row r="116" ht="24" customHeight="1"/>
    <row r="117" ht="24" customHeight="1"/>
    <row r="118" spans="5:23" ht="15">
      <c r="E118" s="17" t="s">
        <v>38</v>
      </c>
      <c r="F118" s="132"/>
      <c r="G118" s="132"/>
      <c r="H118" s="132"/>
      <c r="I118" s="132"/>
      <c r="J118" s="132"/>
      <c r="Q118" s="17" t="s">
        <v>39</v>
      </c>
      <c r="R118" s="132"/>
      <c r="S118" s="132"/>
      <c r="T118" s="132"/>
      <c r="U118" s="132"/>
      <c r="V118" s="132"/>
      <c r="W118" s="132"/>
    </row>
    <row r="119" spans="5:24" ht="27.75">
      <c r="E119" s="17" t="s">
        <v>40</v>
      </c>
      <c r="F119" s="133"/>
      <c r="G119" s="133"/>
      <c r="H119" s="133"/>
      <c r="I119" s="133"/>
      <c r="J119" s="133"/>
      <c r="K119" s="5" t="s">
        <v>41</v>
      </c>
      <c r="Q119" s="17" t="s">
        <v>40</v>
      </c>
      <c r="R119" s="132"/>
      <c r="S119" s="132"/>
      <c r="T119" s="132"/>
      <c r="U119" s="132"/>
      <c r="V119" s="132"/>
      <c r="W119" s="132"/>
      <c r="X119" s="5" t="s">
        <v>41</v>
      </c>
    </row>
    <row r="120" spans="5:24" ht="27.75">
      <c r="E120" s="17" t="s">
        <v>42</v>
      </c>
      <c r="F120" s="133"/>
      <c r="G120" s="133"/>
      <c r="H120" s="133"/>
      <c r="I120" s="133"/>
      <c r="J120" s="133"/>
      <c r="Q120" s="134"/>
      <c r="R120" s="134"/>
      <c r="S120" s="134"/>
      <c r="T120" s="134"/>
      <c r="U120" s="134"/>
      <c r="V120" s="134"/>
      <c r="W120" s="134"/>
      <c r="X120" s="134"/>
    </row>
    <row r="121" spans="5:23" ht="27.75">
      <c r="E121" s="17" t="s">
        <v>43</v>
      </c>
      <c r="F121" s="129"/>
      <c r="G121" s="129"/>
      <c r="H121" s="129"/>
      <c r="I121" s="129"/>
      <c r="J121" s="129"/>
      <c r="Q121" s="17" t="s">
        <v>43</v>
      </c>
      <c r="R121" s="130"/>
      <c r="S121" s="130"/>
      <c r="T121" s="130"/>
      <c r="U121" s="130"/>
      <c r="V121" s="130"/>
      <c r="W121" s="130"/>
    </row>
    <row r="122" spans="5:10" ht="27.75">
      <c r="E122" s="17" t="s">
        <v>44</v>
      </c>
      <c r="F122" s="131"/>
      <c r="G122" s="131"/>
      <c r="H122" s="131"/>
      <c r="I122" s="131"/>
      <c r="J122" s="131"/>
    </row>
  </sheetData>
  <protectedRanges>
    <protectedRange sqref="M7 H8 V13 K19:S20 X19 B40:Z44 B46:Z50 B52:Z56 B61:Z66 B70 B78 B88 J78 J88 S78 S88 B91 B101 J91 J101 S91 S101 B104 B114 J104 J114 S104 S114 R118:R119 Q120 R121 F118:F122 K22:S34" name="ช่วง1_1"/>
  </protectedRanges>
  <mergeCells count="262">
    <mergeCell ref="F120:J120"/>
    <mergeCell ref="Q120:X120"/>
    <mergeCell ref="F121:J121"/>
    <mergeCell ref="R121:W121"/>
    <mergeCell ref="F122:J122"/>
    <mergeCell ref="H61:P61"/>
    <mergeCell ref="Q61:X61"/>
    <mergeCell ref="Y61:Z61"/>
    <mergeCell ref="Y55:Z55"/>
    <mergeCell ref="Y56:Z56"/>
    <mergeCell ref="F118:J118"/>
    <mergeCell ref="R118:W118"/>
    <mergeCell ref="F119:J119"/>
    <mergeCell ref="R119:W119"/>
    <mergeCell ref="B114:H115"/>
    <mergeCell ref="J114:Q115"/>
    <mergeCell ref="S114:Y115"/>
    <mergeCell ref="B78:H87"/>
    <mergeCell ref="J78:Q87"/>
    <mergeCell ref="S78:Y87"/>
    <mergeCell ref="B88:H89"/>
    <mergeCell ref="J88:Q89"/>
    <mergeCell ref="S88:Y89"/>
    <mergeCell ref="B91:H100"/>
    <mergeCell ref="A35:S35"/>
    <mergeCell ref="T35:U35"/>
    <mergeCell ref="V35:W35"/>
    <mergeCell ref="X35:Z35"/>
    <mergeCell ref="A36:Z36"/>
    <mergeCell ref="A39:Z39"/>
    <mergeCell ref="B40:L40"/>
    <mergeCell ref="M40:X40"/>
    <mergeCell ref="Y40:Z40"/>
    <mergeCell ref="Q30:S30"/>
    <mergeCell ref="B25:G25"/>
    <mergeCell ref="T26:U26"/>
    <mergeCell ref="V26:W26"/>
    <mergeCell ref="H27:J27"/>
    <mergeCell ref="K27:M27"/>
    <mergeCell ref="N27:P27"/>
    <mergeCell ref="Q27:S27"/>
    <mergeCell ref="T27:U27"/>
    <mergeCell ref="T29:U29"/>
    <mergeCell ref="V29:W29"/>
    <mergeCell ref="T30:U30"/>
    <mergeCell ref="V30:W30"/>
    <mergeCell ref="B29:G29"/>
    <mergeCell ref="H29:J29"/>
    <mergeCell ref="K29:M29"/>
    <mergeCell ref="N29:P29"/>
    <mergeCell ref="Q29:S29"/>
    <mergeCell ref="B30:G30"/>
    <mergeCell ref="H30:J30"/>
    <mergeCell ref="K30:M30"/>
    <mergeCell ref="N30:P30"/>
    <mergeCell ref="H25:J25"/>
    <mergeCell ref="K25:M25"/>
    <mergeCell ref="B31:G31"/>
    <mergeCell ref="H31:J31"/>
    <mergeCell ref="K31:M31"/>
    <mergeCell ref="N31:P31"/>
    <mergeCell ref="Q31:S31"/>
    <mergeCell ref="T31:U31"/>
    <mergeCell ref="V31:W31"/>
    <mergeCell ref="B32:G32"/>
    <mergeCell ref="H32:J32"/>
    <mergeCell ref="K32:M32"/>
    <mergeCell ref="N32:P32"/>
    <mergeCell ref="Q32:S32"/>
    <mergeCell ref="T32:U32"/>
    <mergeCell ref="V32:W32"/>
    <mergeCell ref="H22:J22"/>
    <mergeCell ref="K22:M22"/>
    <mergeCell ref="N22:P22"/>
    <mergeCell ref="Q22:S22"/>
    <mergeCell ref="T22:U22"/>
    <mergeCell ref="V22:W22"/>
    <mergeCell ref="B21:G21"/>
    <mergeCell ref="H21:J21"/>
    <mergeCell ref="K21:M21"/>
    <mergeCell ref="N21:P21"/>
    <mergeCell ref="Q21:S21"/>
    <mergeCell ref="T21:U21"/>
    <mergeCell ref="V21:W21"/>
    <mergeCell ref="J91:Q100"/>
    <mergeCell ref="S91:Y100"/>
    <mergeCell ref="B101:H102"/>
    <mergeCell ref="J101:Q102"/>
    <mergeCell ref="S101:Y102"/>
    <mergeCell ref="B65:G65"/>
    <mergeCell ref="H65:P65"/>
    <mergeCell ref="Q65:X65"/>
    <mergeCell ref="Y65:Z65"/>
    <mergeCell ref="B66:G66"/>
    <mergeCell ref="H66:P66"/>
    <mergeCell ref="Q66:X66"/>
    <mergeCell ref="Y66:Z66"/>
    <mergeCell ref="B104:H113"/>
    <mergeCell ref="J104:Q113"/>
    <mergeCell ref="S104:Y113"/>
    <mergeCell ref="B70:Y74"/>
    <mergeCell ref="B50:L50"/>
    <mergeCell ref="M50:X50"/>
    <mergeCell ref="Y50:Z50"/>
    <mergeCell ref="A51:Z51"/>
    <mergeCell ref="B52:L52"/>
    <mergeCell ref="M52:X52"/>
    <mergeCell ref="Y52:Z52"/>
    <mergeCell ref="B53:L53"/>
    <mergeCell ref="M53:X53"/>
    <mergeCell ref="Y53:Z53"/>
    <mergeCell ref="B54:L54"/>
    <mergeCell ref="M54:X54"/>
    <mergeCell ref="Y54:Z54"/>
    <mergeCell ref="B60:G60"/>
    <mergeCell ref="H60:P60"/>
    <mergeCell ref="Q60:X60"/>
    <mergeCell ref="Y60:Z60"/>
    <mergeCell ref="B64:G64"/>
    <mergeCell ref="H64:P64"/>
    <mergeCell ref="Q64:X64"/>
    <mergeCell ref="Y64:Z64"/>
    <mergeCell ref="B55:L55"/>
    <mergeCell ref="M55:X55"/>
    <mergeCell ref="B56:L56"/>
    <mergeCell ref="M56:X56"/>
    <mergeCell ref="B62:G62"/>
    <mergeCell ref="H62:P62"/>
    <mergeCell ref="Q62:X62"/>
    <mergeCell ref="Y62:Z62"/>
    <mergeCell ref="B63:G63"/>
    <mergeCell ref="H63:P63"/>
    <mergeCell ref="Q63:X63"/>
    <mergeCell ref="Y63:Z63"/>
    <mergeCell ref="B61:G61"/>
    <mergeCell ref="B48:L48"/>
    <mergeCell ref="M48:X48"/>
    <mergeCell ref="Y48:Z48"/>
    <mergeCell ref="B49:L49"/>
    <mergeCell ref="M49:X49"/>
    <mergeCell ref="Y49:Z49"/>
    <mergeCell ref="B47:L47"/>
    <mergeCell ref="M47:X47"/>
    <mergeCell ref="Y47:Z47"/>
    <mergeCell ref="A45:Z45"/>
    <mergeCell ref="B46:L46"/>
    <mergeCell ref="M46:X46"/>
    <mergeCell ref="Y46:Z46"/>
    <mergeCell ref="B43:L43"/>
    <mergeCell ref="M43:X43"/>
    <mergeCell ref="Y43:Z43"/>
    <mergeCell ref="B44:L44"/>
    <mergeCell ref="Y44:Z44"/>
    <mergeCell ref="B41:L41"/>
    <mergeCell ref="M41:X41"/>
    <mergeCell ref="Y41:Z41"/>
    <mergeCell ref="B42:L42"/>
    <mergeCell ref="M42:X42"/>
    <mergeCell ref="Y42:Z42"/>
    <mergeCell ref="B38:L38"/>
    <mergeCell ref="M38:X38"/>
    <mergeCell ref="Y38:Z38"/>
    <mergeCell ref="B33:G33"/>
    <mergeCell ref="H33:J33"/>
    <mergeCell ref="K33:M33"/>
    <mergeCell ref="N33:P33"/>
    <mergeCell ref="Q33:S33"/>
    <mergeCell ref="T33:U33"/>
    <mergeCell ref="V33:W33"/>
    <mergeCell ref="B34:G34"/>
    <mergeCell ref="H34:J34"/>
    <mergeCell ref="K34:M34"/>
    <mergeCell ref="N34:P34"/>
    <mergeCell ref="Q34:S34"/>
    <mergeCell ref="T34:U34"/>
    <mergeCell ref="V34:W34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V13:X13"/>
    <mergeCell ref="V18:W18"/>
    <mergeCell ref="X18:Z18"/>
    <mergeCell ref="Q14:R14"/>
    <mergeCell ref="A14:P14"/>
    <mergeCell ref="Q18:S18"/>
    <mergeCell ref="T18:U18"/>
    <mergeCell ref="N20:P20"/>
    <mergeCell ref="Q20:S20"/>
    <mergeCell ref="T20:U20"/>
    <mergeCell ref="V20:W20"/>
    <mergeCell ref="B18:G18"/>
    <mergeCell ref="H18:J18"/>
    <mergeCell ref="K18:M18"/>
    <mergeCell ref="N18:P18"/>
    <mergeCell ref="B13:J13"/>
    <mergeCell ref="K13:M13"/>
    <mergeCell ref="N13:P13"/>
    <mergeCell ref="Q13:R13"/>
    <mergeCell ref="S13:U13"/>
    <mergeCell ref="S10:Z10"/>
    <mergeCell ref="K11:M11"/>
    <mergeCell ref="N11:P11"/>
    <mergeCell ref="Q11:R11"/>
    <mergeCell ref="B23:G23"/>
    <mergeCell ref="H23:J23"/>
    <mergeCell ref="K23:M23"/>
    <mergeCell ref="N23:P23"/>
    <mergeCell ref="Q23:S23"/>
    <mergeCell ref="T23:U23"/>
    <mergeCell ref="V23:W23"/>
    <mergeCell ref="B22:G22"/>
    <mergeCell ref="Y13:Z13"/>
    <mergeCell ref="B19:G19"/>
    <mergeCell ref="H19:J19"/>
    <mergeCell ref="K19:M19"/>
    <mergeCell ref="N19:P19"/>
    <mergeCell ref="Q19:S19"/>
    <mergeCell ref="T19:U19"/>
    <mergeCell ref="V19:W19"/>
    <mergeCell ref="S14:U14"/>
    <mergeCell ref="V14:X14"/>
    <mergeCell ref="Y14:Z14"/>
    <mergeCell ref="A15:Z15"/>
    <mergeCell ref="S11:U11"/>
    <mergeCell ref="V11:X11"/>
    <mergeCell ref="Y11:Z11"/>
    <mergeCell ref="A12:Z12"/>
    <mergeCell ref="X19:Z34"/>
    <mergeCell ref="B20:G20"/>
    <mergeCell ref="H20:J20"/>
    <mergeCell ref="K20:M20"/>
    <mergeCell ref="A1:Z1"/>
    <mergeCell ref="J2:Q2"/>
    <mergeCell ref="A3:Z3"/>
    <mergeCell ref="A4:Z4"/>
    <mergeCell ref="M7:P7"/>
    <mergeCell ref="A10:A11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</mergeCells>
  <dataValidations count="7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6:Z50 Y52:Z56 Y40:Y44 Z40:Z43 Y61:Y66 Z61:Z64 Z66">
      <formula1>1</formula1>
      <formula2>3</formula2>
    </dataValidation>
    <dataValidation type="whole" operator="greaterThanOrEqual" allowBlank="1" showInputMessage="1" showErrorMessage="1" error="กรุณากรอกข้อมูลเป็นตัวเลข" sqref="K19:S19 L21:P21 R21:S21 K21:K34 L34:M34 O34:P34 R34:S34 L23:M23 O23:P23 R23:S23 Q21:Q34 N22:N34">
      <formula1>0</formula1>
    </dataValidation>
    <dataValidation type="decimal" operator="greaterThanOrEqual" allowBlank="1" showInputMessage="1" showErrorMessage="1" error="กรุณากรอกข้อมูลเป็นตัวเลข" sqref="K20:S20">
      <formula1>0</formula1>
    </dataValidation>
    <dataValidation type="list" allowBlank="1" showInputMessage="1" showErrorMessage="1" error="กรุณาเลือกข้อมูลตามที่กำหนดให้" sqref="B61:B66 C61:G64 C66:G66">
      <formula1>LIST!$G$2:$G$10</formula1>
    </dataValidation>
    <dataValidation type="list" allowBlank="1" showInputMessage="1" showErrorMessage="1" error="กรุณาเลือกข้อมูลตามที่กำหนดให้" sqref="B40:L44">
      <formula1>LIST!$A$2:$A$6</formula1>
    </dataValidation>
    <dataValidation type="list" allowBlank="1" showInputMessage="1" showErrorMessage="1" error="กรุณาเลือกข้อมูลตามที่กำหนดให้" sqref="B46:L50">
      <formula1>LIST!$C$2:$C$10</formula1>
    </dataValidation>
    <dataValidation type="list" allowBlank="1" showInputMessage="1" showErrorMessage="1" error="กรุณาเลือกข้อมูลตามที่กำหนดให้" sqref="B52:L56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Z122"/>
  <sheetViews>
    <sheetView view="pageBreakPreview" zoomScaleSheetLayoutView="100" workbookViewId="0" topLeftCell="A26">
      <selection activeCell="A3" sqref="A3:Z3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9" width="8.7109375" style="5" customWidth="1"/>
    <col min="20" max="20" width="12.00390625" style="5" bestFit="1" customWidth="1"/>
    <col min="21" max="16384" width="8.7109375" style="5" customWidth="1"/>
  </cols>
  <sheetData>
    <row r="1" spans="1:26" ht="21" customHeight="1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28" t="s">
        <v>100</v>
      </c>
      <c r="K2" s="28"/>
      <c r="L2" s="28"/>
      <c r="M2" s="28"/>
      <c r="N2" s="28"/>
      <c r="O2" s="28"/>
      <c r="P2" s="28"/>
      <c r="Q2" s="28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27" t="s">
        <v>16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21" customHeight="1">
      <c r="A4" s="27" t="s">
        <v>83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ht="10.15" customHeight="1"/>
    <row r="6" ht="21" customHeight="1">
      <c r="A6" s="8" t="s">
        <v>1</v>
      </c>
    </row>
    <row r="7" spans="1:16" ht="21" customHeight="1">
      <c r="A7" s="9" t="s">
        <v>80</v>
      </c>
      <c r="L7" s="10"/>
      <c r="M7" s="29"/>
      <c r="N7" s="30"/>
      <c r="O7" s="30"/>
      <c r="P7" s="31"/>
    </row>
    <row r="8" spans="1:10" ht="21" customHeight="1">
      <c r="A8" s="9" t="s">
        <v>24</v>
      </c>
      <c r="G8" s="10"/>
      <c r="H8" s="29"/>
      <c r="I8" s="30"/>
      <c r="J8" s="31"/>
    </row>
    <row r="9" ht="9" customHeight="1">
      <c r="G9" s="5">
        <v>4</v>
      </c>
    </row>
    <row r="10" spans="1:26" s="8" customFormat="1" ht="30" customHeight="1">
      <c r="A10" s="32" t="s">
        <v>6</v>
      </c>
      <c r="B10" s="32" t="s">
        <v>19</v>
      </c>
      <c r="C10" s="32"/>
      <c r="D10" s="32"/>
      <c r="E10" s="32"/>
      <c r="F10" s="32"/>
      <c r="G10" s="32"/>
      <c r="H10" s="32"/>
      <c r="I10" s="32"/>
      <c r="J10" s="32"/>
      <c r="K10" s="32" t="s">
        <v>20</v>
      </c>
      <c r="L10" s="32"/>
      <c r="M10" s="32"/>
      <c r="N10" s="32"/>
      <c r="O10" s="32"/>
      <c r="P10" s="32"/>
      <c r="Q10" s="32"/>
      <c r="R10" s="32"/>
      <c r="S10" s="32" t="s">
        <v>5</v>
      </c>
      <c r="T10" s="32"/>
      <c r="U10" s="32"/>
      <c r="V10" s="32"/>
      <c r="W10" s="32"/>
      <c r="X10" s="32"/>
      <c r="Y10" s="32"/>
      <c r="Z10" s="32"/>
    </row>
    <row r="11" spans="1:26" s="8" customFormat="1" ht="30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 t="s">
        <v>2</v>
      </c>
      <c r="L11" s="32"/>
      <c r="M11" s="32"/>
      <c r="N11" s="32" t="s">
        <v>3</v>
      </c>
      <c r="O11" s="32"/>
      <c r="P11" s="32"/>
      <c r="Q11" s="32" t="s">
        <v>4</v>
      </c>
      <c r="R11" s="32"/>
      <c r="S11" s="32" t="s">
        <v>2</v>
      </c>
      <c r="T11" s="32"/>
      <c r="U11" s="32"/>
      <c r="V11" s="32" t="s">
        <v>3</v>
      </c>
      <c r="W11" s="32"/>
      <c r="X11" s="32"/>
      <c r="Y11" s="32" t="s">
        <v>4</v>
      </c>
      <c r="Z11" s="32"/>
    </row>
    <row r="12" spans="1:26" ht="24" customHeight="1">
      <c r="A12" s="33" t="s">
        <v>82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5"/>
    </row>
    <row r="13" spans="1:26" ht="24" customHeight="1">
      <c r="A13" s="23">
        <v>1</v>
      </c>
      <c r="B13" s="36" t="s">
        <v>81</v>
      </c>
      <c r="C13" s="36"/>
      <c r="D13" s="36"/>
      <c r="E13" s="36"/>
      <c r="F13" s="36"/>
      <c r="G13" s="36"/>
      <c r="H13" s="36"/>
      <c r="I13" s="36"/>
      <c r="J13" s="36"/>
      <c r="K13" s="37">
        <v>250</v>
      </c>
      <c r="L13" s="37"/>
      <c r="M13" s="37"/>
      <c r="N13" s="37">
        <f>Q31</f>
        <v>0</v>
      </c>
      <c r="O13" s="37"/>
      <c r="P13" s="37"/>
      <c r="Q13" s="38">
        <f>V35</f>
        <v>0</v>
      </c>
      <c r="R13" s="38"/>
      <c r="S13" s="39">
        <v>1375000</v>
      </c>
      <c r="T13" s="40"/>
      <c r="U13" s="41"/>
      <c r="V13" s="190"/>
      <c r="W13" s="191"/>
      <c r="X13" s="192"/>
      <c r="Y13" s="166">
        <f>V13/S13*100</f>
        <v>0</v>
      </c>
      <c r="Z13" s="168"/>
    </row>
    <row r="14" spans="1:26" ht="24" customHeight="1">
      <c r="A14" s="69" t="s">
        <v>25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1"/>
      <c r="Q14" s="72">
        <f>V35</f>
        <v>0</v>
      </c>
      <c r="R14" s="72"/>
      <c r="S14" s="73">
        <f>SUM(S13)</f>
        <v>1375000</v>
      </c>
      <c r="T14" s="73"/>
      <c r="U14" s="73"/>
      <c r="V14" s="73">
        <f>V13</f>
        <v>0</v>
      </c>
      <c r="W14" s="73"/>
      <c r="X14" s="73"/>
      <c r="Y14" s="73">
        <f>Y13</f>
        <v>0</v>
      </c>
      <c r="Z14" s="73"/>
    </row>
    <row r="15" spans="1:26" ht="9.9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</row>
    <row r="16" spans="1:13" ht="24" customHeight="1">
      <c r="A16" s="12" t="s">
        <v>7</v>
      </c>
      <c r="H16" s="13"/>
      <c r="I16" s="14"/>
      <c r="J16" s="14"/>
      <c r="K16" s="14"/>
      <c r="L16" s="14"/>
      <c r="M16" s="14"/>
    </row>
    <row r="17" spans="1:26" s="11" customFormat="1" ht="9.95" customHeight="1">
      <c r="A17" s="5"/>
      <c r="B17" s="5"/>
      <c r="C17" s="5"/>
      <c r="D17" s="5"/>
      <c r="E17" s="5"/>
      <c r="F17" s="5"/>
      <c r="G17" s="5"/>
      <c r="H17" s="15"/>
      <c r="I17" s="15"/>
      <c r="J17" s="15"/>
      <c r="K17" s="15"/>
      <c r="L17" s="15"/>
      <c r="M17" s="1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8" customFormat="1" ht="72" customHeight="1">
      <c r="A18" s="18" t="s">
        <v>6</v>
      </c>
      <c r="B18" s="32" t="s">
        <v>22</v>
      </c>
      <c r="C18" s="32"/>
      <c r="D18" s="32"/>
      <c r="E18" s="32"/>
      <c r="F18" s="32"/>
      <c r="G18" s="32"/>
      <c r="H18" s="32" t="s">
        <v>26</v>
      </c>
      <c r="I18" s="32"/>
      <c r="J18" s="32"/>
      <c r="K18" s="32" t="s">
        <v>23</v>
      </c>
      <c r="L18" s="32"/>
      <c r="M18" s="32"/>
      <c r="N18" s="32" t="s">
        <v>27</v>
      </c>
      <c r="O18" s="32"/>
      <c r="P18" s="32"/>
      <c r="Q18" s="32" t="s">
        <v>28</v>
      </c>
      <c r="R18" s="32"/>
      <c r="S18" s="32"/>
      <c r="T18" s="32" t="s">
        <v>29</v>
      </c>
      <c r="U18" s="32"/>
      <c r="V18" s="89" t="s">
        <v>8</v>
      </c>
      <c r="W18" s="89"/>
      <c r="X18" s="32" t="s">
        <v>9</v>
      </c>
      <c r="Y18" s="32"/>
      <c r="Z18" s="32"/>
    </row>
    <row r="19" spans="1:26" ht="24" customHeight="1">
      <c r="A19" s="24">
        <v>1</v>
      </c>
      <c r="B19" s="63" t="s">
        <v>84</v>
      </c>
      <c r="C19" s="63"/>
      <c r="D19" s="63"/>
      <c r="E19" s="63"/>
      <c r="F19" s="63"/>
      <c r="G19" s="63"/>
      <c r="H19" s="64">
        <v>3</v>
      </c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5"/>
      <c r="T19" s="66">
        <v>20</v>
      </c>
      <c r="U19" s="66"/>
      <c r="V19" s="67">
        <f>SUM(V20:W23)</f>
        <v>0</v>
      </c>
      <c r="W19" s="68"/>
      <c r="X19" s="182"/>
      <c r="Y19" s="74"/>
      <c r="Z19" s="183"/>
    </row>
    <row r="20" spans="1:26" ht="24" customHeight="1">
      <c r="A20" s="23">
        <v>1.1</v>
      </c>
      <c r="B20" s="75" t="s">
        <v>85</v>
      </c>
      <c r="C20" s="75"/>
      <c r="D20" s="75"/>
      <c r="E20" s="75"/>
      <c r="F20" s="75"/>
      <c r="G20" s="75"/>
      <c r="H20" s="62">
        <v>3</v>
      </c>
      <c r="I20" s="62"/>
      <c r="J20" s="62"/>
      <c r="K20" s="61"/>
      <c r="L20" s="61"/>
      <c r="M20" s="61"/>
      <c r="N20" s="61"/>
      <c r="O20" s="61"/>
      <c r="P20" s="61"/>
      <c r="Q20" s="61"/>
      <c r="R20" s="61"/>
      <c r="S20" s="61"/>
      <c r="T20" s="47">
        <v>5</v>
      </c>
      <c r="U20" s="47"/>
      <c r="V20" s="48">
        <f>(T20*((K20*0)+(N20*50)+(Q20*100)))/(H20*100)</f>
        <v>0</v>
      </c>
      <c r="W20" s="49"/>
      <c r="X20" s="184"/>
      <c r="Y20" s="185"/>
      <c r="Z20" s="186"/>
    </row>
    <row r="21" spans="1:26" ht="24" customHeight="1">
      <c r="A21" s="23">
        <v>1.2</v>
      </c>
      <c r="B21" s="75" t="s">
        <v>86</v>
      </c>
      <c r="C21" s="75"/>
      <c r="D21" s="75"/>
      <c r="E21" s="75"/>
      <c r="F21" s="75"/>
      <c r="G21" s="75"/>
      <c r="H21" s="62">
        <v>3</v>
      </c>
      <c r="I21" s="62"/>
      <c r="J21" s="62"/>
      <c r="K21" s="61"/>
      <c r="L21" s="61"/>
      <c r="M21" s="61"/>
      <c r="N21" s="61"/>
      <c r="O21" s="61"/>
      <c r="P21" s="61"/>
      <c r="Q21" s="61"/>
      <c r="R21" s="61"/>
      <c r="S21" s="56"/>
      <c r="T21" s="47">
        <v>5</v>
      </c>
      <c r="U21" s="47"/>
      <c r="V21" s="48">
        <f>(T21*((K21*0)+(N21*50)+(Q21*100)))/(H21*100)</f>
        <v>0</v>
      </c>
      <c r="W21" s="49"/>
      <c r="X21" s="184"/>
      <c r="Y21" s="185"/>
      <c r="Z21" s="186"/>
    </row>
    <row r="22" spans="1:26" ht="24" customHeight="1">
      <c r="A22" s="23">
        <v>1.3</v>
      </c>
      <c r="B22" s="50" t="s">
        <v>87</v>
      </c>
      <c r="C22" s="51"/>
      <c r="D22" s="51"/>
      <c r="E22" s="51"/>
      <c r="F22" s="51"/>
      <c r="G22" s="52"/>
      <c r="H22" s="53">
        <v>3</v>
      </c>
      <c r="I22" s="54"/>
      <c r="J22" s="55"/>
      <c r="K22" s="56"/>
      <c r="L22" s="57"/>
      <c r="M22" s="58"/>
      <c r="N22" s="56"/>
      <c r="O22" s="57"/>
      <c r="P22" s="58"/>
      <c r="Q22" s="56"/>
      <c r="R22" s="57"/>
      <c r="S22" s="57"/>
      <c r="T22" s="47">
        <v>5</v>
      </c>
      <c r="U22" s="47"/>
      <c r="V22" s="48">
        <f>(T22*((K22*0)+(N22*50)+(Q22*100)))/(H22*100)</f>
        <v>0</v>
      </c>
      <c r="W22" s="49"/>
      <c r="X22" s="184"/>
      <c r="Y22" s="185"/>
      <c r="Z22" s="186"/>
    </row>
    <row r="23" spans="1:26" ht="48" customHeight="1">
      <c r="A23" s="23">
        <v>1.4</v>
      </c>
      <c r="B23" s="59" t="s">
        <v>88</v>
      </c>
      <c r="C23" s="59"/>
      <c r="D23" s="59"/>
      <c r="E23" s="59"/>
      <c r="F23" s="59"/>
      <c r="G23" s="59"/>
      <c r="H23" s="62">
        <v>3</v>
      </c>
      <c r="I23" s="62"/>
      <c r="J23" s="62"/>
      <c r="K23" s="61"/>
      <c r="L23" s="61"/>
      <c r="M23" s="61"/>
      <c r="N23" s="61"/>
      <c r="O23" s="61"/>
      <c r="P23" s="61"/>
      <c r="Q23" s="61"/>
      <c r="R23" s="61"/>
      <c r="S23" s="56"/>
      <c r="T23" s="47">
        <v>5</v>
      </c>
      <c r="U23" s="47"/>
      <c r="V23" s="48">
        <f aca="true" t="shared" si="0" ref="V23:V34">(T23*((K23*0)+(N23*50)+(Q23*100)))/(H23*100)</f>
        <v>0</v>
      </c>
      <c r="W23" s="49"/>
      <c r="X23" s="184"/>
      <c r="Y23" s="185"/>
      <c r="Z23" s="186"/>
    </row>
    <row r="24" spans="1:26" ht="24" customHeight="1">
      <c r="A24" s="24">
        <v>2</v>
      </c>
      <c r="B24" s="76" t="s">
        <v>89</v>
      </c>
      <c r="C24" s="77"/>
      <c r="D24" s="77"/>
      <c r="E24" s="77"/>
      <c r="F24" s="77"/>
      <c r="G24" s="78"/>
      <c r="H24" s="79">
        <v>3</v>
      </c>
      <c r="I24" s="80"/>
      <c r="J24" s="81"/>
      <c r="K24" s="65"/>
      <c r="L24" s="82"/>
      <c r="M24" s="83"/>
      <c r="N24" s="65"/>
      <c r="O24" s="82"/>
      <c r="P24" s="83"/>
      <c r="Q24" s="65"/>
      <c r="R24" s="82"/>
      <c r="S24" s="83"/>
      <c r="T24" s="84">
        <v>20</v>
      </c>
      <c r="U24" s="85"/>
      <c r="V24" s="67">
        <f>SUM(V25:W28)</f>
        <v>0</v>
      </c>
      <c r="W24" s="68"/>
      <c r="X24" s="184"/>
      <c r="Y24" s="185"/>
      <c r="Z24" s="186"/>
    </row>
    <row r="25" spans="1:26" ht="24" customHeight="1">
      <c r="A25" s="23">
        <v>2.1</v>
      </c>
      <c r="B25" s="50" t="s">
        <v>90</v>
      </c>
      <c r="C25" s="51"/>
      <c r="D25" s="51"/>
      <c r="E25" s="51"/>
      <c r="F25" s="51"/>
      <c r="G25" s="52"/>
      <c r="H25" s="53">
        <v>3</v>
      </c>
      <c r="I25" s="54"/>
      <c r="J25" s="55"/>
      <c r="K25" s="56"/>
      <c r="L25" s="57"/>
      <c r="M25" s="58"/>
      <c r="N25" s="56"/>
      <c r="O25" s="57"/>
      <c r="P25" s="58"/>
      <c r="Q25" s="56"/>
      <c r="R25" s="57"/>
      <c r="S25" s="102"/>
      <c r="T25" s="100">
        <v>5</v>
      </c>
      <c r="U25" s="101"/>
      <c r="V25" s="48">
        <f aca="true" t="shared" si="1" ref="V25:V33">(T25*((K25*0)+(N25*50)+(Q25*100)))/(H25*100)</f>
        <v>0</v>
      </c>
      <c r="W25" s="49"/>
      <c r="X25" s="184"/>
      <c r="Y25" s="185"/>
      <c r="Z25" s="186"/>
    </row>
    <row r="26" spans="1:26" ht="48" customHeight="1">
      <c r="A26" s="23">
        <v>2.2</v>
      </c>
      <c r="B26" s="50" t="s">
        <v>91</v>
      </c>
      <c r="C26" s="51"/>
      <c r="D26" s="51"/>
      <c r="E26" s="51"/>
      <c r="F26" s="51"/>
      <c r="G26" s="52"/>
      <c r="H26" s="53">
        <v>3</v>
      </c>
      <c r="I26" s="54"/>
      <c r="J26" s="55"/>
      <c r="K26" s="56"/>
      <c r="L26" s="57"/>
      <c r="M26" s="58"/>
      <c r="N26" s="56"/>
      <c r="O26" s="57"/>
      <c r="P26" s="58"/>
      <c r="Q26" s="56"/>
      <c r="R26" s="57"/>
      <c r="S26" s="102"/>
      <c r="T26" s="100">
        <v>5</v>
      </c>
      <c r="U26" s="101"/>
      <c r="V26" s="48">
        <f t="shared" si="1"/>
        <v>0</v>
      </c>
      <c r="W26" s="49"/>
      <c r="X26" s="184"/>
      <c r="Y26" s="185"/>
      <c r="Z26" s="186"/>
    </row>
    <row r="27" spans="1:26" ht="48" customHeight="1">
      <c r="A27" s="23">
        <v>2.3</v>
      </c>
      <c r="B27" s="50" t="s">
        <v>92</v>
      </c>
      <c r="C27" s="51"/>
      <c r="D27" s="51"/>
      <c r="E27" s="51"/>
      <c r="F27" s="51"/>
      <c r="G27" s="52"/>
      <c r="H27" s="53">
        <v>3</v>
      </c>
      <c r="I27" s="54"/>
      <c r="J27" s="55"/>
      <c r="K27" s="56"/>
      <c r="L27" s="57"/>
      <c r="M27" s="58"/>
      <c r="N27" s="56"/>
      <c r="O27" s="57"/>
      <c r="P27" s="58"/>
      <c r="Q27" s="56"/>
      <c r="R27" s="57"/>
      <c r="S27" s="102"/>
      <c r="T27" s="100">
        <v>5</v>
      </c>
      <c r="U27" s="101"/>
      <c r="V27" s="48">
        <f t="shared" si="1"/>
        <v>0</v>
      </c>
      <c r="W27" s="49"/>
      <c r="X27" s="184"/>
      <c r="Y27" s="185"/>
      <c r="Z27" s="185"/>
    </row>
    <row r="28" spans="1:26" ht="48" customHeight="1">
      <c r="A28" s="23">
        <v>2.4</v>
      </c>
      <c r="B28" s="50" t="s">
        <v>93</v>
      </c>
      <c r="C28" s="51"/>
      <c r="D28" s="51"/>
      <c r="E28" s="51"/>
      <c r="F28" s="51"/>
      <c r="G28" s="147"/>
      <c r="H28" s="54">
        <v>3</v>
      </c>
      <c r="I28" s="54"/>
      <c r="J28" s="55"/>
      <c r="K28" s="56"/>
      <c r="L28" s="57"/>
      <c r="M28" s="58"/>
      <c r="N28" s="56"/>
      <c r="O28" s="57"/>
      <c r="P28" s="58"/>
      <c r="Q28" s="56"/>
      <c r="R28" s="57"/>
      <c r="S28" s="102"/>
      <c r="T28" s="100">
        <v>5</v>
      </c>
      <c r="U28" s="101"/>
      <c r="V28" s="48">
        <f t="shared" si="1"/>
        <v>0</v>
      </c>
      <c r="W28" s="49"/>
      <c r="X28" s="184"/>
      <c r="Y28" s="185"/>
      <c r="Z28" s="186"/>
    </row>
    <row r="29" spans="1:26" ht="24" customHeight="1">
      <c r="A29" s="24">
        <v>3</v>
      </c>
      <c r="B29" s="76" t="s">
        <v>94</v>
      </c>
      <c r="C29" s="77"/>
      <c r="D29" s="77"/>
      <c r="E29" s="77"/>
      <c r="F29" s="77"/>
      <c r="G29" s="78"/>
      <c r="H29" s="79">
        <v>250</v>
      </c>
      <c r="I29" s="80"/>
      <c r="J29" s="81"/>
      <c r="K29" s="169"/>
      <c r="L29" s="170"/>
      <c r="M29" s="171"/>
      <c r="N29" s="169"/>
      <c r="O29" s="170"/>
      <c r="P29" s="171"/>
      <c r="Q29" s="169"/>
      <c r="R29" s="170"/>
      <c r="S29" s="171"/>
      <c r="T29" s="84">
        <v>50</v>
      </c>
      <c r="U29" s="85"/>
      <c r="V29" s="67">
        <f>SUM(V30:W31)</f>
        <v>0</v>
      </c>
      <c r="W29" s="68"/>
      <c r="X29" s="184"/>
      <c r="Y29" s="185"/>
      <c r="Z29" s="186"/>
    </row>
    <row r="30" spans="1:26" ht="24" customHeight="1">
      <c r="A30" s="23">
        <v>3.1</v>
      </c>
      <c r="B30" s="50" t="s">
        <v>95</v>
      </c>
      <c r="C30" s="51"/>
      <c r="D30" s="51"/>
      <c r="E30" s="51"/>
      <c r="F30" s="51"/>
      <c r="G30" s="52"/>
      <c r="H30" s="53">
        <v>250</v>
      </c>
      <c r="I30" s="54"/>
      <c r="J30" s="55"/>
      <c r="K30" s="166"/>
      <c r="L30" s="167"/>
      <c r="M30" s="168"/>
      <c r="N30" s="166"/>
      <c r="O30" s="167"/>
      <c r="P30" s="168"/>
      <c r="Q30" s="166"/>
      <c r="R30" s="167"/>
      <c r="S30" s="173"/>
      <c r="T30" s="100">
        <v>20</v>
      </c>
      <c r="U30" s="101"/>
      <c r="V30" s="48">
        <f t="shared" si="1"/>
        <v>0</v>
      </c>
      <c r="W30" s="49"/>
      <c r="X30" s="184"/>
      <c r="Y30" s="185"/>
      <c r="Z30" s="186"/>
    </row>
    <row r="31" spans="1:26" ht="24" customHeight="1">
      <c r="A31" s="23">
        <v>3.2</v>
      </c>
      <c r="B31" s="50" t="s">
        <v>96</v>
      </c>
      <c r="C31" s="51"/>
      <c r="D31" s="51"/>
      <c r="E31" s="51"/>
      <c r="F31" s="51"/>
      <c r="G31" s="52"/>
      <c r="H31" s="53">
        <v>250</v>
      </c>
      <c r="I31" s="54"/>
      <c r="J31" s="55"/>
      <c r="K31" s="166"/>
      <c r="L31" s="167"/>
      <c r="M31" s="168"/>
      <c r="N31" s="166"/>
      <c r="O31" s="167"/>
      <c r="P31" s="168"/>
      <c r="Q31" s="166"/>
      <c r="R31" s="167"/>
      <c r="S31" s="173"/>
      <c r="T31" s="100">
        <v>30</v>
      </c>
      <c r="U31" s="101"/>
      <c r="V31" s="48">
        <f t="shared" si="1"/>
        <v>0</v>
      </c>
      <c r="W31" s="49"/>
      <c r="X31" s="184"/>
      <c r="Y31" s="185"/>
      <c r="Z31" s="186"/>
    </row>
    <row r="32" spans="1:26" ht="24" customHeight="1">
      <c r="A32" s="25">
        <v>4</v>
      </c>
      <c r="B32" s="148" t="s">
        <v>97</v>
      </c>
      <c r="C32" s="149"/>
      <c r="D32" s="149"/>
      <c r="E32" s="149"/>
      <c r="F32" s="149"/>
      <c r="G32" s="150"/>
      <c r="H32" s="157">
        <v>3</v>
      </c>
      <c r="I32" s="158"/>
      <c r="J32" s="159"/>
      <c r="K32" s="163"/>
      <c r="L32" s="164"/>
      <c r="M32" s="165"/>
      <c r="N32" s="163"/>
      <c r="O32" s="164"/>
      <c r="P32" s="165"/>
      <c r="Q32" s="163"/>
      <c r="R32" s="164"/>
      <c r="S32" s="165"/>
      <c r="T32" s="176">
        <v>10</v>
      </c>
      <c r="U32" s="177"/>
      <c r="V32" s="180">
        <f>SUM(V33:W34)</f>
        <v>0</v>
      </c>
      <c r="W32" s="181"/>
      <c r="X32" s="184"/>
      <c r="Y32" s="185"/>
      <c r="Z32" s="186"/>
    </row>
    <row r="33" spans="1:26" ht="24" customHeight="1">
      <c r="A33" s="26">
        <v>4.1</v>
      </c>
      <c r="B33" s="151" t="s">
        <v>98</v>
      </c>
      <c r="C33" s="152"/>
      <c r="D33" s="152"/>
      <c r="E33" s="152"/>
      <c r="F33" s="152"/>
      <c r="G33" s="153"/>
      <c r="H33" s="154">
        <v>3</v>
      </c>
      <c r="I33" s="155"/>
      <c r="J33" s="156"/>
      <c r="K33" s="160"/>
      <c r="L33" s="161"/>
      <c r="M33" s="162"/>
      <c r="N33" s="160"/>
      <c r="O33" s="161"/>
      <c r="P33" s="162"/>
      <c r="Q33" s="160"/>
      <c r="R33" s="161"/>
      <c r="S33" s="172"/>
      <c r="T33" s="174">
        <v>5</v>
      </c>
      <c r="U33" s="175"/>
      <c r="V33" s="178">
        <f t="shared" si="1"/>
        <v>0</v>
      </c>
      <c r="W33" s="179"/>
      <c r="X33" s="184"/>
      <c r="Y33" s="185"/>
      <c r="Z33" s="186"/>
    </row>
    <row r="34" spans="1:26" ht="24" customHeight="1">
      <c r="A34" s="23">
        <v>4.2</v>
      </c>
      <c r="B34" s="59" t="s">
        <v>99</v>
      </c>
      <c r="C34" s="59"/>
      <c r="D34" s="59"/>
      <c r="E34" s="59"/>
      <c r="F34" s="59"/>
      <c r="G34" s="59"/>
      <c r="H34" s="60">
        <v>3</v>
      </c>
      <c r="I34" s="60"/>
      <c r="J34" s="60"/>
      <c r="K34" s="61"/>
      <c r="L34" s="61"/>
      <c r="M34" s="61"/>
      <c r="N34" s="61"/>
      <c r="O34" s="61"/>
      <c r="P34" s="61"/>
      <c r="Q34" s="61"/>
      <c r="R34" s="61"/>
      <c r="S34" s="56"/>
      <c r="T34" s="47">
        <v>5</v>
      </c>
      <c r="U34" s="47"/>
      <c r="V34" s="48">
        <f t="shared" si="0"/>
        <v>0</v>
      </c>
      <c r="W34" s="49"/>
      <c r="X34" s="187"/>
      <c r="Y34" s="188"/>
      <c r="Z34" s="189"/>
    </row>
    <row r="35" spans="1:26" ht="24" customHeight="1">
      <c r="A35" s="95" t="s">
        <v>10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6">
        <f>SUM(T32,T29,T24,T19)</f>
        <v>100</v>
      </c>
      <c r="U35" s="97"/>
      <c r="V35" s="98">
        <f>SUM(V19,V24,V29,V32)</f>
        <v>0</v>
      </c>
      <c r="W35" s="98"/>
      <c r="X35" s="99"/>
      <c r="Y35" s="99"/>
      <c r="Z35" s="99"/>
    </row>
    <row r="36" spans="1:26" ht="9.9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</row>
    <row r="37" ht="24" customHeight="1">
      <c r="A37" s="4" t="s">
        <v>76</v>
      </c>
    </row>
    <row r="38" spans="1:26" ht="60" customHeight="1">
      <c r="A38" s="18" t="s">
        <v>6</v>
      </c>
      <c r="B38" s="32" t="s">
        <v>30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86" t="s">
        <v>31</v>
      </c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89" t="s">
        <v>32</v>
      </c>
      <c r="Z38" s="89"/>
    </row>
    <row r="39" spans="1:26" ht="24" customHeight="1">
      <c r="A39" s="90" t="s">
        <v>33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2"/>
    </row>
    <row r="40" spans="1:26" ht="48" customHeight="1">
      <c r="A40" s="19" t="str">
        <f>IF(B40&lt;&gt;"","2.1.1","")</f>
        <v/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42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4"/>
      <c r="Y40" s="94"/>
      <c r="Z40" s="94"/>
    </row>
    <row r="41" spans="1:26" ht="48" customHeight="1">
      <c r="A41" s="19" t="str">
        <f>IF(B41&lt;&gt;"","2.1.2","")</f>
        <v/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42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4"/>
      <c r="Y41" s="94"/>
      <c r="Z41" s="94"/>
    </row>
    <row r="42" spans="1:26" ht="48" customHeight="1">
      <c r="A42" s="19" t="str">
        <f>IF(B42&lt;&gt;"","2.1.3","")</f>
        <v/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42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4"/>
      <c r="Y42" s="94"/>
      <c r="Z42" s="94"/>
    </row>
    <row r="43" spans="1:26" ht="48" customHeight="1">
      <c r="A43" s="19" t="str">
        <f>IF(B43&lt;&gt;"","2.1.4","")</f>
        <v/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42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4"/>
      <c r="Y43" s="94"/>
      <c r="Z43" s="94"/>
    </row>
    <row r="44" spans="1:26" ht="48" customHeight="1">
      <c r="A44" s="19" t="str">
        <f>IF(B44&lt;&gt;"","2.1.5","")</f>
        <v/>
      </c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20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2"/>
      <c r="Y44" s="45"/>
      <c r="Z44" s="46"/>
    </row>
    <row r="45" spans="1:26" ht="24" customHeight="1">
      <c r="A45" s="90" t="s">
        <v>34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2"/>
    </row>
    <row r="46" spans="1:26" ht="48" customHeight="1">
      <c r="A46" s="19" t="str">
        <f>IF(B46&lt;&gt;"","2.2.1","")</f>
        <v/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42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94"/>
      <c r="Z46" s="94"/>
    </row>
    <row r="47" spans="1:26" ht="48" customHeight="1">
      <c r="A47" s="19" t="str">
        <f>IF(B47&lt;&gt;"","2.2.2","")</f>
        <v/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42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4"/>
      <c r="Y47" s="94"/>
      <c r="Z47" s="94"/>
    </row>
    <row r="48" spans="1:26" ht="48" customHeight="1">
      <c r="A48" s="19" t="str">
        <f>IF(B48&lt;&gt;"","2.2.3","")</f>
        <v/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42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4"/>
      <c r="Y48" s="94"/>
      <c r="Z48" s="94"/>
    </row>
    <row r="49" spans="1:26" ht="48" customHeight="1">
      <c r="A49" s="19" t="str">
        <f>IF(B49&lt;&gt;"","2.2.4","")</f>
        <v/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42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4"/>
      <c r="Y49" s="94"/>
      <c r="Z49" s="94"/>
    </row>
    <row r="50" spans="1:26" ht="48" customHeight="1">
      <c r="A50" s="19" t="str">
        <f>IF(B50&lt;&gt;"","2.2.5","")</f>
        <v/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42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4"/>
      <c r="Y50" s="94"/>
      <c r="Z50" s="94"/>
    </row>
    <row r="51" spans="1:26" ht="15.75" customHeight="1">
      <c r="A51" s="90" t="s">
        <v>35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2"/>
    </row>
    <row r="52" spans="1:26" ht="48" customHeight="1">
      <c r="A52" s="19" t="str">
        <f>IF(B52&lt;&gt;"","2.3.1","")</f>
        <v/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42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4"/>
      <c r="Y52" s="94"/>
      <c r="Z52" s="94"/>
    </row>
    <row r="53" spans="1:26" ht="48" customHeight="1">
      <c r="A53" s="19" t="str">
        <f>IF(B53&lt;&gt;"","2.3.2","")</f>
        <v/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42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4"/>
      <c r="Y53" s="94"/>
      <c r="Z53" s="94"/>
    </row>
    <row r="54" spans="1:26" ht="48" customHeight="1">
      <c r="A54" s="19" t="str">
        <f>IF(B54&lt;&gt;"","2.3.3","")</f>
        <v/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42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4"/>
      <c r="Y54" s="94"/>
      <c r="Z54" s="94"/>
    </row>
    <row r="55" spans="1:26" ht="48" customHeight="1">
      <c r="A55" s="19" t="str">
        <f>IF(B55&lt;&gt;"","2.3.4","")</f>
        <v/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42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4"/>
      <c r="Y55" s="94"/>
      <c r="Z55" s="94"/>
    </row>
    <row r="56" spans="1:26" ht="48" customHeight="1">
      <c r="A56" s="19" t="str">
        <f>IF(B56&lt;&gt;"","2.3.5","")</f>
        <v/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42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4"/>
      <c r="Y56" s="94"/>
      <c r="Z56" s="94"/>
    </row>
    <row r="57" ht="9.95" customHeight="1"/>
    <row r="58" ht="24" customHeight="1">
      <c r="A58" s="5" t="s">
        <v>77</v>
      </c>
    </row>
    <row r="59" ht="9.95" customHeight="1"/>
    <row r="60" spans="1:26" ht="60" customHeight="1">
      <c r="A60" s="18" t="s">
        <v>6</v>
      </c>
      <c r="B60" s="32" t="s">
        <v>36</v>
      </c>
      <c r="C60" s="32"/>
      <c r="D60" s="32"/>
      <c r="E60" s="32"/>
      <c r="F60" s="32"/>
      <c r="G60" s="32"/>
      <c r="H60" s="32" t="s">
        <v>31</v>
      </c>
      <c r="I60" s="32"/>
      <c r="J60" s="32"/>
      <c r="K60" s="32"/>
      <c r="L60" s="32"/>
      <c r="M60" s="32"/>
      <c r="N60" s="32"/>
      <c r="O60" s="32"/>
      <c r="P60" s="32"/>
      <c r="Q60" s="86" t="s">
        <v>37</v>
      </c>
      <c r="R60" s="87"/>
      <c r="S60" s="87"/>
      <c r="T60" s="87"/>
      <c r="U60" s="87"/>
      <c r="V60" s="87"/>
      <c r="W60" s="87"/>
      <c r="X60" s="88"/>
      <c r="Y60" s="89" t="s">
        <v>32</v>
      </c>
      <c r="Z60" s="89"/>
    </row>
    <row r="61" spans="1:26" s="16" customFormat="1" ht="72" customHeight="1">
      <c r="A61" s="19" t="str">
        <f>IF(B61&lt;&gt;"","3.1","")</f>
        <v/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42"/>
      <c r="R61" s="43"/>
      <c r="S61" s="43"/>
      <c r="T61" s="43"/>
      <c r="U61" s="43"/>
      <c r="V61" s="43"/>
      <c r="W61" s="43"/>
      <c r="X61" s="44"/>
      <c r="Y61" s="94"/>
      <c r="Z61" s="94"/>
    </row>
    <row r="62" spans="1:26" ht="72" customHeight="1">
      <c r="A62" s="19" t="str">
        <f>IF(B62&lt;&gt;"","3.2","")</f>
        <v/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42"/>
      <c r="R62" s="43"/>
      <c r="S62" s="43"/>
      <c r="T62" s="43"/>
      <c r="U62" s="43"/>
      <c r="V62" s="43"/>
      <c r="W62" s="43"/>
      <c r="X62" s="44"/>
      <c r="Y62" s="94"/>
      <c r="Z62" s="94"/>
    </row>
    <row r="63" spans="1:26" ht="72" customHeight="1">
      <c r="A63" s="19" t="str">
        <f>IF(B63&lt;&gt;"","3.3","")</f>
        <v/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42"/>
      <c r="R63" s="43"/>
      <c r="S63" s="43"/>
      <c r="T63" s="43"/>
      <c r="U63" s="43"/>
      <c r="V63" s="43"/>
      <c r="W63" s="43"/>
      <c r="X63" s="44"/>
      <c r="Y63" s="94"/>
      <c r="Z63" s="94"/>
    </row>
    <row r="64" spans="1:26" ht="72" customHeight="1">
      <c r="A64" s="19" t="str">
        <f>IF(B64&lt;&gt;"","3.4","")</f>
        <v/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42"/>
      <c r="R64" s="43"/>
      <c r="S64" s="43"/>
      <c r="T64" s="43"/>
      <c r="U64" s="43"/>
      <c r="V64" s="43"/>
      <c r="W64" s="43"/>
      <c r="X64" s="44"/>
      <c r="Y64" s="94"/>
      <c r="Z64" s="94"/>
    </row>
    <row r="65" spans="1:26" ht="72" customHeight="1">
      <c r="A65" s="19" t="str">
        <f>IF(B65&lt;&gt;"","3.5","")</f>
        <v/>
      </c>
      <c r="B65" s="42"/>
      <c r="C65" s="43"/>
      <c r="D65" s="43"/>
      <c r="E65" s="43"/>
      <c r="F65" s="43"/>
      <c r="G65" s="44"/>
      <c r="H65" s="42"/>
      <c r="I65" s="43"/>
      <c r="J65" s="43"/>
      <c r="K65" s="43"/>
      <c r="L65" s="43"/>
      <c r="M65" s="43"/>
      <c r="N65" s="43"/>
      <c r="O65" s="43"/>
      <c r="P65" s="44"/>
      <c r="Q65" s="42"/>
      <c r="R65" s="43"/>
      <c r="S65" s="43"/>
      <c r="T65" s="43"/>
      <c r="U65" s="43"/>
      <c r="V65" s="43"/>
      <c r="W65" s="43"/>
      <c r="X65" s="44"/>
      <c r="Y65" s="45"/>
      <c r="Z65" s="46"/>
    </row>
    <row r="66" spans="1:26" ht="72" customHeight="1">
      <c r="A66" s="19" t="str">
        <f>IF(B66&lt;&gt;"","3.6","")</f>
        <v/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42"/>
      <c r="R66" s="43"/>
      <c r="S66" s="43"/>
      <c r="T66" s="43"/>
      <c r="U66" s="43"/>
      <c r="V66" s="43"/>
      <c r="W66" s="43"/>
      <c r="X66" s="44"/>
      <c r="Y66" s="94"/>
      <c r="Z66" s="94"/>
    </row>
    <row r="67" ht="9.95" customHeight="1">
      <c r="A67" s="5"/>
    </row>
    <row r="68" ht="24" customHeight="1">
      <c r="A68" s="5" t="s">
        <v>78</v>
      </c>
    </row>
    <row r="69" ht="9.95" customHeight="1">
      <c r="A69" s="5"/>
    </row>
    <row r="70" spans="2:25" ht="48" customHeight="1">
      <c r="B70" s="119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1"/>
    </row>
    <row r="71" spans="2:25" ht="48" customHeight="1">
      <c r="B71" s="122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4"/>
    </row>
    <row r="72" spans="2:25" ht="48" customHeight="1">
      <c r="B72" s="122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4"/>
    </row>
    <row r="73" spans="2:25" ht="48" customHeight="1">
      <c r="B73" s="122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4"/>
    </row>
    <row r="74" spans="2:25" ht="48" customHeight="1">
      <c r="B74" s="125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7"/>
    </row>
    <row r="75" ht="24" customHeight="1">
      <c r="A75" s="5"/>
    </row>
    <row r="76" ht="35.25" customHeight="1">
      <c r="A76" s="5" t="s">
        <v>79</v>
      </c>
    </row>
    <row r="77" ht="21" customHeight="1"/>
    <row r="78" spans="2:25" ht="21" customHeight="1">
      <c r="B78" s="128"/>
      <c r="C78" s="128"/>
      <c r="D78" s="128"/>
      <c r="E78" s="128"/>
      <c r="F78" s="128"/>
      <c r="G78" s="128"/>
      <c r="H78" s="128"/>
      <c r="J78" s="128"/>
      <c r="K78" s="128"/>
      <c r="L78" s="128"/>
      <c r="M78" s="128"/>
      <c r="N78" s="128"/>
      <c r="O78" s="128"/>
      <c r="P78" s="128"/>
      <c r="Q78" s="128"/>
      <c r="S78" s="103"/>
      <c r="T78" s="104"/>
      <c r="U78" s="104"/>
      <c r="V78" s="104"/>
      <c r="W78" s="104"/>
      <c r="X78" s="104"/>
      <c r="Y78" s="105"/>
    </row>
    <row r="79" spans="2:25" ht="21" customHeight="1">
      <c r="B79" s="128"/>
      <c r="C79" s="128"/>
      <c r="D79" s="128"/>
      <c r="E79" s="128"/>
      <c r="F79" s="128"/>
      <c r="G79" s="128"/>
      <c r="H79" s="128"/>
      <c r="J79" s="128"/>
      <c r="K79" s="128"/>
      <c r="L79" s="128"/>
      <c r="M79" s="128"/>
      <c r="N79" s="128"/>
      <c r="O79" s="128"/>
      <c r="P79" s="128"/>
      <c r="Q79" s="128"/>
      <c r="S79" s="106"/>
      <c r="T79" s="107"/>
      <c r="U79" s="107"/>
      <c r="V79" s="107"/>
      <c r="W79" s="107"/>
      <c r="X79" s="107"/>
      <c r="Y79" s="108"/>
    </row>
    <row r="80" spans="2:25" ht="21" customHeight="1">
      <c r="B80" s="128"/>
      <c r="C80" s="128"/>
      <c r="D80" s="128"/>
      <c r="E80" s="128"/>
      <c r="F80" s="128"/>
      <c r="G80" s="128"/>
      <c r="H80" s="128"/>
      <c r="J80" s="128"/>
      <c r="K80" s="128"/>
      <c r="L80" s="128"/>
      <c r="M80" s="128"/>
      <c r="N80" s="128"/>
      <c r="O80" s="128"/>
      <c r="P80" s="128"/>
      <c r="Q80" s="128"/>
      <c r="S80" s="106"/>
      <c r="T80" s="107"/>
      <c r="U80" s="107"/>
      <c r="V80" s="107"/>
      <c r="W80" s="107"/>
      <c r="X80" s="107"/>
      <c r="Y80" s="108"/>
    </row>
    <row r="81" spans="2:25" ht="21" customHeight="1">
      <c r="B81" s="128"/>
      <c r="C81" s="128"/>
      <c r="D81" s="128"/>
      <c r="E81" s="128"/>
      <c r="F81" s="128"/>
      <c r="G81" s="128"/>
      <c r="H81" s="128"/>
      <c r="J81" s="128"/>
      <c r="K81" s="128"/>
      <c r="L81" s="128"/>
      <c r="M81" s="128"/>
      <c r="N81" s="128"/>
      <c r="O81" s="128"/>
      <c r="P81" s="128"/>
      <c r="Q81" s="128"/>
      <c r="S81" s="106"/>
      <c r="T81" s="107"/>
      <c r="U81" s="107"/>
      <c r="V81" s="107"/>
      <c r="W81" s="107"/>
      <c r="X81" s="107"/>
      <c r="Y81" s="108"/>
    </row>
    <row r="82" spans="2:25" ht="21" customHeight="1">
      <c r="B82" s="128"/>
      <c r="C82" s="128"/>
      <c r="D82" s="128"/>
      <c r="E82" s="128"/>
      <c r="F82" s="128"/>
      <c r="G82" s="128"/>
      <c r="H82" s="128"/>
      <c r="J82" s="128"/>
      <c r="K82" s="128"/>
      <c r="L82" s="128"/>
      <c r="M82" s="128"/>
      <c r="N82" s="128"/>
      <c r="O82" s="128"/>
      <c r="P82" s="128"/>
      <c r="Q82" s="128"/>
      <c r="S82" s="106"/>
      <c r="T82" s="107"/>
      <c r="U82" s="107"/>
      <c r="V82" s="107"/>
      <c r="W82" s="107"/>
      <c r="X82" s="107"/>
      <c r="Y82" s="108"/>
    </row>
    <row r="83" spans="2:25" ht="21" customHeight="1">
      <c r="B83" s="128"/>
      <c r="C83" s="128"/>
      <c r="D83" s="128"/>
      <c r="E83" s="128"/>
      <c r="F83" s="128"/>
      <c r="G83" s="128"/>
      <c r="H83" s="128"/>
      <c r="J83" s="128"/>
      <c r="K83" s="128"/>
      <c r="L83" s="128"/>
      <c r="M83" s="128"/>
      <c r="N83" s="128"/>
      <c r="O83" s="128"/>
      <c r="P83" s="128"/>
      <c r="Q83" s="128"/>
      <c r="S83" s="106"/>
      <c r="T83" s="107"/>
      <c r="U83" s="107"/>
      <c r="V83" s="107"/>
      <c r="W83" s="107"/>
      <c r="X83" s="107"/>
      <c r="Y83" s="108"/>
    </row>
    <row r="84" spans="2:25" ht="15">
      <c r="B84" s="128"/>
      <c r="C84" s="128"/>
      <c r="D84" s="128"/>
      <c r="E84" s="128"/>
      <c r="F84" s="128"/>
      <c r="G84" s="128"/>
      <c r="H84" s="128"/>
      <c r="J84" s="128"/>
      <c r="K84" s="128"/>
      <c r="L84" s="128"/>
      <c r="M84" s="128"/>
      <c r="N84" s="128"/>
      <c r="O84" s="128"/>
      <c r="P84" s="128"/>
      <c r="Q84" s="128"/>
      <c r="S84" s="106"/>
      <c r="T84" s="107"/>
      <c r="U84" s="107"/>
      <c r="V84" s="107"/>
      <c r="W84" s="107"/>
      <c r="X84" s="107"/>
      <c r="Y84" s="108"/>
    </row>
    <row r="85" spans="2:25" ht="21" customHeight="1">
      <c r="B85" s="128"/>
      <c r="C85" s="128"/>
      <c r="D85" s="128"/>
      <c r="E85" s="128"/>
      <c r="F85" s="128"/>
      <c r="G85" s="128"/>
      <c r="H85" s="128"/>
      <c r="J85" s="128"/>
      <c r="K85" s="128"/>
      <c r="L85" s="128"/>
      <c r="M85" s="128"/>
      <c r="N85" s="128"/>
      <c r="O85" s="128"/>
      <c r="P85" s="128"/>
      <c r="Q85" s="128"/>
      <c r="S85" s="106"/>
      <c r="T85" s="107"/>
      <c r="U85" s="107"/>
      <c r="V85" s="107"/>
      <c r="W85" s="107"/>
      <c r="X85" s="107"/>
      <c r="Y85" s="108"/>
    </row>
    <row r="86" spans="2:25" ht="21" customHeight="1">
      <c r="B86" s="128"/>
      <c r="C86" s="128"/>
      <c r="D86" s="128"/>
      <c r="E86" s="128"/>
      <c r="F86" s="128"/>
      <c r="G86" s="128"/>
      <c r="H86" s="128"/>
      <c r="J86" s="128"/>
      <c r="K86" s="128"/>
      <c r="L86" s="128"/>
      <c r="M86" s="128"/>
      <c r="N86" s="128"/>
      <c r="O86" s="128"/>
      <c r="P86" s="128"/>
      <c r="Q86" s="128"/>
      <c r="S86" s="106"/>
      <c r="T86" s="107"/>
      <c r="U86" s="107"/>
      <c r="V86" s="107"/>
      <c r="W86" s="107"/>
      <c r="X86" s="107"/>
      <c r="Y86" s="108"/>
    </row>
    <row r="87" spans="2:25" ht="21" customHeight="1">
      <c r="B87" s="128"/>
      <c r="C87" s="128"/>
      <c r="D87" s="128"/>
      <c r="E87" s="128"/>
      <c r="F87" s="128"/>
      <c r="G87" s="128"/>
      <c r="H87" s="128"/>
      <c r="J87" s="128"/>
      <c r="K87" s="128"/>
      <c r="L87" s="128"/>
      <c r="M87" s="128"/>
      <c r="N87" s="128"/>
      <c r="O87" s="128"/>
      <c r="P87" s="128"/>
      <c r="Q87" s="128"/>
      <c r="S87" s="109"/>
      <c r="T87" s="110"/>
      <c r="U87" s="110"/>
      <c r="V87" s="110"/>
      <c r="W87" s="110"/>
      <c r="X87" s="110"/>
      <c r="Y87" s="111"/>
    </row>
    <row r="88" spans="2:25" ht="48" customHeight="1">
      <c r="B88" s="112"/>
      <c r="C88" s="112"/>
      <c r="D88" s="112"/>
      <c r="E88" s="112"/>
      <c r="F88" s="112"/>
      <c r="G88" s="112"/>
      <c r="H88" s="112"/>
      <c r="J88" s="113"/>
      <c r="K88" s="114"/>
      <c r="L88" s="114"/>
      <c r="M88" s="114"/>
      <c r="N88" s="114"/>
      <c r="O88" s="114"/>
      <c r="P88" s="114"/>
      <c r="Q88" s="115"/>
      <c r="S88" s="113"/>
      <c r="T88" s="114"/>
      <c r="U88" s="114"/>
      <c r="V88" s="114"/>
      <c r="W88" s="114"/>
      <c r="X88" s="114"/>
      <c r="Y88" s="115"/>
    </row>
    <row r="89" spans="2:25" ht="48" customHeight="1">
      <c r="B89" s="112"/>
      <c r="C89" s="112"/>
      <c r="D89" s="112"/>
      <c r="E89" s="112"/>
      <c r="F89" s="112"/>
      <c r="G89" s="112"/>
      <c r="H89" s="112"/>
      <c r="J89" s="116"/>
      <c r="K89" s="117"/>
      <c r="L89" s="117"/>
      <c r="M89" s="117"/>
      <c r="N89" s="117"/>
      <c r="O89" s="117"/>
      <c r="P89" s="117"/>
      <c r="Q89" s="118"/>
      <c r="S89" s="116"/>
      <c r="T89" s="117"/>
      <c r="U89" s="117"/>
      <c r="V89" s="117"/>
      <c r="W89" s="117"/>
      <c r="X89" s="117"/>
      <c r="Y89" s="118"/>
    </row>
    <row r="90" ht="21" customHeight="1"/>
    <row r="91" spans="2:25" ht="21" customHeight="1">
      <c r="B91" s="128"/>
      <c r="C91" s="128"/>
      <c r="D91" s="128"/>
      <c r="E91" s="128"/>
      <c r="F91" s="128"/>
      <c r="G91" s="128"/>
      <c r="H91" s="128"/>
      <c r="J91" s="128"/>
      <c r="K91" s="128"/>
      <c r="L91" s="128"/>
      <c r="M91" s="128"/>
      <c r="N91" s="128"/>
      <c r="O91" s="128"/>
      <c r="P91" s="128"/>
      <c r="Q91" s="128"/>
      <c r="S91" s="103"/>
      <c r="T91" s="104"/>
      <c r="U91" s="104"/>
      <c r="V91" s="104"/>
      <c r="W91" s="104"/>
      <c r="X91" s="104"/>
      <c r="Y91" s="105"/>
    </row>
    <row r="92" spans="2:25" ht="21" customHeight="1">
      <c r="B92" s="128"/>
      <c r="C92" s="128"/>
      <c r="D92" s="128"/>
      <c r="E92" s="128"/>
      <c r="F92" s="128"/>
      <c r="G92" s="128"/>
      <c r="H92" s="128"/>
      <c r="J92" s="128"/>
      <c r="K92" s="128"/>
      <c r="L92" s="128"/>
      <c r="M92" s="128"/>
      <c r="N92" s="128"/>
      <c r="O92" s="128"/>
      <c r="P92" s="128"/>
      <c r="Q92" s="128"/>
      <c r="S92" s="106"/>
      <c r="T92" s="107"/>
      <c r="U92" s="107"/>
      <c r="V92" s="107"/>
      <c r="W92" s="107"/>
      <c r="X92" s="107"/>
      <c r="Y92" s="108"/>
    </row>
    <row r="93" spans="2:25" ht="21" customHeight="1">
      <c r="B93" s="128"/>
      <c r="C93" s="128"/>
      <c r="D93" s="128"/>
      <c r="E93" s="128"/>
      <c r="F93" s="128"/>
      <c r="G93" s="128"/>
      <c r="H93" s="128"/>
      <c r="J93" s="128"/>
      <c r="K93" s="128"/>
      <c r="L93" s="128"/>
      <c r="M93" s="128"/>
      <c r="N93" s="128"/>
      <c r="O93" s="128"/>
      <c r="P93" s="128"/>
      <c r="Q93" s="128"/>
      <c r="S93" s="106"/>
      <c r="T93" s="107"/>
      <c r="U93" s="107"/>
      <c r="V93" s="107"/>
      <c r="W93" s="107"/>
      <c r="X93" s="107"/>
      <c r="Y93" s="108"/>
    </row>
    <row r="94" spans="2:25" ht="21" customHeight="1">
      <c r="B94" s="128"/>
      <c r="C94" s="128"/>
      <c r="D94" s="128"/>
      <c r="E94" s="128"/>
      <c r="F94" s="128"/>
      <c r="G94" s="128"/>
      <c r="H94" s="128"/>
      <c r="J94" s="128"/>
      <c r="K94" s="128"/>
      <c r="L94" s="128"/>
      <c r="M94" s="128"/>
      <c r="N94" s="128"/>
      <c r="O94" s="128"/>
      <c r="P94" s="128"/>
      <c r="Q94" s="128"/>
      <c r="S94" s="106"/>
      <c r="T94" s="107"/>
      <c r="U94" s="107"/>
      <c r="V94" s="107"/>
      <c r="W94" s="107"/>
      <c r="X94" s="107"/>
      <c r="Y94" s="108"/>
    </row>
    <row r="95" spans="2:25" ht="21" customHeight="1">
      <c r="B95" s="128"/>
      <c r="C95" s="128"/>
      <c r="D95" s="128"/>
      <c r="E95" s="128"/>
      <c r="F95" s="128"/>
      <c r="G95" s="128"/>
      <c r="H95" s="128"/>
      <c r="J95" s="128"/>
      <c r="K95" s="128"/>
      <c r="L95" s="128"/>
      <c r="M95" s="128"/>
      <c r="N95" s="128"/>
      <c r="O95" s="128"/>
      <c r="P95" s="128"/>
      <c r="Q95" s="128"/>
      <c r="S95" s="106"/>
      <c r="T95" s="107"/>
      <c r="U95" s="107"/>
      <c r="V95" s="107"/>
      <c r="W95" s="107"/>
      <c r="X95" s="107"/>
      <c r="Y95" s="108"/>
    </row>
    <row r="96" spans="2:25" ht="21" customHeight="1">
      <c r="B96" s="128"/>
      <c r="C96" s="128"/>
      <c r="D96" s="128"/>
      <c r="E96" s="128"/>
      <c r="F96" s="128"/>
      <c r="G96" s="128"/>
      <c r="H96" s="128"/>
      <c r="J96" s="128"/>
      <c r="K96" s="128"/>
      <c r="L96" s="128"/>
      <c r="M96" s="128"/>
      <c r="N96" s="128"/>
      <c r="O96" s="128"/>
      <c r="P96" s="128"/>
      <c r="Q96" s="128"/>
      <c r="S96" s="106"/>
      <c r="T96" s="107"/>
      <c r="U96" s="107"/>
      <c r="V96" s="107"/>
      <c r="W96" s="107"/>
      <c r="X96" s="107"/>
      <c r="Y96" s="108"/>
    </row>
    <row r="97" spans="2:25" ht="15">
      <c r="B97" s="128"/>
      <c r="C97" s="128"/>
      <c r="D97" s="128"/>
      <c r="E97" s="128"/>
      <c r="F97" s="128"/>
      <c r="G97" s="128"/>
      <c r="H97" s="128"/>
      <c r="J97" s="128"/>
      <c r="K97" s="128"/>
      <c r="L97" s="128"/>
      <c r="M97" s="128"/>
      <c r="N97" s="128"/>
      <c r="O97" s="128"/>
      <c r="P97" s="128"/>
      <c r="Q97" s="128"/>
      <c r="S97" s="106"/>
      <c r="T97" s="107"/>
      <c r="U97" s="107"/>
      <c r="V97" s="107"/>
      <c r="W97" s="107"/>
      <c r="X97" s="107"/>
      <c r="Y97" s="108"/>
    </row>
    <row r="98" spans="2:25" ht="21" customHeight="1">
      <c r="B98" s="128"/>
      <c r="C98" s="128"/>
      <c r="D98" s="128"/>
      <c r="E98" s="128"/>
      <c r="F98" s="128"/>
      <c r="G98" s="128"/>
      <c r="H98" s="128"/>
      <c r="J98" s="128"/>
      <c r="K98" s="128"/>
      <c r="L98" s="128"/>
      <c r="M98" s="128"/>
      <c r="N98" s="128"/>
      <c r="O98" s="128"/>
      <c r="P98" s="128"/>
      <c r="Q98" s="128"/>
      <c r="S98" s="106"/>
      <c r="T98" s="107"/>
      <c r="U98" s="107"/>
      <c r="V98" s="107"/>
      <c r="W98" s="107"/>
      <c r="X98" s="107"/>
      <c r="Y98" s="108"/>
    </row>
    <row r="99" spans="2:25" ht="21" customHeight="1">
      <c r="B99" s="128"/>
      <c r="C99" s="128"/>
      <c r="D99" s="128"/>
      <c r="E99" s="128"/>
      <c r="F99" s="128"/>
      <c r="G99" s="128"/>
      <c r="H99" s="128"/>
      <c r="J99" s="128"/>
      <c r="K99" s="128"/>
      <c r="L99" s="128"/>
      <c r="M99" s="128"/>
      <c r="N99" s="128"/>
      <c r="O99" s="128"/>
      <c r="P99" s="128"/>
      <c r="Q99" s="128"/>
      <c r="S99" s="106"/>
      <c r="T99" s="107"/>
      <c r="U99" s="107"/>
      <c r="V99" s="107"/>
      <c r="W99" s="107"/>
      <c r="X99" s="107"/>
      <c r="Y99" s="108"/>
    </row>
    <row r="100" spans="2:25" ht="21" customHeight="1">
      <c r="B100" s="128"/>
      <c r="C100" s="128"/>
      <c r="D100" s="128"/>
      <c r="E100" s="128"/>
      <c r="F100" s="128"/>
      <c r="G100" s="128"/>
      <c r="H100" s="128"/>
      <c r="J100" s="128"/>
      <c r="K100" s="128"/>
      <c r="L100" s="128"/>
      <c r="M100" s="128"/>
      <c r="N100" s="128"/>
      <c r="O100" s="128"/>
      <c r="P100" s="128"/>
      <c r="Q100" s="128"/>
      <c r="S100" s="109"/>
      <c r="T100" s="110"/>
      <c r="U100" s="110"/>
      <c r="V100" s="110"/>
      <c r="W100" s="110"/>
      <c r="X100" s="110"/>
      <c r="Y100" s="111"/>
    </row>
    <row r="101" spans="2:25" ht="48" customHeight="1">
      <c r="B101" s="94"/>
      <c r="C101" s="94"/>
      <c r="D101" s="94"/>
      <c r="E101" s="94"/>
      <c r="F101" s="94"/>
      <c r="G101" s="94"/>
      <c r="H101" s="94"/>
      <c r="J101" s="113"/>
      <c r="K101" s="114"/>
      <c r="L101" s="114"/>
      <c r="M101" s="114"/>
      <c r="N101" s="114"/>
      <c r="O101" s="114"/>
      <c r="P101" s="114"/>
      <c r="Q101" s="115"/>
      <c r="S101" s="135"/>
      <c r="T101" s="136"/>
      <c r="U101" s="136"/>
      <c r="V101" s="136"/>
      <c r="W101" s="136"/>
      <c r="X101" s="136"/>
      <c r="Y101" s="137"/>
    </row>
    <row r="102" spans="2:25" ht="48" customHeight="1">
      <c r="B102" s="94"/>
      <c r="C102" s="94"/>
      <c r="D102" s="94"/>
      <c r="E102" s="94"/>
      <c r="F102" s="94"/>
      <c r="G102" s="94"/>
      <c r="H102" s="94"/>
      <c r="J102" s="116"/>
      <c r="K102" s="117"/>
      <c r="L102" s="117"/>
      <c r="M102" s="117"/>
      <c r="N102" s="117"/>
      <c r="O102" s="117"/>
      <c r="P102" s="117"/>
      <c r="Q102" s="118"/>
      <c r="S102" s="138"/>
      <c r="T102" s="139"/>
      <c r="U102" s="139"/>
      <c r="V102" s="139"/>
      <c r="W102" s="139"/>
      <c r="X102" s="139"/>
      <c r="Y102" s="140"/>
    </row>
    <row r="103" ht="21" customHeight="1"/>
    <row r="104" spans="2:25" ht="21" customHeight="1">
      <c r="B104" s="103"/>
      <c r="C104" s="104"/>
      <c r="D104" s="104"/>
      <c r="E104" s="104"/>
      <c r="F104" s="104"/>
      <c r="G104" s="104"/>
      <c r="H104" s="105"/>
      <c r="J104" s="103"/>
      <c r="K104" s="104"/>
      <c r="L104" s="104"/>
      <c r="M104" s="104"/>
      <c r="N104" s="104"/>
      <c r="O104" s="104"/>
      <c r="P104" s="104"/>
      <c r="Q104" s="105"/>
      <c r="S104" s="103"/>
      <c r="T104" s="104"/>
      <c r="U104" s="104"/>
      <c r="V104" s="104"/>
      <c r="W104" s="104"/>
      <c r="X104" s="104"/>
      <c r="Y104" s="105"/>
    </row>
    <row r="105" spans="2:25" ht="21" customHeight="1">
      <c r="B105" s="106"/>
      <c r="C105" s="107"/>
      <c r="D105" s="107"/>
      <c r="E105" s="107"/>
      <c r="F105" s="107"/>
      <c r="G105" s="107"/>
      <c r="H105" s="108"/>
      <c r="J105" s="106"/>
      <c r="K105" s="107"/>
      <c r="L105" s="107"/>
      <c r="M105" s="107"/>
      <c r="N105" s="107"/>
      <c r="O105" s="107"/>
      <c r="P105" s="107"/>
      <c r="Q105" s="108"/>
      <c r="S105" s="106"/>
      <c r="T105" s="107"/>
      <c r="U105" s="107"/>
      <c r="V105" s="107"/>
      <c r="W105" s="107"/>
      <c r="X105" s="107"/>
      <c r="Y105" s="108"/>
    </row>
    <row r="106" spans="2:25" ht="21" customHeight="1">
      <c r="B106" s="106"/>
      <c r="C106" s="107"/>
      <c r="D106" s="107"/>
      <c r="E106" s="107"/>
      <c r="F106" s="107"/>
      <c r="G106" s="107"/>
      <c r="H106" s="108"/>
      <c r="J106" s="106"/>
      <c r="K106" s="107"/>
      <c r="L106" s="107"/>
      <c r="M106" s="107"/>
      <c r="N106" s="107"/>
      <c r="O106" s="107"/>
      <c r="P106" s="107"/>
      <c r="Q106" s="108"/>
      <c r="S106" s="106"/>
      <c r="T106" s="107"/>
      <c r="U106" s="107"/>
      <c r="V106" s="107"/>
      <c r="W106" s="107"/>
      <c r="X106" s="107"/>
      <c r="Y106" s="108"/>
    </row>
    <row r="107" spans="2:25" ht="21" customHeight="1">
      <c r="B107" s="106"/>
      <c r="C107" s="107"/>
      <c r="D107" s="107"/>
      <c r="E107" s="107"/>
      <c r="F107" s="107"/>
      <c r="G107" s="107"/>
      <c r="H107" s="108"/>
      <c r="J107" s="106"/>
      <c r="K107" s="107"/>
      <c r="L107" s="107"/>
      <c r="M107" s="107"/>
      <c r="N107" s="107"/>
      <c r="O107" s="107"/>
      <c r="P107" s="107"/>
      <c r="Q107" s="108"/>
      <c r="S107" s="106"/>
      <c r="T107" s="107"/>
      <c r="U107" s="107"/>
      <c r="V107" s="107"/>
      <c r="W107" s="107"/>
      <c r="X107" s="107"/>
      <c r="Y107" s="108"/>
    </row>
    <row r="108" spans="2:25" ht="21" customHeight="1">
      <c r="B108" s="106"/>
      <c r="C108" s="107"/>
      <c r="D108" s="107"/>
      <c r="E108" s="107"/>
      <c r="F108" s="107"/>
      <c r="G108" s="107"/>
      <c r="H108" s="108"/>
      <c r="J108" s="106"/>
      <c r="K108" s="107"/>
      <c r="L108" s="107"/>
      <c r="M108" s="107"/>
      <c r="N108" s="107"/>
      <c r="O108" s="107"/>
      <c r="P108" s="107"/>
      <c r="Q108" s="108"/>
      <c r="S108" s="106"/>
      <c r="T108" s="107"/>
      <c r="U108" s="107"/>
      <c r="V108" s="107"/>
      <c r="W108" s="107"/>
      <c r="X108" s="107"/>
      <c r="Y108" s="108"/>
    </row>
    <row r="109" spans="2:25" ht="21" customHeight="1">
      <c r="B109" s="106"/>
      <c r="C109" s="107"/>
      <c r="D109" s="107"/>
      <c r="E109" s="107"/>
      <c r="F109" s="107"/>
      <c r="G109" s="107"/>
      <c r="H109" s="108"/>
      <c r="J109" s="106"/>
      <c r="K109" s="107"/>
      <c r="L109" s="107"/>
      <c r="M109" s="107"/>
      <c r="N109" s="107"/>
      <c r="O109" s="107"/>
      <c r="P109" s="107"/>
      <c r="Q109" s="108"/>
      <c r="S109" s="106"/>
      <c r="T109" s="107"/>
      <c r="U109" s="107"/>
      <c r="V109" s="107"/>
      <c r="W109" s="107"/>
      <c r="X109" s="107"/>
      <c r="Y109" s="108"/>
    </row>
    <row r="110" spans="2:25" ht="15">
      <c r="B110" s="106"/>
      <c r="C110" s="107"/>
      <c r="D110" s="107"/>
      <c r="E110" s="107"/>
      <c r="F110" s="107"/>
      <c r="G110" s="107"/>
      <c r="H110" s="108"/>
      <c r="J110" s="106"/>
      <c r="K110" s="107"/>
      <c r="L110" s="107"/>
      <c r="M110" s="107"/>
      <c r="N110" s="107"/>
      <c r="O110" s="107"/>
      <c r="P110" s="107"/>
      <c r="Q110" s="108"/>
      <c r="S110" s="106"/>
      <c r="T110" s="107"/>
      <c r="U110" s="107"/>
      <c r="V110" s="107"/>
      <c r="W110" s="107"/>
      <c r="X110" s="107"/>
      <c r="Y110" s="108"/>
    </row>
    <row r="111" spans="2:25" ht="15">
      <c r="B111" s="106"/>
      <c r="C111" s="107"/>
      <c r="D111" s="107"/>
      <c r="E111" s="107"/>
      <c r="F111" s="107"/>
      <c r="G111" s="107"/>
      <c r="H111" s="108"/>
      <c r="J111" s="106"/>
      <c r="K111" s="107"/>
      <c r="L111" s="107"/>
      <c r="M111" s="107"/>
      <c r="N111" s="107"/>
      <c r="O111" s="107"/>
      <c r="P111" s="107"/>
      <c r="Q111" s="108"/>
      <c r="S111" s="106"/>
      <c r="T111" s="107"/>
      <c r="U111" s="107"/>
      <c r="V111" s="107"/>
      <c r="W111" s="107"/>
      <c r="X111" s="107"/>
      <c r="Y111" s="108"/>
    </row>
    <row r="112" spans="2:25" ht="21" customHeight="1">
      <c r="B112" s="106"/>
      <c r="C112" s="107"/>
      <c r="D112" s="107"/>
      <c r="E112" s="107"/>
      <c r="F112" s="107"/>
      <c r="G112" s="107"/>
      <c r="H112" s="108"/>
      <c r="J112" s="106"/>
      <c r="K112" s="107"/>
      <c r="L112" s="107"/>
      <c r="M112" s="107"/>
      <c r="N112" s="107"/>
      <c r="O112" s="107"/>
      <c r="P112" s="107"/>
      <c r="Q112" s="108"/>
      <c r="S112" s="106"/>
      <c r="T112" s="107"/>
      <c r="U112" s="107"/>
      <c r="V112" s="107"/>
      <c r="W112" s="107"/>
      <c r="X112" s="107"/>
      <c r="Y112" s="108"/>
    </row>
    <row r="113" spans="2:25" ht="21" customHeight="1">
      <c r="B113" s="109"/>
      <c r="C113" s="110"/>
      <c r="D113" s="110"/>
      <c r="E113" s="110"/>
      <c r="F113" s="110"/>
      <c r="G113" s="110"/>
      <c r="H113" s="111"/>
      <c r="J113" s="109"/>
      <c r="K113" s="110"/>
      <c r="L113" s="110"/>
      <c r="M113" s="110"/>
      <c r="N113" s="110"/>
      <c r="O113" s="110"/>
      <c r="P113" s="110"/>
      <c r="Q113" s="111"/>
      <c r="S113" s="109"/>
      <c r="T113" s="110"/>
      <c r="U113" s="110"/>
      <c r="V113" s="110"/>
      <c r="W113" s="110"/>
      <c r="X113" s="110"/>
      <c r="Y113" s="111"/>
    </row>
    <row r="114" spans="2:25" ht="48" customHeight="1">
      <c r="B114" s="135"/>
      <c r="C114" s="136"/>
      <c r="D114" s="136"/>
      <c r="E114" s="136"/>
      <c r="F114" s="136"/>
      <c r="G114" s="136"/>
      <c r="H114" s="137"/>
      <c r="J114" s="141"/>
      <c r="K114" s="142"/>
      <c r="L114" s="142"/>
      <c r="M114" s="142"/>
      <c r="N114" s="142"/>
      <c r="O114" s="142"/>
      <c r="P114" s="142"/>
      <c r="Q114" s="143"/>
      <c r="S114" s="135"/>
      <c r="T114" s="136"/>
      <c r="U114" s="136"/>
      <c r="V114" s="136"/>
      <c r="W114" s="136"/>
      <c r="X114" s="136"/>
      <c r="Y114" s="137"/>
    </row>
    <row r="115" spans="2:25" ht="48" customHeight="1">
      <c r="B115" s="138"/>
      <c r="C115" s="139"/>
      <c r="D115" s="139"/>
      <c r="E115" s="139"/>
      <c r="F115" s="139"/>
      <c r="G115" s="139"/>
      <c r="H115" s="140"/>
      <c r="J115" s="144"/>
      <c r="K115" s="145"/>
      <c r="L115" s="145"/>
      <c r="M115" s="145"/>
      <c r="N115" s="145"/>
      <c r="O115" s="145"/>
      <c r="P115" s="145"/>
      <c r="Q115" s="146"/>
      <c r="S115" s="138"/>
      <c r="T115" s="139"/>
      <c r="U115" s="139"/>
      <c r="V115" s="139"/>
      <c r="W115" s="139"/>
      <c r="X115" s="139"/>
      <c r="Y115" s="140"/>
    </row>
    <row r="116" ht="24" customHeight="1"/>
    <row r="117" ht="24" customHeight="1"/>
    <row r="118" spans="5:23" ht="15">
      <c r="E118" s="17" t="s">
        <v>38</v>
      </c>
      <c r="F118" s="132"/>
      <c r="G118" s="132"/>
      <c r="H118" s="132"/>
      <c r="I118" s="132"/>
      <c r="J118" s="132"/>
      <c r="Q118" s="17" t="s">
        <v>39</v>
      </c>
      <c r="R118" s="132"/>
      <c r="S118" s="132"/>
      <c r="T118" s="132"/>
      <c r="U118" s="132"/>
      <c r="V118" s="132"/>
      <c r="W118" s="132"/>
    </row>
    <row r="119" spans="5:24" ht="27.75">
      <c r="E119" s="17" t="s">
        <v>40</v>
      </c>
      <c r="F119" s="133"/>
      <c r="G119" s="133"/>
      <c r="H119" s="133"/>
      <c r="I119" s="133"/>
      <c r="J119" s="133"/>
      <c r="K119" s="5" t="s">
        <v>41</v>
      </c>
      <c r="Q119" s="17" t="s">
        <v>40</v>
      </c>
      <c r="R119" s="132"/>
      <c r="S119" s="132"/>
      <c r="T119" s="132"/>
      <c r="U119" s="132"/>
      <c r="V119" s="132"/>
      <c r="W119" s="132"/>
      <c r="X119" s="5" t="s">
        <v>41</v>
      </c>
    </row>
    <row r="120" spans="5:24" ht="27.75">
      <c r="E120" s="17" t="s">
        <v>42</v>
      </c>
      <c r="F120" s="133"/>
      <c r="G120" s="133"/>
      <c r="H120" s="133"/>
      <c r="I120" s="133"/>
      <c r="J120" s="133"/>
      <c r="Q120" s="134"/>
      <c r="R120" s="134"/>
      <c r="S120" s="134"/>
      <c r="T120" s="134"/>
      <c r="U120" s="134"/>
      <c r="V120" s="134"/>
      <c r="W120" s="134"/>
      <c r="X120" s="134"/>
    </row>
    <row r="121" spans="5:23" ht="27.75">
      <c r="E121" s="17" t="s">
        <v>43</v>
      </c>
      <c r="F121" s="129"/>
      <c r="G121" s="129"/>
      <c r="H121" s="129"/>
      <c r="I121" s="129"/>
      <c r="J121" s="129"/>
      <c r="Q121" s="17" t="s">
        <v>43</v>
      </c>
      <c r="R121" s="130"/>
      <c r="S121" s="130"/>
      <c r="T121" s="130"/>
      <c r="U121" s="130"/>
      <c r="V121" s="130"/>
      <c r="W121" s="130"/>
    </row>
    <row r="122" spans="5:10" ht="27.75">
      <c r="E122" s="17" t="s">
        <v>44</v>
      </c>
      <c r="F122" s="131"/>
      <c r="G122" s="131"/>
      <c r="H122" s="131"/>
      <c r="I122" s="131"/>
      <c r="J122" s="131"/>
    </row>
  </sheetData>
  <protectedRanges>
    <protectedRange sqref="M7 H8 V13 K19:S20 X19 B40:Z44 B46:Z50 B52:Z56 B61:Z66 B70 B78 B88 J78 J88 S78 S88 B91 B101 J91 J101 S91 S101 B104 B114 J104 J114 S104 S114 R118:R119 Q120 R121 F118:F122 K22:S34" name="ช่วง1_1"/>
  </protectedRanges>
  <mergeCells count="262">
    <mergeCell ref="F120:J120"/>
    <mergeCell ref="Q120:X120"/>
    <mergeCell ref="F121:J121"/>
    <mergeCell ref="R121:W121"/>
    <mergeCell ref="F122:J122"/>
    <mergeCell ref="H61:P61"/>
    <mergeCell ref="Q61:X61"/>
    <mergeCell ref="Y61:Z61"/>
    <mergeCell ref="Y55:Z55"/>
    <mergeCell ref="Y56:Z56"/>
    <mergeCell ref="F118:J118"/>
    <mergeCell ref="R118:W118"/>
    <mergeCell ref="F119:J119"/>
    <mergeCell ref="R119:W119"/>
    <mergeCell ref="B114:H115"/>
    <mergeCell ref="J114:Q115"/>
    <mergeCell ref="S114:Y115"/>
    <mergeCell ref="B78:H87"/>
    <mergeCell ref="J78:Q87"/>
    <mergeCell ref="S78:Y87"/>
    <mergeCell ref="B88:H89"/>
    <mergeCell ref="J88:Q89"/>
    <mergeCell ref="S88:Y89"/>
    <mergeCell ref="B91:H100"/>
    <mergeCell ref="A35:S35"/>
    <mergeCell ref="T35:U35"/>
    <mergeCell ref="V35:W35"/>
    <mergeCell ref="X35:Z35"/>
    <mergeCell ref="A36:Z36"/>
    <mergeCell ref="A39:Z39"/>
    <mergeCell ref="B40:L40"/>
    <mergeCell ref="M40:X40"/>
    <mergeCell ref="Y40:Z40"/>
    <mergeCell ref="Q30:S30"/>
    <mergeCell ref="B25:G25"/>
    <mergeCell ref="T26:U26"/>
    <mergeCell ref="V26:W26"/>
    <mergeCell ref="H27:J27"/>
    <mergeCell ref="K27:M27"/>
    <mergeCell ref="N27:P27"/>
    <mergeCell ref="Q27:S27"/>
    <mergeCell ref="T27:U27"/>
    <mergeCell ref="T29:U29"/>
    <mergeCell ref="V29:W29"/>
    <mergeCell ref="T30:U30"/>
    <mergeCell ref="V30:W30"/>
    <mergeCell ref="B29:G29"/>
    <mergeCell ref="H29:J29"/>
    <mergeCell ref="K29:M29"/>
    <mergeCell ref="N29:P29"/>
    <mergeCell ref="Q29:S29"/>
    <mergeCell ref="B30:G30"/>
    <mergeCell ref="H30:J30"/>
    <mergeCell ref="K30:M30"/>
    <mergeCell ref="N30:P30"/>
    <mergeCell ref="H25:J25"/>
    <mergeCell ref="K25:M25"/>
    <mergeCell ref="B31:G31"/>
    <mergeCell ref="H31:J31"/>
    <mergeCell ref="K31:M31"/>
    <mergeCell ref="N31:P31"/>
    <mergeCell ref="Q31:S31"/>
    <mergeCell ref="T31:U31"/>
    <mergeCell ref="V31:W31"/>
    <mergeCell ref="B32:G32"/>
    <mergeCell ref="H32:J32"/>
    <mergeCell ref="K32:M32"/>
    <mergeCell ref="N32:P32"/>
    <mergeCell ref="Q32:S32"/>
    <mergeCell ref="T32:U32"/>
    <mergeCell ref="V32:W32"/>
    <mergeCell ref="H22:J22"/>
    <mergeCell ref="K22:M22"/>
    <mergeCell ref="N22:P22"/>
    <mergeCell ref="Q22:S22"/>
    <mergeCell ref="T22:U22"/>
    <mergeCell ref="V22:W22"/>
    <mergeCell ref="B21:G21"/>
    <mergeCell ref="H21:J21"/>
    <mergeCell ref="K21:M21"/>
    <mergeCell ref="N21:P21"/>
    <mergeCell ref="Q21:S21"/>
    <mergeCell ref="T21:U21"/>
    <mergeCell ref="V21:W21"/>
    <mergeCell ref="J91:Q100"/>
    <mergeCell ref="S91:Y100"/>
    <mergeCell ref="B101:H102"/>
    <mergeCell ref="J101:Q102"/>
    <mergeCell ref="S101:Y102"/>
    <mergeCell ref="B65:G65"/>
    <mergeCell ref="H65:P65"/>
    <mergeCell ref="Q65:X65"/>
    <mergeCell ref="Y65:Z65"/>
    <mergeCell ref="B66:G66"/>
    <mergeCell ref="H66:P66"/>
    <mergeCell ref="Q66:X66"/>
    <mergeCell ref="Y66:Z66"/>
    <mergeCell ref="B104:H113"/>
    <mergeCell ref="J104:Q113"/>
    <mergeCell ref="S104:Y113"/>
    <mergeCell ref="B70:Y74"/>
    <mergeCell ref="B50:L50"/>
    <mergeCell ref="M50:X50"/>
    <mergeCell ref="Y50:Z50"/>
    <mergeCell ref="A51:Z51"/>
    <mergeCell ref="B52:L52"/>
    <mergeCell ref="M52:X52"/>
    <mergeCell ref="Y52:Z52"/>
    <mergeCell ref="B53:L53"/>
    <mergeCell ref="M53:X53"/>
    <mergeCell ref="Y53:Z53"/>
    <mergeCell ref="B54:L54"/>
    <mergeCell ref="M54:X54"/>
    <mergeCell ref="Y54:Z54"/>
    <mergeCell ref="B60:G60"/>
    <mergeCell ref="H60:P60"/>
    <mergeCell ref="Q60:X60"/>
    <mergeCell ref="Y60:Z60"/>
    <mergeCell ref="B64:G64"/>
    <mergeCell ref="H64:P64"/>
    <mergeCell ref="Q64:X64"/>
    <mergeCell ref="Y64:Z64"/>
    <mergeCell ref="B55:L55"/>
    <mergeCell ref="M55:X55"/>
    <mergeCell ref="B56:L56"/>
    <mergeCell ref="M56:X56"/>
    <mergeCell ref="B62:G62"/>
    <mergeCell ref="H62:P62"/>
    <mergeCell ref="Q62:X62"/>
    <mergeCell ref="Y62:Z62"/>
    <mergeCell ref="B63:G63"/>
    <mergeCell ref="H63:P63"/>
    <mergeCell ref="Q63:X63"/>
    <mergeCell ref="Y63:Z63"/>
    <mergeCell ref="B61:G61"/>
    <mergeCell ref="B48:L48"/>
    <mergeCell ref="M48:X48"/>
    <mergeCell ref="Y48:Z48"/>
    <mergeCell ref="B49:L49"/>
    <mergeCell ref="M49:X49"/>
    <mergeCell ref="Y49:Z49"/>
    <mergeCell ref="B47:L47"/>
    <mergeCell ref="M47:X47"/>
    <mergeCell ref="Y47:Z47"/>
    <mergeCell ref="A45:Z45"/>
    <mergeCell ref="B46:L46"/>
    <mergeCell ref="M46:X46"/>
    <mergeCell ref="Y46:Z46"/>
    <mergeCell ref="B43:L43"/>
    <mergeCell ref="M43:X43"/>
    <mergeCell ref="Y43:Z43"/>
    <mergeCell ref="B44:L44"/>
    <mergeCell ref="Y44:Z44"/>
    <mergeCell ref="B41:L41"/>
    <mergeCell ref="M41:X41"/>
    <mergeCell ref="Y41:Z41"/>
    <mergeCell ref="B42:L42"/>
    <mergeCell ref="M42:X42"/>
    <mergeCell ref="Y42:Z42"/>
    <mergeCell ref="B38:L38"/>
    <mergeCell ref="M38:X38"/>
    <mergeCell ref="Y38:Z38"/>
    <mergeCell ref="B33:G33"/>
    <mergeCell ref="H33:J33"/>
    <mergeCell ref="K33:M33"/>
    <mergeCell ref="N33:P33"/>
    <mergeCell ref="Q33:S33"/>
    <mergeCell ref="T33:U33"/>
    <mergeCell ref="V33:W33"/>
    <mergeCell ref="B34:G34"/>
    <mergeCell ref="H34:J34"/>
    <mergeCell ref="K34:M34"/>
    <mergeCell ref="N34:P34"/>
    <mergeCell ref="Q34:S34"/>
    <mergeCell ref="T34:U34"/>
    <mergeCell ref="V34:W34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V13:X13"/>
    <mergeCell ref="V18:W18"/>
    <mergeCell ref="X18:Z18"/>
    <mergeCell ref="Q14:R14"/>
    <mergeCell ref="A14:P14"/>
    <mergeCell ref="Q18:S18"/>
    <mergeCell ref="T18:U18"/>
    <mergeCell ref="N20:P20"/>
    <mergeCell ref="Q20:S20"/>
    <mergeCell ref="T20:U20"/>
    <mergeCell ref="V20:W20"/>
    <mergeCell ref="B18:G18"/>
    <mergeCell ref="H18:J18"/>
    <mergeCell ref="K18:M18"/>
    <mergeCell ref="N18:P18"/>
    <mergeCell ref="B13:J13"/>
    <mergeCell ref="K13:M13"/>
    <mergeCell ref="N13:P13"/>
    <mergeCell ref="Q13:R13"/>
    <mergeCell ref="S13:U13"/>
    <mergeCell ref="S10:Z10"/>
    <mergeCell ref="K11:M11"/>
    <mergeCell ref="N11:P11"/>
    <mergeCell ref="Q11:R11"/>
    <mergeCell ref="B23:G23"/>
    <mergeCell ref="H23:J23"/>
    <mergeCell ref="K23:M23"/>
    <mergeCell ref="N23:P23"/>
    <mergeCell ref="Q23:S23"/>
    <mergeCell ref="T23:U23"/>
    <mergeCell ref="V23:W23"/>
    <mergeCell ref="B22:G22"/>
    <mergeCell ref="Y13:Z13"/>
    <mergeCell ref="B19:G19"/>
    <mergeCell ref="H19:J19"/>
    <mergeCell ref="K19:M19"/>
    <mergeCell ref="N19:P19"/>
    <mergeCell ref="Q19:S19"/>
    <mergeCell ref="T19:U19"/>
    <mergeCell ref="V19:W19"/>
    <mergeCell ref="S14:U14"/>
    <mergeCell ref="V14:X14"/>
    <mergeCell ref="Y14:Z14"/>
    <mergeCell ref="A15:Z15"/>
    <mergeCell ref="S11:U11"/>
    <mergeCell ref="V11:X11"/>
    <mergeCell ref="Y11:Z11"/>
    <mergeCell ref="A12:Z12"/>
    <mergeCell ref="X19:Z34"/>
    <mergeCell ref="B20:G20"/>
    <mergeCell ref="H20:J20"/>
    <mergeCell ref="K20:M20"/>
    <mergeCell ref="A1:Z1"/>
    <mergeCell ref="J2:Q2"/>
    <mergeCell ref="A3:Z3"/>
    <mergeCell ref="A4:Z4"/>
    <mergeCell ref="M7:P7"/>
    <mergeCell ref="A10:A11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</mergeCells>
  <dataValidations count="7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6:Z50 Y52:Z56 Y40:Y44 Z40:Z43 Y61:Y66 Z61:Z64 Z66">
      <formula1>1</formula1>
      <formula2>3</formula2>
    </dataValidation>
    <dataValidation type="whole" operator="greaterThanOrEqual" allowBlank="1" showInputMessage="1" showErrorMessage="1" error="กรุณากรอกข้อมูลเป็นตัวเลข" sqref="K19:S19 L21:P21 R21:S21 K21:K34 L34:M34 O34:P34 R34:S34 L23:M23 O23:P23 R23:S23 Q21:Q34 N22:N34">
      <formula1>0</formula1>
    </dataValidation>
    <dataValidation type="decimal" operator="greaterThanOrEqual" allowBlank="1" showInputMessage="1" showErrorMessage="1" error="กรุณากรอกข้อมูลเป็นตัวเลข" sqref="K20:S20">
      <formula1>0</formula1>
    </dataValidation>
    <dataValidation type="list" allowBlank="1" showInputMessage="1" showErrorMessage="1" error="กรุณาเลือกข้อมูลตามที่กำหนดให้" sqref="B61:B66 C61:G64 C66:G66">
      <formula1>LIST!$G$2:$G$10</formula1>
    </dataValidation>
    <dataValidation type="list" allowBlank="1" showInputMessage="1" showErrorMessage="1" error="กรุณาเลือกข้อมูลตามที่กำหนดให้" sqref="B40:L44">
      <formula1>LIST!$A$2:$A$6</formula1>
    </dataValidation>
    <dataValidation type="list" allowBlank="1" showInputMessage="1" showErrorMessage="1" error="กรุณาเลือกข้อมูลตามที่กำหนดให้" sqref="B46:L50">
      <formula1>LIST!$C$2:$C$10</formula1>
    </dataValidation>
    <dataValidation type="list" allowBlank="1" showInputMessage="1" showErrorMessage="1" error="กรุณาเลือกข้อมูลตามที่กำหนดให้" sqref="B52:L56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Z122"/>
  <sheetViews>
    <sheetView view="pageBreakPreview" zoomScaleSheetLayoutView="100" workbookViewId="0" topLeftCell="A26">
      <selection activeCell="A3" sqref="A3:Z3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9" width="8.7109375" style="5" customWidth="1"/>
    <col min="20" max="20" width="12.00390625" style="5" bestFit="1" customWidth="1"/>
    <col min="21" max="16384" width="8.7109375" style="5" customWidth="1"/>
  </cols>
  <sheetData>
    <row r="1" spans="1:26" ht="21" customHeight="1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28" t="s">
        <v>100</v>
      </c>
      <c r="K2" s="28"/>
      <c r="L2" s="28"/>
      <c r="M2" s="28"/>
      <c r="N2" s="28"/>
      <c r="O2" s="28"/>
      <c r="P2" s="28"/>
      <c r="Q2" s="28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27" t="s">
        <v>17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21" customHeight="1">
      <c r="A4" s="27" t="s">
        <v>83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ht="10.15" customHeight="1"/>
    <row r="6" ht="21" customHeight="1">
      <c r="A6" s="8" t="s">
        <v>1</v>
      </c>
    </row>
    <row r="7" spans="1:16" ht="21" customHeight="1">
      <c r="A7" s="9" t="s">
        <v>80</v>
      </c>
      <c r="L7" s="10"/>
      <c r="M7" s="29"/>
      <c r="N7" s="30"/>
      <c r="O7" s="30"/>
      <c r="P7" s="31"/>
    </row>
    <row r="8" spans="1:10" ht="21" customHeight="1">
      <c r="A8" s="9" t="s">
        <v>24</v>
      </c>
      <c r="G8" s="10"/>
      <c r="H8" s="29"/>
      <c r="I8" s="30"/>
      <c r="J8" s="31"/>
    </row>
    <row r="9" ht="9" customHeight="1">
      <c r="G9" s="5">
        <v>4</v>
      </c>
    </row>
    <row r="10" spans="1:26" s="8" customFormat="1" ht="30" customHeight="1">
      <c r="A10" s="32" t="s">
        <v>6</v>
      </c>
      <c r="B10" s="32" t="s">
        <v>19</v>
      </c>
      <c r="C10" s="32"/>
      <c r="D10" s="32"/>
      <c r="E10" s="32"/>
      <c r="F10" s="32"/>
      <c r="G10" s="32"/>
      <c r="H10" s="32"/>
      <c r="I10" s="32"/>
      <c r="J10" s="32"/>
      <c r="K10" s="32" t="s">
        <v>20</v>
      </c>
      <c r="L10" s="32"/>
      <c r="M10" s="32"/>
      <c r="N10" s="32"/>
      <c r="O10" s="32"/>
      <c r="P10" s="32"/>
      <c r="Q10" s="32"/>
      <c r="R10" s="32"/>
      <c r="S10" s="32" t="s">
        <v>5</v>
      </c>
      <c r="T10" s="32"/>
      <c r="U10" s="32"/>
      <c r="V10" s="32"/>
      <c r="W10" s="32"/>
      <c r="X10" s="32"/>
      <c r="Y10" s="32"/>
      <c r="Z10" s="32"/>
    </row>
    <row r="11" spans="1:26" s="8" customFormat="1" ht="30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 t="s">
        <v>2</v>
      </c>
      <c r="L11" s="32"/>
      <c r="M11" s="32"/>
      <c r="N11" s="32" t="s">
        <v>3</v>
      </c>
      <c r="O11" s="32"/>
      <c r="P11" s="32"/>
      <c r="Q11" s="32" t="s">
        <v>4</v>
      </c>
      <c r="R11" s="32"/>
      <c r="S11" s="32" t="s">
        <v>2</v>
      </c>
      <c r="T11" s="32"/>
      <c r="U11" s="32"/>
      <c r="V11" s="32" t="s">
        <v>3</v>
      </c>
      <c r="W11" s="32"/>
      <c r="X11" s="32"/>
      <c r="Y11" s="32" t="s">
        <v>4</v>
      </c>
      <c r="Z11" s="32"/>
    </row>
    <row r="12" spans="1:26" ht="24" customHeight="1">
      <c r="A12" s="33" t="s">
        <v>82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5"/>
    </row>
    <row r="13" spans="1:26" ht="24" customHeight="1">
      <c r="A13" s="23">
        <v>1</v>
      </c>
      <c r="B13" s="36" t="s">
        <v>81</v>
      </c>
      <c r="C13" s="36"/>
      <c r="D13" s="36"/>
      <c r="E13" s="36"/>
      <c r="F13" s="36"/>
      <c r="G13" s="36"/>
      <c r="H13" s="36"/>
      <c r="I13" s="36"/>
      <c r="J13" s="36"/>
      <c r="K13" s="37">
        <v>8000</v>
      </c>
      <c r="L13" s="37"/>
      <c r="M13" s="37"/>
      <c r="N13" s="37">
        <f>Q31</f>
        <v>0</v>
      </c>
      <c r="O13" s="37"/>
      <c r="P13" s="37"/>
      <c r="Q13" s="38">
        <f>V35</f>
        <v>0</v>
      </c>
      <c r="R13" s="38"/>
      <c r="S13" s="39">
        <v>44000000</v>
      </c>
      <c r="T13" s="40"/>
      <c r="U13" s="41"/>
      <c r="V13" s="190"/>
      <c r="W13" s="191"/>
      <c r="X13" s="192"/>
      <c r="Y13" s="166">
        <f>V13/S13*100</f>
        <v>0</v>
      </c>
      <c r="Z13" s="168"/>
    </row>
    <row r="14" spans="1:26" ht="24" customHeight="1">
      <c r="A14" s="69" t="s">
        <v>25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1"/>
      <c r="Q14" s="72">
        <f>V35</f>
        <v>0</v>
      </c>
      <c r="R14" s="72"/>
      <c r="S14" s="73">
        <f>SUM(S13)</f>
        <v>44000000</v>
      </c>
      <c r="T14" s="73"/>
      <c r="U14" s="73"/>
      <c r="V14" s="73">
        <f>V13</f>
        <v>0</v>
      </c>
      <c r="W14" s="73"/>
      <c r="X14" s="73"/>
      <c r="Y14" s="73">
        <f>Y13</f>
        <v>0</v>
      </c>
      <c r="Z14" s="73"/>
    </row>
    <row r="15" spans="1:26" ht="9.9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</row>
    <row r="16" spans="1:13" ht="24" customHeight="1">
      <c r="A16" s="12" t="s">
        <v>7</v>
      </c>
      <c r="H16" s="13"/>
      <c r="I16" s="14"/>
      <c r="J16" s="14"/>
      <c r="K16" s="14"/>
      <c r="L16" s="14"/>
      <c r="M16" s="14"/>
    </row>
    <row r="17" spans="1:26" s="11" customFormat="1" ht="9.95" customHeight="1">
      <c r="A17" s="5"/>
      <c r="B17" s="5"/>
      <c r="C17" s="5"/>
      <c r="D17" s="5"/>
      <c r="E17" s="5"/>
      <c r="F17" s="5"/>
      <c r="G17" s="5"/>
      <c r="H17" s="15"/>
      <c r="I17" s="15"/>
      <c r="J17" s="15"/>
      <c r="K17" s="15"/>
      <c r="L17" s="15"/>
      <c r="M17" s="1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8" customFormat="1" ht="72" customHeight="1">
      <c r="A18" s="18" t="s">
        <v>6</v>
      </c>
      <c r="B18" s="32" t="s">
        <v>22</v>
      </c>
      <c r="C18" s="32"/>
      <c r="D18" s="32"/>
      <c r="E18" s="32"/>
      <c r="F18" s="32"/>
      <c r="G18" s="32"/>
      <c r="H18" s="32" t="s">
        <v>26</v>
      </c>
      <c r="I18" s="32"/>
      <c r="J18" s="32"/>
      <c r="K18" s="32" t="s">
        <v>23</v>
      </c>
      <c r="L18" s="32"/>
      <c r="M18" s="32"/>
      <c r="N18" s="32" t="s">
        <v>27</v>
      </c>
      <c r="O18" s="32"/>
      <c r="P18" s="32"/>
      <c r="Q18" s="32" t="s">
        <v>28</v>
      </c>
      <c r="R18" s="32"/>
      <c r="S18" s="32"/>
      <c r="T18" s="32" t="s">
        <v>29</v>
      </c>
      <c r="U18" s="32"/>
      <c r="V18" s="89" t="s">
        <v>8</v>
      </c>
      <c r="W18" s="89"/>
      <c r="X18" s="32" t="s">
        <v>9</v>
      </c>
      <c r="Y18" s="32"/>
      <c r="Z18" s="32"/>
    </row>
    <row r="19" spans="1:26" ht="24" customHeight="1">
      <c r="A19" s="24">
        <v>1</v>
      </c>
      <c r="B19" s="63" t="s">
        <v>84</v>
      </c>
      <c r="C19" s="63"/>
      <c r="D19" s="63"/>
      <c r="E19" s="63"/>
      <c r="F19" s="63"/>
      <c r="G19" s="63"/>
      <c r="H19" s="64">
        <v>14</v>
      </c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5"/>
      <c r="T19" s="66">
        <v>20</v>
      </c>
      <c r="U19" s="66"/>
      <c r="V19" s="67">
        <f>SUM(V20:W23)</f>
        <v>0</v>
      </c>
      <c r="W19" s="68"/>
      <c r="X19" s="182"/>
      <c r="Y19" s="74"/>
      <c r="Z19" s="183"/>
    </row>
    <row r="20" spans="1:26" ht="24" customHeight="1">
      <c r="A20" s="23">
        <v>1.1</v>
      </c>
      <c r="B20" s="75" t="s">
        <v>85</v>
      </c>
      <c r="C20" s="75"/>
      <c r="D20" s="75"/>
      <c r="E20" s="75"/>
      <c r="F20" s="75"/>
      <c r="G20" s="75"/>
      <c r="H20" s="62">
        <v>14</v>
      </c>
      <c r="I20" s="62"/>
      <c r="J20" s="62"/>
      <c r="K20" s="61"/>
      <c r="L20" s="61"/>
      <c r="M20" s="61"/>
      <c r="N20" s="61"/>
      <c r="O20" s="61"/>
      <c r="P20" s="61"/>
      <c r="Q20" s="61"/>
      <c r="R20" s="61"/>
      <c r="S20" s="61"/>
      <c r="T20" s="47">
        <v>5</v>
      </c>
      <c r="U20" s="47"/>
      <c r="V20" s="48">
        <f>(T20*((K20*0)+(N20*50)+(Q20*100)))/(H20*100)</f>
        <v>0</v>
      </c>
      <c r="W20" s="49"/>
      <c r="X20" s="184"/>
      <c r="Y20" s="185"/>
      <c r="Z20" s="186"/>
    </row>
    <row r="21" spans="1:26" ht="24" customHeight="1">
      <c r="A21" s="23">
        <v>1.2</v>
      </c>
      <c r="B21" s="75" t="s">
        <v>86</v>
      </c>
      <c r="C21" s="75"/>
      <c r="D21" s="75"/>
      <c r="E21" s="75"/>
      <c r="F21" s="75"/>
      <c r="G21" s="75"/>
      <c r="H21" s="62">
        <v>14</v>
      </c>
      <c r="I21" s="62"/>
      <c r="J21" s="62"/>
      <c r="K21" s="61"/>
      <c r="L21" s="61"/>
      <c r="M21" s="61"/>
      <c r="N21" s="61"/>
      <c r="O21" s="61"/>
      <c r="P21" s="61"/>
      <c r="Q21" s="61"/>
      <c r="R21" s="61"/>
      <c r="S21" s="56"/>
      <c r="T21" s="47">
        <v>5</v>
      </c>
      <c r="U21" s="47"/>
      <c r="V21" s="48">
        <f>(T21*((K21*0)+(N21*50)+(Q21*100)))/(H21*100)</f>
        <v>0</v>
      </c>
      <c r="W21" s="49"/>
      <c r="X21" s="184"/>
      <c r="Y21" s="185"/>
      <c r="Z21" s="186"/>
    </row>
    <row r="22" spans="1:26" ht="24" customHeight="1">
      <c r="A22" s="23">
        <v>1.3</v>
      </c>
      <c r="B22" s="50" t="s">
        <v>87</v>
      </c>
      <c r="C22" s="51"/>
      <c r="D22" s="51"/>
      <c r="E22" s="51"/>
      <c r="F22" s="51"/>
      <c r="G22" s="52"/>
      <c r="H22" s="53">
        <v>14</v>
      </c>
      <c r="I22" s="54"/>
      <c r="J22" s="55"/>
      <c r="K22" s="56"/>
      <c r="L22" s="57"/>
      <c r="M22" s="58"/>
      <c r="N22" s="56"/>
      <c r="O22" s="57"/>
      <c r="P22" s="58"/>
      <c r="Q22" s="56"/>
      <c r="R22" s="57"/>
      <c r="S22" s="57"/>
      <c r="T22" s="47">
        <v>5</v>
      </c>
      <c r="U22" s="47"/>
      <c r="V22" s="48">
        <f>(T22*((K22*0)+(N22*50)+(Q22*100)))/(H22*100)</f>
        <v>0</v>
      </c>
      <c r="W22" s="49"/>
      <c r="X22" s="184"/>
      <c r="Y22" s="185"/>
      <c r="Z22" s="186"/>
    </row>
    <row r="23" spans="1:26" ht="48" customHeight="1">
      <c r="A23" s="23">
        <v>1.4</v>
      </c>
      <c r="B23" s="59" t="s">
        <v>88</v>
      </c>
      <c r="C23" s="59"/>
      <c r="D23" s="59"/>
      <c r="E23" s="59"/>
      <c r="F23" s="59"/>
      <c r="G23" s="59"/>
      <c r="H23" s="62">
        <v>14</v>
      </c>
      <c r="I23" s="62"/>
      <c r="J23" s="62"/>
      <c r="K23" s="61"/>
      <c r="L23" s="61"/>
      <c r="M23" s="61"/>
      <c r="N23" s="61"/>
      <c r="O23" s="61"/>
      <c r="P23" s="61"/>
      <c r="Q23" s="61"/>
      <c r="R23" s="61"/>
      <c r="S23" s="56"/>
      <c r="T23" s="47">
        <v>5</v>
      </c>
      <c r="U23" s="47"/>
      <c r="V23" s="48">
        <f aca="true" t="shared" si="0" ref="V23:V34">(T23*((K23*0)+(N23*50)+(Q23*100)))/(H23*100)</f>
        <v>0</v>
      </c>
      <c r="W23" s="49"/>
      <c r="X23" s="184"/>
      <c r="Y23" s="185"/>
      <c r="Z23" s="186"/>
    </row>
    <row r="24" spans="1:26" ht="24" customHeight="1">
      <c r="A24" s="24">
        <v>2</v>
      </c>
      <c r="B24" s="76" t="s">
        <v>89</v>
      </c>
      <c r="C24" s="77"/>
      <c r="D24" s="77"/>
      <c r="E24" s="77"/>
      <c r="F24" s="77"/>
      <c r="G24" s="78"/>
      <c r="H24" s="79">
        <v>14</v>
      </c>
      <c r="I24" s="80"/>
      <c r="J24" s="81"/>
      <c r="K24" s="65"/>
      <c r="L24" s="82"/>
      <c r="M24" s="83"/>
      <c r="N24" s="65"/>
      <c r="O24" s="82"/>
      <c r="P24" s="83"/>
      <c r="Q24" s="65"/>
      <c r="R24" s="82"/>
      <c r="S24" s="83"/>
      <c r="T24" s="84">
        <v>20</v>
      </c>
      <c r="U24" s="85"/>
      <c r="V24" s="67">
        <f>SUM(V25:W28)</f>
        <v>0</v>
      </c>
      <c r="W24" s="68"/>
      <c r="X24" s="184"/>
      <c r="Y24" s="185"/>
      <c r="Z24" s="186"/>
    </row>
    <row r="25" spans="1:26" ht="24" customHeight="1">
      <c r="A25" s="23">
        <v>2.1</v>
      </c>
      <c r="B25" s="50" t="s">
        <v>90</v>
      </c>
      <c r="C25" s="51"/>
      <c r="D25" s="51"/>
      <c r="E25" s="51"/>
      <c r="F25" s="51"/>
      <c r="G25" s="52"/>
      <c r="H25" s="53">
        <v>14</v>
      </c>
      <c r="I25" s="54"/>
      <c r="J25" s="55"/>
      <c r="K25" s="56"/>
      <c r="L25" s="57"/>
      <c r="M25" s="58"/>
      <c r="N25" s="56"/>
      <c r="O25" s="57"/>
      <c r="P25" s="58"/>
      <c r="Q25" s="56"/>
      <c r="R25" s="57"/>
      <c r="S25" s="102"/>
      <c r="T25" s="100">
        <v>5</v>
      </c>
      <c r="U25" s="101"/>
      <c r="V25" s="48">
        <f aca="true" t="shared" si="1" ref="V25:V33">(T25*((K25*0)+(N25*50)+(Q25*100)))/(H25*100)</f>
        <v>0</v>
      </c>
      <c r="W25" s="49"/>
      <c r="X25" s="184"/>
      <c r="Y25" s="185"/>
      <c r="Z25" s="186"/>
    </row>
    <row r="26" spans="1:26" ht="48" customHeight="1">
      <c r="A26" s="23">
        <v>2.2</v>
      </c>
      <c r="B26" s="50" t="s">
        <v>91</v>
      </c>
      <c r="C26" s="51"/>
      <c r="D26" s="51"/>
      <c r="E26" s="51"/>
      <c r="F26" s="51"/>
      <c r="G26" s="52"/>
      <c r="H26" s="53">
        <v>14</v>
      </c>
      <c r="I26" s="54"/>
      <c r="J26" s="55"/>
      <c r="K26" s="56"/>
      <c r="L26" s="57"/>
      <c r="M26" s="58"/>
      <c r="N26" s="56"/>
      <c r="O26" s="57"/>
      <c r="P26" s="58"/>
      <c r="Q26" s="56"/>
      <c r="R26" s="57"/>
      <c r="S26" s="102"/>
      <c r="T26" s="100">
        <v>5</v>
      </c>
      <c r="U26" s="101"/>
      <c r="V26" s="48">
        <f t="shared" si="1"/>
        <v>0</v>
      </c>
      <c r="W26" s="49"/>
      <c r="X26" s="184"/>
      <c r="Y26" s="185"/>
      <c r="Z26" s="186"/>
    </row>
    <row r="27" spans="1:26" ht="48" customHeight="1">
      <c r="A27" s="23">
        <v>2.3</v>
      </c>
      <c r="B27" s="50" t="s">
        <v>92</v>
      </c>
      <c r="C27" s="51"/>
      <c r="D27" s="51"/>
      <c r="E27" s="51"/>
      <c r="F27" s="51"/>
      <c r="G27" s="52"/>
      <c r="H27" s="53">
        <v>14</v>
      </c>
      <c r="I27" s="54"/>
      <c r="J27" s="55"/>
      <c r="K27" s="56"/>
      <c r="L27" s="57"/>
      <c r="M27" s="58"/>
      <c r="N27" s="56"/>
      <c r="O27" s="57"/>
      <c r="P27" s="58"/>
      <c r="Q27" s="56"/>
      <c r="R27" s="57"/>
      <c r="S27" s="102"/>
      <c r="T27" s="100">
        <v>5</v>
      </c>
      <c r="U27" s="101"/>
      <c r="V27" s="48">
        <f t="shared" si="1"/>
        <v>0</v>
      </c>
      <c r="W27" s="49"/>
      <c r="X27" s="184"/>
      <c r="Y27" s="185"/>
      <c r="Z27" s="185"/>
    </row>
    <row r="28" spans="1:26" ht="48" customHeight="1">
      <c r="A28" s="23">
        <v>2.4</v>
      </c>
      <c r="B28" s="50" t="s">
        <v>93</v>
      </c>
      <c r="C28" s="51"/>
      <c r="D28" s="51"/>
      <c r="E28" s="51"/>
      <c r="F28" s="51"/>
      <c r="G28" s="147"/>
      <c r="H28" s="54">
        <v>14</v>
      </c>
      <c r="I28" s="54"/>
      <c r="J28" s="55"/>
      <c r="K28" s="56"/>
      <c r="L28" s="57"/>
      <c r="M28" s="58"/>
      <c r="N28" s="56"/>
      <c r="O28" s="57"/>
      <c r="P28" s="58"/>
      <c r="Q28" s="56"/>
      <c r="R28" s="57"/>
      <c r="S28" s="102"/>
      <c r="T28" s="100">
        <v>5</v>
      </c>
      <c r="U28" s="101"/>
      <c r="V28" s="48">
        <f t="shared" si="1"/>
        <v>0</v>
      </c>
      <c r="W28" s="49"/>
      <c r="X28" s="184"/>
      <c r="Y28" s="185"/>
      <c r="Z28" s="186"/>
    </row>
    <row r="29" spans="1:26" ht="24" customHeight="1">
      <c r="A29" s="24">
        <v>3</v>
      </c>
      <c r="B29" s="76" t="s">
        <v>94</v>
      </c>
      <c r="C29" s="77"/>
      <c r="D29" s="77"/>
      <c r="E29" s="77"/>
      <c r="F29" s="77"/>
      <c r="G29" s="78"/>
      <c r="H29" s="79">
        <v>8000</v>
      </c>
      <c r="I29" s="80"/>
      <c r="J29" s="81"/>
      <c r="K29" s="169"/>
      <c r="L29" s="170"/>
      <c r="M29" s="171"/>
      <c r="N29" s="169"/>
      <c r="O29" s="170"/>
      <c r="P29" s="171"/>
      <c r="Q29" s="169"/>
      <c r="R29" s="170"/>
      <c r="S29" s="171"/>
      <c r="T29" s="84">
        <v>50</v>
      </c>
      <c r="U29" s="85"/>
      <c r="V29" s="67">
        <f>SUM(V30:W31)</f>
        <v>0</v>
      </c>
      <c r="W29" s="68"/>
      <c r="X29" s="184"/>
      <c r="Y29" s="185"/>
      <c r="Z29" s="186"/>
    </row>
    <row r="30" spans="1:26" ht="24" customHeight="1">
      <c r="A30" s="23">
        <v>3.1</v>
      </c>
      <c r="B30" s="50" t="s">
        <v>95</v>
      </c>
      <c r="C30" s="51"/>
      <c r="D30" s="51"/>
      <c r="E30" s="51"/>
      <c r="F30" s="51"/>
      <c r="G30" s="52"/>
      <c r="H30" s="53">
        <v>8000</v>
      </c>
      <c r="I30" s="54"/>
      <c r="J30" s="55"/>
      <c r="K30" s="166"/>
      <c r="L30" s="167"/>
      <c r="M30" s="168"/>
      <c r="N30" s="166"/>
      <c r="O30" s="167"/>
      <c r="P30" s="168"/>
      <c r="Q30" s="166"/>
      <c r="R30" s="167"/>
      <c r="S30" s="173"/>
      <c r="T30" s="100">
        <v>20</v>
      </c>
      <c r="U30" s="101"/>
      <c r="V30" s="48">
        <f t="shared" si="1"/>
        <v>0</v>
      </c>
      <c r="W30" s="49"/>
      <c r="X30" s="184"/>
      <c r="Y30" s="185"/>
      <c r="Z30" s="186"/>
    </row>
    <row r="31" spans="1:26" ht="24" customHeight="1">
      <c r="A31" s="23">
        <v>3.2</v>
      </c>
      <c r="B31" s="50" t="s">
        <v>96</v>
      </c>
      <c r="C31" s="51"/>
      <c r="D31" s="51"/>
      <c r="E31" s="51"/>
      <c r="F31" s="51"/>
      <c r="G31" s="52"/>
      <c r="H31" s="53">
        <v>8000</v>
      </c>
      <c r="I31" s="54"/>
      <c r="J31" s="55"/>
      <c r="K31" s="166"/>
      <c r="L31" s="167"/>
      <c r="M31" s="168"/>
      <c r="N31" s="166"/>
      <c r="O31" s="167"/>
      <c r="P31" s="168"/>
      <c r="Q31" s="166"/>
      <c r="R31" s="167"/>
      <c r="S31" s="173"/>
      <c r="T31" s="100">
        <v>30</v>
      </c>
      <c r="U31" s="101"/>
      <c r="V31" s="48">
        <f t="shared" si="1"/>
        <v>0</v>
      </c>
      <c r="W31" s="49"/>
      <c r="X31" s="184"/>
      <c r="Y31" s="185"/>
      <c r="Z31" s="186"/>
    </row>
    <row r="32" spans="1:26" ht="24" customHeight="1">
      <c r="A32" s="25">
        <v>4</v>
      </c>
      <c r="B32" s="148" t="s">
        <v>97</v>
      </c>
      <c r="C32" s="149"/>
      <c r="D32" s="149"/>
      <c r="E32" s="149"/>
      <c r="F32" s="149"/>
      <c r="G32" s="150"/>
      <c r="H32" s="157">
        <v>14</v>
      </c>
      <c r="I32" s="158"/>
      <c r="J32" s="159"/>
      <c r="K32" s="163"/>
      <c r="L32" s="164"/>
      <c r="M32" s="165"/>
      <c r="N32" s="163"/>
      <c r="O32" s="164"/>
      <c r="P32" s="165"/>
      <c r="Q32" s="163"/>
      <c r="R32" s="164"/>
      <c r="S32" s="165"/>
      <c r="T32" s="176">
        <v>10</v>
      </c>
      <c r="U32" s="177"/>
      <c r="V32" s="180">
        <f>SUM(V33:W34)</f>
        <v>0</v>
      </c>
      <c r="W32" s="181"/>
      <c r="X32" s="184"/>
      <c r="Y32" s="185"/>
      <c r="Z32" s="186"/>
    </row>
    <row r="33" spans="1:26" ht="24" customHeight="1">
      <c r="A33" s="26">
        <v>4.1</v>
      </c>
      <c r="B33" s="151" t="s">
        <v>98</v>
      </c>
      <c r="C33" s="152"/>
      <c r="D33" s="152"/>
      <c r="E33" s="152"/>
      <c r="F33" s="152"/>
      <c r="G33" s="153"/>
      <c r="H33" s="154">
        <v>14</v>
      </c>
      <c r="I33" s="155"/>
      <c r="J33" s="156"/>
      <c r="K33" s="160"/>
      <c r="L33" s="161"/>
      <c r="M33" s="162"/>
      <c r="N33" s="160"/>
      <c r="O33" s="161"/>
      <c r="P33" s="162"/>
      <c r="Q33" s="160"/>
      <c r="R33" s="161"/>
      <c r="S33" s="172"/>
      <c r="T33" s="174">
        <v>5</v>
      </c>
      <c r="U33" s="175"/>
      <c r="V33" s="178">
        <f t="shared" si="1"/>
        <v>0</v>
      </c>
      <c r="W33" s="179"/>
      <c r="X33" s="184"/>
      <c r="Y33" s="185"/>
      <c r="Z33" s="186"/>
    </row>
    <row r="34" spans="1:26" ht="24" customHeight="1">
      <c r="A34" s="23">
        <v>4.2</v>
      </c>
      <c r="B34" s="59" t="s">
        <v>99</v>
      </c>
      <c r="C34" s="59"/>
      <c r="D34" s="59"/>
      <c r="E34" s="59"/>
      <c r="F34" s="59"/>
      <c r="G34" s="59"/>
      <c r="H34" s="60">
        <v>14</v>
      </c>
      <c r="I34" s="60"/>
      <c r="J34" s="60"/>
      <c r="K34" s="61"/>
      <c r="L34" s="61"/>
      <c r="M34" s="61"/>
      <c r="N34" s="61"/>
      <c r="O34" s="61"/>
      <c r="P34" s="61"/>
      <c r="Q34" s="61"/>
      <c r="R34" s="61"/>
      <c r="S34" s="56"/>
      <c r="T34" s="47">
        <v>5</v>
      </c>
      <c r="U34" s="47"/>
      <c r="V34" s="48">
        <f t="shared" si="0"/>
        <v>0</v>
      </c>
      <c r="W34" s="49"/>
      <c r="X34" s="187"/>
      <c r="Y34" s="188"/>
      <c r="Z34" s="189"/>
    </row>
    <row r="35" spans="1:26" ht="24" customHeight="1">
      <c r="A35" s="95" t="s">
        <v>10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6">
        <f>SUM(T32,T29,T24,T19)</f>
        <v>100</v>
      </c>
      <c r="U35" s="97"/>
      <c r="V35" s="98">
        <f>SUM(V19,V24,V29,V32)</f>
        <v>0</v>
      </c>
      <c r="W35" s="98"/>
      <c r="X35" s="99"/>
      <c r="Y35" s="99"/>
      <c r="Z35" s="99"/>
    </row>
    <row r="36" spans="1:26" ht="9.9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</row>
    <row r="37" ht="24" customHeight="1">
      <c r="A37" s="4" t="s">
        <v>76</v>
      </c>
    </row>
    <row r="38" spans="1:26" ht="60" customHeight="1">
      <c r="A38" s="18" t="s">
        <v>6</v>
      </c>
      <c r="B38" s="32" t="s">
        <v>30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86" t="s">
        <v>31</v>
      </c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89" t="s">
        <v>32</v>
      </c>
      <c r="Z38" s="89"/>
    </row>
    <row r="39" spans="1:26" ht="24" customHeight="1">
      <c r="A39" s="90" t="s">
        <v>33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2"/>
    </row>
    <row r="40" spans="1:26" ht="48" customHeight="1">
      <c r="A40" s="19" t="str">
        <f>IF(B40&lt;&gt;"","2.1.1","")</f>
        <v/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42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4"/>
      <c r="Y40" s="94"/>
      <c r="Z40" s="94"/>
    </row>
    <row r="41" spans="1:26" ht="48" customHeight="1">
      <c r="A41" s="19" t="str">
        <f>IF(B41&lt;&gt;"","2.1.2","")</f>
        <v/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42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4"/>
      <c r="Y41" s="94"/>
      <c r="Z41" s="94"/>
    </row>
    <row r="42" spans="1:26" ht="48" customHeight="1">
      <c r="A42" s="19" t="str">
        <f>IF(B42&lt;&gt;"","2.1.3","")</f>
        <v/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42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4"/>
      <c r="Y42" s="94"/>
      <c r="Z42" s="94"/>
    </row>
    <row r="43" spans="1:26" ht="48" customHeight="1">
      <c r="A43" s="19" t="str">
        <f>IF(B43&lt;&gt;"","2.1.4","")</f>
        <v/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42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4"/>
      <c r="Y43" s="94"/>
      <c r="Z43" s="94"/>
    </row>
    <row r="44" spans="1:26" ht="48" customHeight="1">
      <c r="A44" s="19" t="str">
        <f>IF(B44&lt;&gt;"","2.1.5","")</f>
        <v/>
      </c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20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2"/>
      <c r="Y44" s="45"/>
      <c r="Z44" s="46"/>
    </row>
    <row r="45" spans="1:26" ht="24" customHeight="1">
      <c r="A45" s="90" t="s">
        <v>34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2"/>
    </row>
    <row r="46" spans="1:26" ht="48" customHeight="1">
      <c r="A46" s="19" t="str">
        <f>IF(B46&lt;&gt;"","2.2.1","")</f>
        <v/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42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94"/>
      <c r="Z46" s="94"/>
    </row>
    <row r="47" spans="1:26" ht="48" customHeight="1">
      <c r="A47" s="19" t="str">
        <f>IF(B47&lt;&gt;"","2.2.2","")</f>
        <v/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42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4"/>
      <c r="Y47" s="94"/>
      <c r="Z47" s="94"/>
    </row>
    <row r="48" spans="1:26" ht="48" customHeight="1">
      <c r="A48" s="19" t="str">
        <f>IF(B48&lt;&gt;"","2.2.3","")</f>
        <v/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42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4"/>
      <c r="Y48" s="94"/>
      <c r="Z48" s="94"/>
    </row>
    <row r="49" spans="1:26" ht="48" customHeight="1">
      <c r="A49" s="19" t="str">
        <f>IF(B49&lt;&gt;"","2.2.4","")</f>
        <v/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42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4"/>
      <c r="Y49" s="94"/>
      <c r="Z49" s="94"/>
    </row>
    <row r="50" spans="1:26" ht="48" customHeight="1">
      <c r="A50" s="19" t="str">
        <f>IF(B50&lt;&gt;"","2.2.5","")</f>
        <v/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42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4"/>
      <c r="Y50" s="94"/>
      <c r="Z50" s="94"/>
    </row>
    <row r="51" spans="1:26" ht="15.75" customHeight="1">
      <c r="A51" s="90" t="s">
        <v>35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2"/>
    </row>
    <row r="52" spans="1:26" ht="48" customHeight="1">
      <c r="A52" s="19" t="str">
        <f>IF(B52&lt;&gt;"","2.3.1","")</f>
        <v/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42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4"/>
      <c r="Y52" s="94"/>
      <c r="Z52" s="94"/>
    </row>
    <row r="53" spans="1:26" ht="48" customHeight="1">
      <c r="A53" s="19" t="str">
        <f>IF(B53&lt;&gt;"","2.3.2","")</f>
        <v/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42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4"/>
      <c r="Y53" s="94"/>
      <c r="Z53" s="94"/>
    </row>
    <row r="54" spans="1:26" ht="48" customHeight="1">
      <c r="A54" s="19" t="str">
        <f>IF(B54&lt;&gt;"","2.3.3","")</f>
        <v/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42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4"/>
      <c r="Y54" s="94"/>
      <c r="Z54" s="94"/>
    </row>
    <row r="55" spans="1:26" ht="48" customHeight="1">
      <c r="A55" s="19" t="str">
        <f>IF(B55&lt;&gt;"","2.3.4","")</f>
        <v/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42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4"/>
      <c r="Y55" s="94"/>
      <c r="Z55" s="94"/>
    </row>
    <row r="56" spans="1:26" ht="48" customHeight="1">
      <c r="A56" s="19" t="str">
        <f>IF(B56&lt;&gt;"","2.3.5","")</f>
        <v/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42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4"/>
      <c r="Y56" s="94"/>
      <c r="Z56" s="94"/>
    </row>
    <row r="57" ht="9.95" customHeight="1"/>
    <row r="58" ht="24" customHeight="1">
      <c r="A58" s="5" t="s">
        <v>77</v>
      </c>
    </row>
    <row r="59" ht="9.95" customHeight="1"/>
    <row r="60" spans="1:26" ht="60" customHeight="1">
      <c r="A60" s="18" t="s">
        <v>6</v>
      </c>
      <c r="B60" s="32" t="s">
        <v>36</v>
      </c>
      <c r="C60" s="32"/>
      <c r="D60" s="32"/>
      <c r="E60" s="32"/>
      <c r="F60" s="32"/>
      <c r="G60" s="32"/>
      <c r="H60" s="32" t="s">
        <v>31</v>
      </c>
      <c r="I60" s="32"/>
      <c r="J60" s="32"/>
      <c r="K60" s="32"/>
      <c r="L60" s="32"/>
      <c r="M60" s="32"/>
      <c r="N60" s="32"/>
      <c r="O60" s="32"/>
      <c r="P60" s="32"/>
      <c r="Q60" s="86" t="s">
        <v>37</v>
      </c>
      <c r="R60" s="87"/>
      <c r="S60" s="87"/>
      <c r="T60" s="87"/>
      <c r="U60" s="87"/>
      <c r="V60" s="87"/>
      <c r="W60" s="87"/>
      <c r="X60" s="88"/>
      <c r="Y60" s="89" t="s">
        <v>32</v>
      </c>
      <c r="Z60" s="89"/>
    </row>
    <row r="61" spans="1:26" s="16" customFormat="1" ht="72" customHeight="1">
      <c r="A61" s="19" t="str">
        <f>IF(B61&lt;&gt;"","3.1","")</f>
        <v/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42"/>
      <c r="R61" s="43"/>
      <c r="S61" s="43"/>
      <c r="T61" s="43"/>
      <c r="U61" s="43"/>
      <c r="V61" s="43"/>
      <c r="W61" s="43"/>
      <c r="X61" s="44"/>
      <c r="Y61" s="94"/>
      <c r="Z61" s="94"/>
    </row>
    <row r="62" spans="1:26" ht="72" customHeight="1">
      <c r="A62" s="19" t="str">
        <f>IF(B62&lt;&gt;"","3.2","")</f>
        <v/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42"/>
      <c r="R62" s="43"/>
      <c r="S62" s="43"/>
      <c r="T62" s="43"/>
      <c r="U62" s="43"/>
      <c r="V62" s="43"/>
      <c r="W62" s="43"/>
      <c r="X62" s="44"/>
      <c r="Y62" s="94"/>
      <c r="Z62" s="94"/>
    </row>
    <row r="63" spans="1:26" ht="72" customHeight="1">
      <c r="A63" s="19" t="str">
        <f>IF(B63&lt;&gt;"","3.3","")</f>
        <v/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42"/>
      <c r="R63" s="43"/>
      <c r="S63" s="43"/>
      <c r="T63" s="43"/>
      <c r="U63" s="43"/>
      <c r="V63" s="43"/>
      <c r="W63" s="43"/>
      <c r="X63" s="44"/>
      <c r="Y63" s="94"/>
      <c r="Z63" s="94"/>
    </row>
    <row r="64" spans="1:26" ht="72" customHeight="1">
      <c r="A64" s="19" t="str">
        <f>IF(B64&lt;&gt;"","3.4","")</f>
        <v/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42"/>
      <c r="R64" s="43"/>
      <c r="S64" s="43"/>
      <c r="T64" s="43"/>
      <c r="U64" s="43"/>
      <c r="V64" s="43"/>
      <c r="W64" s="43"/>
      <c r="X64" s="44"/>
      <c r="Y64" s="94"/>
      <c r="Z64" s="94"/>
    </row>
    <row r="65" spans="1:26" ht="72" customHeight="1">
      <c r="A65" s="19" t="str">
        <f>IF(B65&lt;&gt;"","3.5","")</f>
        <v/>
      </c>
      <c r="B65" s="42"/>
      <c r="C65" s="43"/>
      <c r="D65" s="43"/>
      <c r="E65" s="43"/>
      <c r="F65" s="43"/>
      <c r="G65" s="44"/>
      <c r="H65" s="42"/>
      <c r="I65" s="43"/>
      <c r="J65" s="43"/>
      <c r="K65" s="43"/>
      <c r="L65" s="43"/>
      <c r="M65" s="43"/>
      <c r="N65" s="43"/>
      <c r="O65" s="43"/>
      <c r="P65" s="44"/>
      <c r="Q65" s="42"/>
      <c r="R65" s="43"/>
      <c r="S65" s="43"/>
      <c r="T65" s="43"/>
      <c r="U65" s="43"/>
      <c r="V65" s="43"/>
      <c r="W65" s="43"/>
      <c r="X65" s="44"/>
      <c r="Y65" s="45"/>
      <c r="Z65" s="46"/>
    </row>
    <row r="66" spans="1:26" ht="72" customHeight="1">
      <c r="A66" s="19" t="str">
        <f>IF(B66&lt;&gt;"","3.6","")</f>
        <v/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42"/>
      <c r="R66" s="43"/>
      <c r="S66" s="43"/>
      <c r="T66" s="43"/>
      <c r="U66" s="43"/>
      <c r="V66" s="43"/>
      <c r="W66" s="43"/>
      <c r="X66" s="44"/>
      <c r="Y66" s="94"/>
      <c r="Z66" s="94"/>
    </row>
    <row r="67" ht="9.95" customHeight="1">
      <c r="A67" s="5"/>
    </row>
    <row r="68" ht="24" customHeight="1">
      <c r="A68" s="5" t="s">
        <v>78</v>
      </c>
    </row>
    <row r="69" ht="9.95" customHeight="1">
      <c r="A69" s="5"/>
    </row>
    <row r="70" spans="2:25" ht="48" customHeight="1">
      <c r="B70" s="119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1"/>
    </row>
    <row r="71" spans="2:25" ht="48" customHeight="1">
      <c r="B71" s="122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4"/>
    </row>
    <row r="72" spans="2:25" ht="48" customHeight="1">
      <c r="B72" s="122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4"/>
    </row>
    <row r="73" spans="2:25" ht="48" customHeight="1">
      <c r="B73" s="122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4"/>
    </row>
    <row r="74" spans="2:25" ht="48" customHeight="1">
      <c r="B74" s="125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7"/>
    </row>
    <row r="75" ht="24" customHeight="1">
      <c r="A75" s="5"/>
    </row>
    <row r="76" ht="35.25" customHeight="1">
      <c r="A76" s="5" t="s">
        <v>79</v>
      </c>
    </row>
    <row r="77" ht="21" customHeight="1"/>
    <row r="78" spans="2:25" ht="21" customHeight="1">
      <c r="B78" s="128"/>
      <c r="C78" s="128"/>
      <c r="D78" s="128"/>
      <c r="E78" s="128"/>
      <c r="F78" s="128"/>
      <c r="G78" s="128"/>
      <c r="H78" s="128"/>
      <c r="J78" s="128"/>
      <c r="K78" s="128"/>
      <c r="L78" s="128"/>
      <c r="M78" s="128"/>
      <c r="N78" s="128"/>
      <c r="O78" s="128"/>
      <c r="P78" s="128"/>
      <c r="Q78" s="128"/>
      <c r="S78" s="103"/>
      <c r="T78" s="104"/>
      <c r="U78" s="104"/>
      <c r="V78" s="104"/>
      <c r="W78" s="104"/>
      <c r="X78" s="104"/>
      <c r="Y78" s="105"/>
    </row>
    <row r="79" spans="2:25" ht="21" customHeight="1">
      <c r="B79" s="128"/>
      <c r="C79" s="128"/>
      <c r="D79" s="128"/>
      <c r="E79" s="128"/>
      <c r="F79" s="128"/>
      <c r="G79" s="128"/>
      <c r="H79" s="128"/>
      <c r="J79" s="128"/>
      <c r="K79" s="128"/>
      <c r="L79" s="128"/>
      <c r="M79" s="128"/>
      <c r="N79" s="128"/>
      <c r="O79" s="128"/>
      <c r="P79" s="128"/>
      <c r="Q79" s="128"/>
      <c r="S79" s="106"/>
      <c r="T79" s="107"/>
      <c r="U79" s="107"/>
      <c r="V79" s="107"/>
      <c r="W79" s="107"/>
      <c r="X79" s="107"/>
      <c r="Y79" s="108"/>
    </row>
    <row r="80" spans="2:25" ht="21" customHeight="1">
      <c r="B80" s="128"/>
      <c r="C80" s="128"/>
      <c r="D80" s="128"/>
      <c r="E80" s="128"/>
      <c r="F80" s="128"/>
      <c r="G80" s="128"/>
      <c r="H80" s="128"/>
      <c r="J80" s="128"/>
      <c r="K80" s="128"/>
      <c r="L80" s="128"/>
      <c r="M80" s="128"/>
      <c r="N80" s="128"/>
      <c r="O80" s="128"/>
      <c r="P80" s="128"/>
      <c r="Q80" s="128"/>
      <c r="S80" s="106"/>
      <c r="T80" s="107"/>
      <c r="U80" s="107"/>
      <c r="V80" s="107"/>
      <c r="W80" s="107"/>
      <c r="X80" s="107"/>
      <c r="Y80" s="108"/>
    </row>
    <row r="81" spans="2:25" ht="21" customHeight="1">
      <c r="B81" s="128"/>
      <c r="C81" s="128"/>
      <c r="D81" s="128"/>
      <c r="E81" s="128"/>
      <c r="F81" s="128"/>
      <c r="G81" s="128"/>
      <c r="H81" s="128"/>
      <c r="J81" s="128"/>
      <c r="K81" s="128"/>
      <c r="L81" s="128"/>
      <c r="M81" s="128"/>
      <c r="N81" s="128"/>
      <c r="O81" s="128"/>
      <c r="P81" s="128"/>
      <c r="Q81" s="128"/>
      <c r="S81" s="106"/>
      <c r="T81" s="107"/>
      <c r="U81" s="107"/>
      <c r="V81" s="107"/>
      <c r="W81" s="107"/>
      <c r="X81" s="107"/>
      <c r="Y81" s="108"/>
    </row>
    <row r="82" spans="2:25" ht="21" customHeight="1">
      <c r="B82" s="128"/>
      <c r="C82" s="128"/>
      <c r="D82" s="128"/>
      <c r="E82" s="128"/>
      <c r="F82" s="128"/>
      <c r="G82" s="128"/>
      <c r="H82" s="128"/>
      <c r="J82" s="128"/>
      <c r="K82" s="128"/>
      <c r="L82" s="128"/>
      <c r="M82" s="128"/>
      <c r="N82" s="128"/>
      <c r="O82" s="128"/>
      <c r="P82" s="128"/>
      <c r="Q82" s="128"/>
      <c r="S82" s="106"/>
      <c r="T82" s="107"/>
      <c r="U82" s="107"/>
      <c r="V82" s="107"/>
      <c r="W82" s="107"/>
      <c r="X82" s="107"/>
      <c r="Y82" s="108"/>
    </row>
    <row r="83" spans="2:25" ht="21" customHeight="1">
      <c r="B83" s="128"/>
      <c r="C83" s="128"/>
      <c r="D83" s="128"/>
      <c r="E83" s="128"/>
      <c r="F83" s="128"/>
      <c r="G83" s="128"/>
      <c r="H83" s="128"/>
      <c r="J83" s="128"/>
      <c r="K83" s="128"/>
      <c r="L83" s="128"/>
      <c r="M83" s="128"/>
      <c r="N83" s="128"/>
      <c r="O83" s="128"/>
      <c r="P83" s="128"/>
      <c r="Q83" s="128"/>
      <c r="S83" s="106"/>
      <c r="T83" s="107"/>
      <c r="U83" s="107"/>
      <c r="V83" s="107"/>
      <c r="W83" s="107"/>
      <c r="X83" s="107"/>
      <c r="Y83" s="108"/>
    </row>
    <row r="84" spans="2:25" ht="15">
      <c r="B84" s="128"/>
      <c r="C84" s="128"/>
      <c r="D84" s="128"/>
      <c r="E84" s="128"/>
      <c r="F84" s="128"/>
      <c r="G84" s="128"/>
      <c r="H84" s="128"/>
      <c r="J84" s="128"/>
      <c r="K84" s="128"/>
      <c r="L84" s="128"/>
      <c r="M84" s="128"/>
      <c r="N84" s="128"/>
      <c r="O84" s="128"/>
      <c r="P84" s="128"/>
      <c r="Q84" s="128"/>
      <c r="S84" s="106"/>
      <c r="T84" s="107"/>
      <c r="U84" s="107"/>
      <c r="V84" s="107"/>
      <c r="W84" s="107"/>
      <c r="X84" s="107"/>
      <c r="Y84" s="108"/>
    </row>
    <row r="85" spans="2:25" ht="21" customHeight="1">
      <c r="B85" s="128"/>
      <c r="C85" s="128"/>
      <c r="D85" s="128"/>
      <c r="E85" s="128"/>
      <c r="F85" s="128"/>
      <c r="G85" s="128"/>
      <c r="H85" s="128"/>
      <c r="J85" s="128"/>
      <c r="K85" s="128"/>
      <c r="L85" s="128"/>
      <c r="M85" s="128"/>
      <c r="N85" s="128"/>
      <c r="O85" s="128"/>
      <c r="P85" s="128"/>
      <c r="Q85" s="128"/>
      <c r="S85" s="106"/>
      <c r="T85" s="107"/>
      <c r="U85" s="107"/>
      <c r="V85" s="107"/>
      <c r="W85" s="107"/>
      <c r="X85" s="107"/>
      <c r="Y85" s="108"/>
    </row>
    <row r="86" spans="2:25" ht="21" customHeight="1">
      <c r="B86" s="128"/>
      <c r="C86" s="128"/>
      <c r="D86" s="128"/>
      <c r="E86" s="128"/>
      <c r="F86" s="128"/>
      <c r="G86" s="128"/>
      <c r="H86" s="128"/>
      <c r="J86" s="128"/>
      <c r="K86" s="128"/>
      <c r="L86" s="128"/>
      <c r="M86" s="128"/>
      <c r="N86" s="128"/>
      <c r="O86" s="128"/>
      <c r="P86" s="128"/>
      <c r="Q86" s="128"/>
      <c r="S86" s="106"/>
      <c r="T86" s="107"/>
      <c r="U86" s="107"/>
      <c r="V86" s="107"/>
      <c r="W86" s="107"/>
      <c r="X86" s="107"/>
      <c r="Y86" s="108"/>
    </row>
    <row r="87" spans="2:25" ht="21" customHeight="1">
      <c r="B87" s="128"/>
      <c r="C87" s="128"/>
      <c r="D87" s="128"/>
      <c r="E87" s="128"/>
      <c r="F87" s="128"/>
      <c r="G87" s="128"/>
      <c r="H87" s="128"/>
      <c r="J87" s="128"/>
      <c r="K87" s="128"/>
      <c r="L87" s="128"/>
      <c r="M87" s="128"/>
      <c r="N87" s="128"/>
      <c r="O87" s="128"/>
      <c r="P87" s="128"/>
      <c r="Q87" s="128"/>
      <c r="S87" s="109"/>
      <c r="T87" s="110"/>
      <c r="U87" s="110"/>
      <c r="V87" s="110"/>
      <c r="W87" s="110"/>
      <c r="X87" s="110"/>
      <c r="Y87" s="111"/>
    </row>
    <row r="88" spans="2:25" ht="48" customHeight="1">
      <c r="B88" s="112"/>
      <c r="C88" s="112"/>
      <c r="D88" s="112"/>
      <c r="E88" s="112"/>
      <c r="F88" s="112"/>
      <c r="G88" s="112"/>
      <c r="H88" s="112"/>
      <c r="J88" s="113"/>
      <c r="K88" s="114"/>
      <c r="L88" s="114"/>
      <c r="M88" s="114"/>
      <c r="N88" s="114"/>
      <c r="O88" s="114"/>
      <c r="P88" s="114"/>
      <c r="Q88" s="115"/>
      <c r="S88" s="113"/>
      <c r="T88" s="114"/>
      <c r="U88" s="114"/>
      <c r="V88" s="114"/>
      <c r="W88" s="114"/>
      <c r="X88" s="114"/>
      <c r="Y88" s="115"/>
    </row>
    <row r="89" spans="2:25" ht="48" customHeight="1">
      <c r="B89" s="112"/>
      <c r="C89" s="112"/>
      <c r="D89" s="112"/>
      <c r="E89" s="112"/>
      <c r="F89" s="112"/>
      <c r="G89" s="112"/>
      <c r="H89" s="112"/>
      <c r="J89" s="116"/>
      <c r="K89" s="117"/>
      <c r="L89" s="117"/>
      <c r="M89" s="117"/>
      <c r="N89" s="117"/>
      <c r="O89" s="117"/>
      <c r="P89" s="117"/>
      <c r="Q89" s="118"/>
      <c r="S89" s="116"/>
      <c r="T89" s="117"/>
      <c r="U89" s="117"/>
      <c r="V89" s="117"/>
      <c r="W89" s="117"/>
      <c r="X89" s="117"/>
      <c r="Y89" s="118"/>
    </row>
    <row r="90" ht="21" customHeight="1"/>
    <row r="91" spans="2:25" ht="21" customHeight="1">
      <c r="B91" s="128"/>
      <c r="C91" s="128"/>
      <c r="D91" s="128"/>
      <c r="E91" s="128"/>
      <c r="F91" s="128"/>
      <c r="G91" s="128"/>
      <c r="H91" s="128"/>
      <c r="J91" s="128"/>
      <c r="K91" s="128"/>
      <c r="L91" s="128"/>
      <c r="M91" s="128"/>
      <c r="N91" s="128"/>
      <c r="O91" s="128"/>
      <c r="P91" s="128"/>
      <c r="Q91" s="128"/>
      <c r="S91" s="103"/>
      <c r="T91" s="104"/>
      <c r="U91" s="104"/>
      <c r="V91" s="104"/>
      <c r="W91" s="104"/>
      <c r="X91" s="104"/>
      <c r="Y91" s="105"/>
    </row>
    <row r="92" spans="2:25" ht="21" customHeight="1">
      <c r="B92" s="128"/>
      <c r="C92" s="128"/>
      <c r="D92" s="128"/>
      <c r="E92" s="128"/>
      <c r="F92" s="128"/>
      <c r="G92" s="128"/>
      <c r="H92" s="128"/>
      <c r="J92" s="128"/>
      <c r="K92" s="128"/>
      <c r="L92" s="128"/>
      <c r="M92" s="128"/>
      <c r="N92" s="128"/>
      <c r="O92" s="128"/>
      <c r="P92" s="128"/>
      <c r="Q92" s="128"/>
      <c r="S92" s="106"/>
      <c r="T92" s="107"/>
      <c r="U92" s="107"/>
      <c r="V92" s="107"/>
      <c r="W92" s="107"/>
      <c r="X92" s="107"/>
      <c r="Y92" s="108"/>
    </row>
    <row r="93" spans="2:25" ht="21" customHeight="1">
      <c r="B93" s="128"/>
      <c r="C93" s="128"/>
      <c r="D93" s="128"/>
      <c r="E93" s="128"/>
      <c r="F93" s="128"/>
      <c r="G93" s="128"/>
      <c r="H93" s="128"/>
      <c r="J93" s="128"/>
      <c r="K93" s="128"/>
      <c r="L93" s="128"/>
      <c r="M93" s="128"/>
      <c r="N93" s="128"/>
      <c r="O93" s="128"/>
      <c r="P93" s="128"/>
      <c r="Q93" s="128"/>
      <c r="S93" s="106"/>
      <c r="T93" s="107"/>
      <c r="U93" s="107"/>
      <c r="V93" s="107"/>
      <c r="W93" s="107"/>
      <c r="X93" s="107"/>
      <c r="Y93" s="108"/>
    </row>
    <row r="94" spans="2:25" ht="21" customHeight="1">
      <c r="B94" s="128"/>
      <c r="C94" s="128"/>
      <c r="D94" s="128"/>
      <c r="E94" s="128"/>
      <c r="F94" s="128"/>
      <c r="G94" s="128"/>
      <c r="H94" s="128"/>
      <c r="J94" s="128"/>
      <c r="K94" s="128"/>
      <c r="L94" s="128"/>
      <c r="M94" s="128"/>
      <c r="N94" s="128"/>
      <c r="O94" s="128"/>
      <c r="P94" s="128"/>
      <c r="Q94" s="128"/>
      <c r="S94" s="106"/>
      <c r="T94" s="107"/>
      <c r="U94" s="107"/>
      <c r="V94" s="107"/>
      <c r="W94" s="107"/>
      <c r="X94" s="107"/>
      <c r="Y94" s="108"/>
    </row>
    <row r="95" spans="2:25" ht="21" customHeight="1">
      <c r="B95" s="128"/>
      <c r="C95" s="128"/>
      <c r="D95" s="128"/>
      <c r="E95" s="128"/>
      <c r="F95" s="128"/>
      <c r="G95" s="128"/>
      <c r="H95" s="128"/>
      <c r="J95" s="128"/>
      <c r="K95" s="128"/>
      <c r="L95" s="128"/>
      <c r="M95" s="128"/>
      <c r="N95" s="128"/>
      <c r="O95" s="128"/>
      <c r="P95" s="128"/>
      <c r="Q95" s="128"/>
      <c r="S95" s="106"/>
      <c r="T95" s="107"/>
      <c r="U95" s="107"/>
      <c r="V95" s="107"/>
      <c r="W95" s="107"/>
      <c r="X95" s="107"/>
      <c r="Y95" s="108"/>
    </row>
    <row r="96" spans="2:25" ht="21" customHeight="1">
      <c r="B96" s="128"/>
      <c r="C96" s="128"/>
      <c r="D96" s="128"/>
      <c r="E96" s="128"/>
      <c r="F96" s="128"/>
      <c r="G96" s="128"/>
      <c r="H96" s="128"/>
      <c r="J96" s="128"/>
      <c r="K96" s="128"/>
      <c r="L96" s="128"/>
      <c r="M96" s="128"/>
      <c r="N96" s="128"/>
      <c r="O96" s="128"/>
      <c r="P96" s="128"/>
      <c r="Q96" s="128"/>
      <c r="S96" s="106"/>
      <c r="T96" s="107"/>
      <c r="U96" s="107"/>
      <c r="V96" s="107"/>
      <c r="W96" s="107"/>
      <c r="X96" s="107"/>
      <c r="Y96" s="108"/>
    </row>
    <row r="97" spans="2:25" ht="15">
      <c r="B97" s="128"/>
      <c r="C97" s="128"/>
      <c r="D97" s="128"/>
      <c r="E97" s="128"/>
      <c r="F97" s="128"/>
      <c r="G97" s="128"/>
      <c r="H97" s="128"/>
      <c r="J97" s="128"/>
      <c r="K97" s="128"/>
      <c r="L97" s="128"/>
      <c r="M97" s="128"/>
      <c r="N97" s="128"/>
      <c r="O97" s="128"/>
      <c r="P97" s="128"/>
      <c r="Q97" s="128"/>
      <c r="S97" s="106"/>
      <c r="T97" s="107"/>
      <c r="U97" s="107"/>
      <c r="V97" s="107"/>
      <c r="W97" s="107"/>
      <c r="X97" s="107"/>
      <c r="Y97" s="108"/>
    </row>
    <row r="98" spans="2:25" ht="21" customHeight="1">
      <c r="B98" s="128"/>
      <c r="C98" s="128"/>
      <c r="D98" s="128"/>
      <c r="E98" s="128"/>
      <c r="F98" s="128"/>
      <c r="G98" s="128"/>
      <c r="H98" s="128"/>
      <c r="J98" s="128"/>
      <c r="K98" s="128"/>
      <c r="L98" s="128"/>
      <c r="M98" s="128"/>
      <c r="N98" s="128"/>
      <c r="O98" s="128"/>
      <c r="P98" s="128"/>
      <c r="Q98" s="128"/>
      <c r="S98" s="106"/>
      <c r="T98" s="107"/>
      <c r="U98" s="107"/>
      <c r="V98" s="107"/>
      <c r="W98" s="107"/>
      <c r="X98" s="107"/>
      <c r="Y98" s="108"/>
    </row>
    <row r="99" spans="2:25" ht="21" customHeight="1">
      <c r="B99" s="128"/>
      <c r="C99" s="128"/>
      <c r="D99" s="128"/>
      <c r="E99" s="128"/>
      <c r="F99" s="128"/>
      <c r="G99" s="128"/>
      <c r="H99" s="128"/>
      <c r="J99" s="128"/>
      <c r="K99" s="128"/>
      <c r="L99" s="128"/>
      <c r="M99" s="128"/>
      <c r="N99" s="128"/>
      <c r="O99" s="128"/>
      <c r="P99" s="128"/>
      <c r="Q99" s="128"/>
      <c r="S99" s="106"/>
      <c r="T99" s="107"/>
      <c r="U99" s="107"/>
      <c r="V99" s="107"/>
      <c r="W99" s="107"/>
      <c r="X99" s="107"/>
      <c r="Y99" s="108"/>
    </row>
    <row r="100" spans="2:25" ht="21" customHeight="1">
      <c r="B100" s="128"/>
      <c r="C100" s="128"/>
      <c r="D100" s="128"/>
      <c r="E100" s="128"/>
      <c r="F100" s="128"/>
      <c r="G100" s="128"/>
      <c r="H100" s="128"/>
      <c r="J100" s="128"/>
      <c r="K100" s="128"/>
      <c r="L100" s="128"/>
      <c r="M100" s="128"/>
      <c r="N100" s="128"/>
      <c r="O100" s="128"/>
      <c r="P100" s="128"/>
      <c r="Q100" s="128"/>
      <c r="S100" s="109"/>
      <c r="T100" s="110"/>
      <c r="U100" s="110"/>
      <c r="V100" s="110"/>
      <c r="W100" s="110"/>
      <c r="X100" s="110"/>
      <c r="Y100" s="111"/>
    </row>
    <row r="101" spans="2:25" ht="48" customHeight="1">
      <c r="B101" s="94"/>
      <c r="C101" s="94"/>
      <c r="D101" s="94"/>
      <c r="E101" s="94"/>
      <c r="F101" s="94"/>
      <c r="G101" s="94"/>
      <c r="H101" s="94"/>
      <c r="J101" s="113"/>
      <c r="K101" s="114"/>
      <c r="L101" s="114"/>
      <c r="M101" s="114"/>
      <c r="N101" s="114"/>
      <c r="O101" s="114"/>
      <c r="P101" s="114"/>
      <c r="Q101" s="115"/>
      <c r="S101" s="135"/>
      <c r="T101" s="136"/>
      <c r="U101" s="136"/>
      <c r="V101" s="136"/>
      <c r="W101" s="136"/>
      <c r="X101" s="136"/>
      <c r="Y101" s="137"/>
    </row>
    <row r="102" spans="2:25" ht="48" customHeight="1">
      <c r="B102" s="94"/>
      <c r="C102" s="94"/>
      <c r="D102" s="94"/>
      <c r="E102" s="94"/>
      <c r="F102" s="94"/>
      <c r="G102" s="94"/>
      <c r="H102" s="94"/>
      <c r="J102" s="116"/>
      <c r="K102" s="117"/>
      <c r="L102" s="117"/>
      <c r="M102" s="117"/>
      <c r="N102" s="117"/>
      <c r="O102" s="117"/>
      <c r="P102" s="117"/>
      <c r="Q102" s="118"/>
      <c r="S102" s="138"/>
      <c r="T102" s="139"/>
      <c r="U102" s="139"/>
      <c r="V102" s="139"/>
      <c r="W102" s="139"/>
      <c r="X102" s="139"/>
      <c r="Y102" s="140"/>
    </row>
    <row r="103" ht="21" customHeight="1"/>
    <row r="104" spans="2:25" ht="21" customHeight="1">
      <c r="B104" s="103"/>
      <c r="C104" s="104"/>
      <c r="D104" s="104"/>
      <c r="E104" s="104"/>
      <c r="F104" s="104"/>
      <c r="G104" s="104"/>
      <c r="H104" s="105"/>
      <c r="J104" s="103"/>
      <c r="K104" s="104"/>
      <c r="L104" s="104"/>
      <c r="M104" s="104"/>
      <c r="N104" s="104"/>
      <c r="O104" s="104"/>
      <c r="P104" s="104"/>
      <c r="Q104" s="105"/>
      <c r="S104" s="103"/>
      <c r="T104" s="104"/>
      <c r="U104" s="104"/>
      <c r="V104" s="104"/>
      <c r="W104" s="104"/>
      <c r="X104" s="104"/>
      <c r="Y104" s="105"/>
    </row>
    <row r="105" spans="2:25" ht="21" customHeight="1">
      <c r="B105" s="106"/>
      <c r="C105" s="107"/>
      <c r="D105" s="107"/>
      <c r="E105" s="107"/>
      <c r="F105" s="107"/>
      <c r="G105" s="107"/>
      <c r="H105" s="108"/>
      <c r="J105" s="106"/>
      <c r="K105" s="107"/>
      <c r="L105" s="107"/>
      <c r="M105" s="107"/>
      <c r="N105" s="107"/>
      <c r="O105" s="107"/>
      <c r="P105" s="107"/>
      <c r="Q105" s="108"/>
      <c r="S105" s="106"/>
      <c r="T105" s="107"/>
      <c r="U105" s="107"/>
      <c r="V105" s="107"/>
      <c r="W105" s="107"/>
      <c r="X105" s="107"/>
      <c r="Y105" s="108"/>
    </row>
    <row r="106" spans="2:25" ht="21" customHeight="1">
      <c r="B106" s="106"/>
      <c r="C106" s="107"/>
      <c r="D106" s="107"/>
      <c r="E106" s="107"/>
      <c r="F106" s="107"/>
      <c r="G106" s="107"/>
      <c r="H106" s="108"/>
      <c r="J106" s="106"/>
      <c r="K106" s="107"/>
      <c r="L106" s="107"/>
      <c r="M106" s="107"/>
      <c r="N106" s="107"/>
      <c r="O106" s="107"/>
      <c r="P106" s="107"/>
      <c r="Q106" s="108"/>
      <c r="S106" s="106"/>
      <c r="T106" s="107"/>
      <c r="U106" s="107"/>
      <c r="V106" s="107"/>
      <c r="W106" s="107"/>
      <c r="X106" s="107"/>
      <c r="Y106" s="108"/>
    </row>
    <row r="107" spans="2:25" ht="21" customHeight="1">
      <c r="B107" s="106"/>
      <c r="C107" s="107"/>
      <c r="D107" s="107"/>
      <c r="E107" s="107"/>
      <c r="F107" s="107"/>
      <c r="G107" s="107"/>
      <c r="H107" s="108"/>
      <c r="J107" s="106"/>
      <c r="K107" s="107"/>
      <c r="L107" s="107"/>
      <c r="M107" s="107"/>
      <c r="N107" s="107"/>
      <c r="O107" s="107"/>
      <c r="P107" s="107"/>
      <c r="Q107" s="108"/>
      <c r="S107" s="106"/>
      <c r="T107" s="107"/>
      <c r="U107" s="107"/>
      <c r="V107" s="107"/>
      <c r="W107" s="107"/>
      <c r="X107" s="107"/>
      <c r="Y107" s="108"/>
    </row>
    <row r="108" spans="2:25" ht="21" customHeight="1">
      <c r="B108" s="106"/>
      <c r="C108" s="107"/>
      <c r="D108" s="107"/>
      <c r="E108" s="107"/>
      <c r="F108" s="107"/>
      <c r="G108" s="107"/>
      <c r="H108" s="108"/>
      <c r="J108" s="106"/>
      <c r="K108" s="107"/>
      <c r="L108" s="107"/>
      <c r="M108" s="107"/>
      <c r="N108" s="107"/>
      <c r="O108" s="107"/>
      <c r="P108" s="107"/>
      <c r="Q108" s="108"/>
      <c r="S108" s="106"/>
      <c r="T108" s="107"/>
      <c r="U108" s="107"/>
      <c r="V108" s="107"/>
      <c r="W108" s="107"/>
      <c r="X108" s="107"/>
      <c r="Y108" s="108"/>
    </row>
    <row r="109" spans="2:25" ht="21" customHeight="1">
      <c r="B109" s="106"/>
      <c r="C109" s="107"/>
      <c r="D109" s="107"/>
      <c r="E109" s="107"/>
      <c r="F109" s="107"/>
      <c r="G109" s="107"/>
      <c r="H109" s="108"/>
      <c r="J109" s="106"/>
      <c r="K109" s="107"/>
      <c r="L109" s="107"/>
      <c r="M109" s="107"/>
      <c r="N109" s="107"/>
      <c r="O109" s="107"/>
      <c r="P109" s="107"/>
      <c r="Q109" s="108"/>
      <c r="S109" s="106"/>
      <c r="T109" s="107"/>
      <c r="U109" s="107"/>
      <c r="V109" s="107"/>
      <c r="W109" s="107"/>
      <c r="X109" s="107"/>
      <c r="Y109" s="108"/>
    </row>
    <row r="110" spans="2:25" ht="15">
      <c r="B110" s="106"/>
      <c r="C110" s="107"/>
      <c r="D110" s="107"/>
      <c r="E110" s="107"/>
      <c r="F110" s="107"/>
      <c r="G110" s="107"/>
      <c r="H110" s="108"/>
      <c r="J110" s="106"/>
      <c r="K110" s="107"/>
      <c r="L110" s="107"/>
      <c r="M110" s="107"/>
      <c r="N110" s="107"/>
      <c r="O110" s="107"/>
      <c r="P110" s="107"/>
      <c r="Q110" s="108"/>
      <c r="S110" s="106"/>
      <c r="T110" s="107"/>
      <c r="U110" s="107"/>
      <c r="V110" s="107"/>
      <c r="W110" s="107"/>
      <c r="X110" s="107"/>
      <c r="Y110" s="108"/>
    </row>
    <row r="111" spans="2:25" ht="15">
      <c r="B111" s="106"/>
      <c r="C111" s="107"/>
      <c r="D111" s="107"/>
      <c r="E111" s="107"/>
      <c r="F111" s="107"/>
      <c r="G111" s="107"/>
      <c r="H111" s="108"/>
      <c r="J111" s="106"/>
      <c r="K111" s="107"/>
      <c r="L111" s="107"/>
      <c r="M111" s="107"/>
      <c r="N111" s="107"/>
      <c r="O111" s="107"/>
      <c r="P111" s="107"/>
      <c r="Q111" s="108"/>
      <c r="S111" s="106"/>
      <c r="T111" s="107"/>
      <c r="U111" s="107"/>
      <c r="V111" s="107"/>
      <c r="W111" s="107"/>
      <c r="X111" s="107"/>
      <c r="Y111" s="108"/>
    </row>
    <row r="112" spans="2:25" ht="21" customHeight="1">
      <c r="B112" s="106"/>
      <c r="C112" s="107"/>
      <c r="D112" s="107"/>
      <c r="E112" s="107"/>
      <c r="F112" s="107"/>
      <c r="G112" s="107"/>
      <c r="H112" s="108"/>
      <c r="J112" s="106"/>
      <c r="K112" s="107"/>
      <c r="L112" s="107"/>
      <c r="M112" s="107"/>
      <c r="N112" s="107"/>
      <c r="O112" s="107"/>
      <c r="P112" s="107"/>
      <c r="Q112" s="108"/>
      <c r="S112" s="106"/>
      <c r="T112" s="107"/>
      <c r="U112" s="107"/>
      <c r="V112" s="107"/>
      <c r="W112" s="107"/>
      <c r="X112" s="107"/>
      <c r="Y112" s="108"/>
    </row>
    <row r="113" spans="2:25" ht="21" customHeight="1">
      <c r="B113" s="109"/>
      <c r="C113" s="110"/>
      <c r="D113" s="110"/>
      <c r="E113" s="110"/>
      <c r="F113" s="110"/>
      <c r="G113" s="110"/>
      <c r="H113" s="111"/>
      <c r="J113" s="109"/>
      <c r="K113" s="110"/>
      <c r="L113" s="110"/>
      <c r="M113" s="110"/>
      <c r="N113" s="110"/>
      <c r="O113" s="110"/>
      <c r="P113" s="110"/>
      <c r="Q113" s="111"/>
      <c r="S113" s="109"/>
      <c r="T113" s="110"/>
      <c r="U113" s="110"/>
      <c r="V113" s="110"/>
      <c r="W113" s="110"/>
      <c r="X113" s="110"/>
      <c r="Y113" s="111"/>
    </row>
    <row r="114" spans="2:25" ht="48" customHeight="1">
      <c r="B114" s="135"/>
      <c r="C114" s="136"/>
      <c r="D114" s="136"/>
      <c r="E114" s="136"/>
      <c r="F114" s="136"/>
      <c r="G114" s="136"/>
      <c r="H114" s="137"/>
      <c r="J114" s="141"/>
      <c r="K114" s="142"/>
      <c r="L114" s="142"/>
      <c r="M114" s="142"/>
      <c r="N114" s="142"/>
      <c r="O114" s="142"/>
      <c r="P114" s="142"/>
      <c r="Q114" s="143"/>
      <c r="S114" s="135"/>
      <c r="T114" s="136"/>
      <c r="U114" s="136"/>
      <c r="V114" s="136"/>
      <c r="W114" s="136"/>
      <c r="X114" s="136"/>
      <c r="Y114" s="137"/>
    </row>
    <row r="115" spans="2:25" ht="48" customHeight="1">
      <c r="B115" s="138"/>
      <c r="C115" s="139"/>
      <c r="D115" s="139"/>
      <c r="E115" s="139"/>
      <c r="F115" s="139"/>
      <c r="G115" s="139"/>
      <c r="H115" s="140"/>
      <c r="J115" s="144"/>
      <c r="K115" s="145"/>
      <c r="L115" s="145"/>
      <c r="M115" s="145"/>
      <c r="N115" s="145"/>
      <c r="O115" s="145"/>
      <c r="P115" s="145"/>
      <c r="Q115" s="146"/>
      <c r="S115" s="138"/>
      <c r="T115" s="139"/>
      <c r="U115" s="139"/>
      <c r="V115" s="139"/>
      <c r="W115" s="139"/>
      <c r="X115" s="139"/>
      <c r="Y115" s="140"/>
    </row>
    <row r="116" ht="24" customHeight="1"/>
    <row r="117" ht="24" customHeight="1"/>
    <row r="118" spans="5:23" ht="15">
      <c r="E118" s="17" t="s">
        <v>38</v>
      </c>
      <c r="F118" s="132"/>
      <c r="G118" s="132"/>
      <c r="H118" s="132"/>
      <c r="I118" s="132"/>
      <c r="J118" s="132"/>
      <c r="Q118" s="17" t="s">
        <v>39</v>
      </c>
      <c r="R118" s="132"/>
      <c r="S118" s="132"/>
      <c r="T118" s="132"/>
      <c r="U118" s="132"/>
      <c r="V118" s="132"/>
      <c r="W118" s="132"/>
    </row>
    <row r="119" spans="5:24" ht="27.75">
      <c r="E119" s="17" t="s">
        <v>40</v>
      </c>
      <c r="F119" s="133"/>
      <c r="G119" s="133"/>
      <c r="H119" s="133"/>
      <c r="I119" s="133"/>
      <c r="J119" s="133"/>
      <c r="K119" s="5" t="s">
        <v>41</v>
      </c>
      <c r="Q119" s="17" t="s">
        <v>40</v>
      </c>
      <c r="R119" s="132"/>
      <c r="S119" s="132"/>
      <c r="T119" s="132"/>
      <c r="U119" s="132"/>
      <c r="V119" s="132"/>
      <c r="W119" s="132"/>
      <c r="X119" s="5" t="s">
        <v>41</v>
      </c>
    </row>
    <row r="120" spans="5:24" ht="27.75">
      <c r="E120" s="17" t="s">
        <v>42</v>
      </c>
      <c r="F120" s="133"/>
      <c r="G120" s="133"/>
      <c r="H120" s="133"/>
      <c r="I120" s="133"/>
      <c r="J120" s="133"/>
      <c r="Q120" s="134"/>
      <c r="R120" s="134"/>
      <c r="S120" s="134"/>
      <c r="T120" s="134"/>
      <c r="U120" s="134"/>
      <c r="V120" s="134"/>
      <c r="W120" s="134"/>
      <c r="X120" s="134"/>
    </row>
    <row r="121" spans="5:23" ht="27.75">
      <c r="E121" s="17" t="s">
        <v>43</v>
      </c>
      <c r="F121" s="129"/>
      <c r="G121" s="129"/>
      <c r="H121" s="129"/>
      <c r="I121" s="129"/>
      <c r="J121" s="129"/>
      <c r="Q121" s="17" t="s">
        <v>43</v>
      </c>
      <c r="R121" s="130"/>
      <c r="S121" s="130"/>
      <c r="T121" s="130"/>
      <c r="U121" s="130"/>
      <c r="V121" s="130"/>
      <c r="W121" s="130"/>
    </row>
    <row r="122" spans="5:10" ht="27.75">
      <c r="E122" s="17" t="s">
        <v>44</v>
      </c>
      <c r="F122" s="131"/>
      <c r="G122" s="131"/>
      <c r="H122" s="131"/>
      <c r="I122" s="131"/>
      <c r="J122" s="131"/>
    </row>
  </sheetData>
  <protectedRanges>
    <protectedRange sqref="M7 H8 V13 K19:S20 X19 B40:Z44 B46:Z50 B52:Z56 B61:Z66 B70 B78 B88 J78 J88 S78 S88 B91 B101 J91 J101 S91 S101 B104 B114 J104 J114 S104 S114 R118:R119 Q120 R121 F118:F122 K22:S34" name="ช่วง1_1"/>
  </protectedRanges>
  <mergeCells count="262">
    <mergeCell ref="F120:J120"/>
    <mergeCell ref="Q120:X120"/>
    <mergeCell ref="F121:J121"/>
    <mergeCell ref="R121:W121"/>
    <mergeCell ref="F122:J122"/>
    <mergeCell ref="H61:P61"/>
    <mergeCell ref="Q61:X61"/>
    <mergeCell ref="Y61:Z61"/>
    <mergeCell ref="Y55:Z55"/>
    <mergeCell ref="Y56:Z56"/>
    <mergeCell ref="F118:J118"/>
    <mergeCell ref="R118:W118"/>
    <mergeCell ref="F119:J119"/>
    <mergeCell ref="R119:W119"/>
    <mergeCell ref="B114:H115"/>
    <mergeCell ref="J114:Q115"/>
    <mergeCell ref="S114:Y115"/>
    <mergeCell ref="B78:H87"/>
    <mergeCell ref="J78:Q87"/>
    <mergeCell ref="S78:Y87"/>
    <mergeCell ref="B88:H89"/>
    <mergeCell ref="J88:Q89"/>
    <mergeCell ref="S88:Y89"/>
    <mergeCell ref="B91:H100"/>
    <mergeCell ref="A35:S35"/>
    <mergeCell ref="T35:U35"/>
    <mergeCell ref="V35:W35"/>
    <mergeCell ref="X35:Z35"/>
    <mergeCell ref="A36:Z36"/>
    <mergeCell ref="A39:Z39"/>
    <mergeCell ref="B40:L40"/>
    <mergeCell ref="M40:X40"/>
    <mergeCell ref="Y40:Z40"/>
    <mergeCell ref="Q30:S30"/>
    <mergeCell ref="B25:G25"/>
    <mergeCell ref="T26:U26"/>
    <mergeCell ref="V26:W26"/>
    <mergeCell ref="H27:J27"/>
    <mergeCell ref="K27:M27"/>
    <mergeCell ref="N27:P27"/>
    <mergeCell ref="Q27:S27"/>
    <mergeCell ref="T27:U27"/>
    <mergeCell ref="T29:U29"/>
    <mergeCell ref="V29:W29"/>
    <mergeCell ref="T30:U30"/>
    <mergeCell ref="V30:W30"/>
    <mergeCell ref="B29:G29"/>
    <mergeCell ref="H29:J29"/>
    <mergeCell ref="K29:M29"/>
    <mergeCell ref="N29:P29"/>
    <mergeCell ref="Q29:S29"/>
    <mergeCell ref="B30:G30"/>
    <mergeCell ref="H30:J30"/>
    <mergeCell ref="K30:M30"/>
    <mergeCell ref="N30:P30"/>
    <mergeCell ref="H25:J25"/>
    <mergeCell ref="K25:M25"/>
    <mergeCell ref="B31:G31"/>
    <mergeCell ref="H31:J31"/>
    <mergeCell ref="K31:M31"/>
    <mergeCell ref="N31:P31"/>
    <mergeCell ref="Q31:S31"/>
    <mergeCell ref="T31:U31"/>
    <mergeCell ref="V31:W31"/>
    <mergeCell ref="B32:G32"/>
    <mergeCell ref="H32:J32"/>
    <mergeCell ref="K32:M32"/>
    <mergeCell ref="N32:P32"/>
    <mergeCell ref="Q32:S32"/>
    <mergeCell ref="T32:U32"/>
    <mergeCell ref="V32:W32"/>
    <mergeCell ref="H22:J22"/>
    <mergeCell ref="K22:M22"/>
    <mergeCell ref="N22:P22"/>
    <mergeCell ref="Q22:S22"/>
    <mergeCell ref="T22:U22"/>
    <mergeCell ref="V22:W22"/>
    <mergeCell ref="B21:G21"/>
    <mergeCell ref="H21:J21"/>
    <mergeCell ref="K21:M21"/>
    <mergeCell ref="N21:P21"/>
    <mergeCell ref="Q21:S21"/>
    <mergeCell ref="T21:U21"/>
    <mergeCell ref="V21:W21"/>
    <mergeCell ref="J91:Q100"/>
    <mergeCell ref="S91:Y100"/>
    <mergeCell ref="B101:H102"/>
    <mergeCell ref="J101:Q102"/>
    <mergeCell ref="S101:Y102"/>
    <mergeCell ref="B65:G65"/>
    <mergeCell ref="H65:P65"/>
    <mergeCell ref="Q65:X65"/>
    <mergeCell ref="Y65:Z65"/>
    <mergeCell ref="B66:G66"/>
    <mergeCell ref="H66:P66"/>
    <mergeCell ref="Q66:X66"/>
    <mergeCell ref="Y66:Z66"/>
    <mergeCell ref="B104:H113"/>
    <mergeCell ref="J104:Q113"/>
    <mergeCell ref="S104:Y113"/>
    <mergeCell ref="B70:Y74"/>
    <mergeCell ref="B50:L50"/>
    <mergeCell ref="M50:X50"/>
    <mergeCell ref="Y50:Z50"/>
    <mergeCell ref="A51:Z51"/>
    <mergeCell ref="B52:L52"/>
    <mergeCell ref="M52:X52"/>
    <mergeCell ref="Y52:Z52"/>
    <mergeCell ref="B53:L53"/>
    <mergeCell ref="M53:X53"/>
    <mergeCell ref="Y53:Z53"/>
    <mergeCell ref="B54:L54"/>
    <mergeCell ref="M54:X54"/>
    <mergeCell ref="Y54:Z54"/>
    <mergeCell ref="B60:G60"/>
    <mergeCell ref="H60:P60"/>
    <mergeCell ref="Q60:X60"/>
    <mergeCell ref="Y60:Z60"/>
    <mergeCell ref="B64:G64"/>
    <mergeCell ref="H64:P64"/>
    <mergeCell ref="Q64:X64"/>
    <mergeCell ref="Y64:Z64"/>
    <mergeCell ref="B55:L55"/>
    <mergeCell ref="M55:X55"/>
    <mergeCell ref="B56:L56"/>
    <mergeCell ref="M56:X56"/>
    <mergeCell ref="B62:G62"/>
    <mergeCell ref="H62:P62"/>
    <mergeCell ref="Q62:X62"/>
    <mergeCell ref="Y62:Z62"/>
    <mergeCell ref="B63:G63"/>
    <mergeCell ref="H63:P63"/>
    <mergeCell ref="Q63:X63"/>
    <mergeCell ref="Y63:Z63"/>
    <mergeCell ref="B61:G61"/>
    <mergeCell ref="B48:L48"/>
    <mergeCell ref="M48:X48"/>
    <mergeCell ref="Y48:Z48"/>
    <mergeCell ref="B49:L49"/>
    <mergeCell ref="M49:X49"/>
    <mergeCell ref="Y49:Z49"/>
    <mergeCell ref="B47:L47"/>
    <mergeCell ref="M47:X47"/>
    <mergeCell ref="Y47:Z47"/>
    <mergeCell ref="A45:Z45"/>
    <mergeCell ref="B46:L46"/>
    <mergeCell ref="M46:X46"/>
    <mergeCell ref="Y46:Z46"/>
    <mergeCell ref="B43:L43"/>
    <mergeCell ref="M43:X43"/>
    <mergeCell ref="Y43:Z43"/>
    <mergeCell ref="B44:L44"/>
    <mergeCell ref="Y44:Z44"/>
    <mergeCell ref="B41:L41"/>
    <mergeCell ref="M41:X41"/>
    <mergeCell ref="Y41:Z41"/>
    <mergeCell ref="B42:L42"/>
    <mergeCell ref="M42:X42"/>
    <mergeCell ref="Y42:Z42"/>
    <mergeCell ref="B38:L38"/>
    <mergeCell ref="M38:X38"/>
    <mergeCell ref="Y38:Z38"/>
    <mergeCell ref="B33:G33"/>
    <mergeCell ref="H33:J33"/>
    <mergeCell ref="K33:M33"/>
    <mergeCell ref="N33:P33"/>
    <mergeCell ref="Q33:S33"/>
    <mergeCell ref="T33:U33"/>
    <mergeCell ref="V33:W33"/>
    <mergeCell ref="B34:G34"/>
    <mergeCell ref="H34:J34"/>
    <mergeCell ref="K34:M34"/>
    <mergeCell ref="N34:P34"/>
    <mergeCell ref="Q34:S34"/>
    <mergeCell ref="T34:U34"/>
    <mergeCell ref="V34:W34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V13:X13"/>
    <mergeCell ref="V18:W18"/>
    <mergeCell ref="X18:Z18"/>
    <mergeCell ref="Q14:R14"/>
    <mergeCell ref="A14:P14"/>
    <mergeCell ref="Q18:S18"/>
    <mergeCell ref="T18:U18"/>
    <mergeCell ref="N20:P20"/>
    <mergeCell ref="Q20:S20"/>
    <mergeCell ref="T20:U20"/>
    <mergeCell ref="V20:W20"/>
    <mergeCell ref="B18:G18"/>
    <mergeCell ref="H18:J18"/>
    <mergeCell ref="K18:M18"/>
    <mergeCell ref="N18:P18"/>
    <mergeCell ref="B13:J13"/>
    <mergeCell ref="K13:M13"/>
    <mergeCell ref="N13:P13"/>
    <mergeCell ref="Q13:R13"/>
    <mergeCell ref="S13:U13"/>
    <mergeCell ref="S10:Z10"/>
    <mergeCell ref="K11:M11"/>
    <mergeCell ref="N11:P11"/>
    <mergeCell ref="Q11:R11"/>
    <mergeCell ref="B23:G23"/>
    <mergeCell ref="H23:J23"/>
    <mergeCell ref="K23:M23"/>
    <mergeCell ref="N23:P23"/>
    <mergeCell ref="Q23:S23"/>
    <mergeCell ref="T23:U23"/>
    <mergeCell ref="V23:W23"/>
    <mergeCell ref="B22:G22"/>
    <mergeCell ref="Y13:Z13"/>
    <mergeCell ref="B19:G19"/>
    <mergeCell ref="H19:J19"/>
    <mergeCell ref="K19:M19"/>
    <mergeCell ref="N19:P19"/>
    <mergeCell ref="Q19:S19"/>
    <mergeCell ref="T19:U19"/>
    <mergeCell ref="V19:W19"/>
    <mergeCell ref="S14:U14"/>
    <mergeCell ref="V14:X14"/>
    <mergeCell ref="Y14:Z14"/>
    <mergeCell ref="A15:Z15"/>
    <mergeCell ref="S11:U11"/>
    <mergeCell ref="V11:X11"/>
    <mergeCell ref="Y11:Z11"/>
    <mergeCell ref="A12:Z12"/>
    <mergeCell ref="X19:Z34"/>
    <mergeCell ref="B20:G20"/>
    <mergeCell ref="H20:J20"/>
    <mergeCell ref="K20:M20"/>
    <mergeCell ref="A1:Z1"/>
    <mergeCell ref="J2:Q2"/>
    <mergeCell ref="A3:Z3"/>
    <mergeCell ref="A4:Z4"/>
    <mergeCell ref="M7:P7"/>
    <mergeCell ref="A10:A11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</mergeCells>
  <dataValidations count="7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6:Z50 Y52:Z56 Y40:Y44 Z40:Z43 Y61:Y66 Z61:Z64 Z66">
      <formula1>1</formula1>
      <formula2>3</formula2>
    </dataValidation>
    <dataValidation type="whole" operator="greaterThanOrEqual" allowBlank="1" showInputMessage="1" showErrorMessage="1" error="กรุณากรอกข้อมูลเป็นตัวเลข" sqref="K19:S19 L21:P21 R21:S21 K21:K34 L34:M34 O34:P34 R34:S34 L23:M23 O23:P23 R23:S23 Q21:Q34 N22:N34">
      <formula1>0</formula1>
    </dataValidation>
    <dataValidation type="decimal" operator="greaterThanOrEqual" allowBlank="1" showInputMessage="1" showErrorMessage="1" error="กรุณากรอกข้อมูลเป็นตัวเลข" sqref="K20:S20">
      <formula1>0</formula1>
    </dataValidation>
    <dataValidation type="list" allowBlank="1" showInputMessage="1" showErrorMessage="1" error="กรุณาเลือกข้อมูลตามที่กำหนดให้" sqref="B61:B66 C61:G64 C66:G66">
      <formula1>LIST!$G$2:$G$10</formula1>
    </dataValidation>
    <dataValidation type="list" allowBlank="1" showInputMessage="1" showErrorMessage="1" error="กรุณาเลือกข้อมูลตามที่กำหนดให้" sqref="B40:L44">
      <formula1>LIST!$A$2:$A$6</formula1>
    </dataValidation>
    <dataValidation type="list" allowBlank="1" showInputMessage="1" showErrorMessage="1" error="กรุณาเลือกข้อมูลตามที่กำหนดให้" sqref="B46:L50">
      <formula1>LIST!$C$2:$C$10</formula1>
    </dataValidation>
    <dataValidation type="list" allowBlank="1" showInputMessage="1" showErrorMessage="1" error="กรุณาเลือกข้อมูลตามที่กำหนดให้" sqref="B52:L56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โสฬส เอี่ยมเหมือน</cp:lastModifiedBy>
  <cp:lastPrinted>2023-04-10T03:38:30Z</cp:lastPrinted>
  <dcterms:created xsi:type="dcterms:W3CDTF">2021-11-29T04:23:48Z</dcterms:created>
  <dcterms:modified xsi:type="dcterms:W3CDTF">2023-05-29T04:20:35Z</dcterms:modified>
  <cp:category/>
  <cp:version/>
  <cp:contentType/>
  <cp:contentStatus/>
</cp:coreProperties>
</file>