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เวิร์กบุ๊กนี้" defaultThemeVersion="124226"/>
  <workbookProtection workbookAlgorithmName="SHA-512" workbookHashValue="hi03RX7wChfiCaHtOIZWcn87ZGh853MFc4JQ9vLzCr/hw8u8ML+niQC7ZN8E2GoiB8vgId5mJAc5Jg7UZ269+w==" workbookSpinCount="100000" workbookSaltValue="FYEIcK6ObSj55FhAqf+RPQ==" lockStructure="1"/>
  <bookViews>
    <workbookView xWindow="65416" yWindow="65416" windowWidth="29040" windowHeight="15720" tabRatio="922" firstSheet="14" activeTab="14"/>
  </bookViews>
  <sheets>
    <sheet name="LIST" sheetId="24" state="hidden" r:id="rId1"/>
    <sheet name="สจป.ที่ 1 (ชม)" sheetId="1" state="hidden" r:id="rId2"/>
    <sheet name="สจป.ที่ 1 สข.มฮ" sheetId="2" state="hidden" r:id="rId3"/>
    <sheet name="สจป.ที่ 2 (ชร)" sheetId="3" state="hidden" r:id="rId4"/>
    <sheet name="สจป.ที่ 3 (ลป)" sheetId="4" state="hidden" r:id="rId5"/>
    <sheet name="สจป.ที่ 3 สข.พร" sheetId="5" state="hidden" r:id="rId6"/>
    <sheet name="สจป.ที่ 4 (ตก)" sheetId="6" state="hidden" r:id="rId7"/>
    <sheet name="สจป.ที่ 4 สข.นว" sheetId="7" state="hidden" r:id="rId8"/>
    <sheet name="สจป.ที่ 4 สข.พล" sheetId="8" state="hidden" r:id="rId9"/>
    <sheet name="สจป.ที่ 5 (สบ)" sheetId="9" state="hidden" r:id="rId10"/>
    <sheet name="สจป.ที่ 6 (อด)" sheetId="10" state="hidden" r:id="rId11"/>
    <sheet name="สจป.ที่ 6 สข.นพ" sheetId="11" state="hidden" r:id="rId12"/>
    <sheet name="สจป.ที่ 7 (ขก)" sheetId="12" state="hidden" r:id="rId13"/>
    <sheet name="สจป.ที่ 7 สข.อบ" sheetId="13" state="hidden" r:id="rId14"/>
    <sheet name="สจป.ที่ 8 (นม)" sheetId="14" r:id="rId15"/>
    <sheet name="สจป.ที่ 9 สข.ปบ" sheetId="16" state="hidden" r:id="rId16"/>
    <sheet name="สจป.ที่ 10 (รบ)" sheetId="17" state="hidden" r:id="rId17"/>
    <sheet name="สจป.ที่ 10 สข.พบ" sheetId="18" state="hidden" r:id="rId18"/>
    <sheet name="สจป.ที่ 11 (สฎ)" sheetId="19" state="hidden" r:id="rId19"/>
    <sheet name="สจป.ที่ 12 (นศ)" sheetId="20" state="hidden" r:id="rId20"/>
    <sheet name="สจป.ที่ 12 สข.กบ" sheetId="21" state="hidden" r:id="rId21"/>
    <sheet name="สจป.ที่ 13 สข.นร" sheetId="23" state="hidden" r:id="rId22"/>
  </sheets>
  <externalReferences>
    <externalReference r:id="rId25"/>
  </externalReferences>
  <definedNames>
    <definedName name="_xlnm.Print_Area" localSheetId="18">'สจป.ที่ 11 (สฎ)'!$A$1:$Z$123</definedName>
    <definedName name="ปัญหาจากการดำเนินงาน">'[1]LIST'!$G$2:$G$10</definedName>
    <definedName name="ปัญหาด้านงบประมาณ">'[1]LIST'!$A$2:$A$6</definedName>
    <definedName name="ปัญหาด้านบุคลากร">'[1]LIST'!$C$2:$C$10</definedName>
    <definedName name="ปัญหาด้านสิ่งอำนวยความสะดวก">'[1]LIST'!$E$2:$E$9</definedName>
  </definedNames>
  <calcPr calcId="191029"/>
  <extLst/>
</workbook>
</file>

<file path=xl/sharedStrings.xml><?xml version="1.0" encoding="utf-8"?>
<sst xmlns="http://schemas.openxmlformats.org/spreadsheetml/2006/main" count="1738" uniqueCount="112">
  <si>
    <t>สำนักจัดการทรัพยากรป่าไม้ที่ 1 (เชียงใหม่)</t>
  </si>
  <si>
    <t>1. แผน/ผลการดำเนินงาน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</si>
  <si>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</si>
  <si>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</si>
  <si>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</si>
  <si>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</si>
  <si>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</si>
  <si>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</si>
  <si>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</si>
  <si>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</si>
  <si>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</si>
  <si>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สำนักจัดการทรัพยากรป่าไม้ที่ 1 สาขาแม่ฮ่องสอน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</si>
  <si>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</si>
  <si>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</si>
  <si>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</si>
  <si>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</si>
  <si>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</si>
  <si>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</si>
  <si>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สาขาปราจีนบุรี</t>
  </si>
  <si>
    <t>สำนักจัดการทรัพยากรป่าไม้ที่ 10 (ราชบุรี)</t>
  </si>
  <si>
    <t>สำนักจัดการทรัพยากรป่าไม้ที่ 10 สาขาเพชรบุรี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</si>
  <si>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</si>
  <si>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</si>
  <si>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13 สาขานราธิวาส</t>
  </si>
  <si>
    <t>กิจกรรม/งานที่ปฏิบัติ (หน่วยนับ)</t>
  </si>
  <si>
    <t>แผน/ผลการดำเนินงาน</t>
  </si>
  <si>
    <t>แบบติดตามผลการดำเนินงาน ประจำปีงบประมาณ พ.ศ. 2566</t>
  </si>
  <si>
    <t>ขั้นตอนการดำเนินงาน (หน่วยนับ)</t>
  </si>
  <si>
    <t>ยังไม่ดำเนินการ</t>
  </si>
  <si>
    <t>รอบระหว่างปี</t>
  </si>
  <si>
    <t>1.2 แผน/ผลการปฏิบัติงานและแผนการใช้จ่ายเงิน ข้อมูล ณ วันที่</t>
  </si>
  <si>
    <t>รวม</t>
  </si>
  <si>
    <t>ค่าเป้าหมายตามแผน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</si>
  <si>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</si>
  <si>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</si>
  <si>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</si>
  <si>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ปัญหาอุปสรรคพื้นฐาน</t>
  </si>
  <si>
    <t>คำอธิบาย</t>
  </si>
  <si>
    <t>ลำดับปัญหาที่ต้องแก้ไขอย่างเร่งด่วน</t>
  </si>
  <si>
    <t>2.1 ปัญหาด้านงบประมาณ</t>
  </si>
  <si>
    <t>2.2 ปัญหาด้านบุคลากร</t>
  </si>
  <si>
    <t>2.3 ปัญหาด้านสิ่งอำนวยความสะดวก</t>
  </si>
  <si>
    <t>ปัญหาอุปสรรคจากการดำเนินงาน</t>
  </si>
  <si>
    <t>แนวทางแก้ไข</t>
  </si>
  <si>
    <t>ผู้จัดทำข้อมูล</t>
  </si>
  <si>
    <t>ผู้รับรองรายงาน</t>
  </si>
  <si>
    <t>(</t>
  </si>
  <si>
    <t>)</t>
  </si>
  <si>
    <t>ตำแหน่ง</t>
  </si>
  <si>
    <t>วันที่</t>
  </si>
  <si>
    <t>เบอร์ติดต่อ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</si>
  <si>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</si>
  <si>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</si>
  <si>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</si>
  <si>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</si>
  <si>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</si>
  <si>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</si>
  <si>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</si>
  <si>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</si>
  <si>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</si>
  <si>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</si>
  <si>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</si>
  <si>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</si>
  <si>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</si>
  <si>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</si>
  <si>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</si>
  <si>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</si>
  <si>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</si>
  <si>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</si>
  <si>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</si>
  <si>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</si>
  <si>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</si>
  <si>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</si>
  <si>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</si>
  <si>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</si>
  <si>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</si>
  <si>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</si>
  <si>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</si>
  <si>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</si>
  <si>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</si>
  <si>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</si>
  <si>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</si>
  <si>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r>
      <rPr>
        <b/>
        <sz val="16"/>
        <color theme="1"/>
        <rFont val="TH SarabunPSK"/>
        <family val="2"/>
      </rPr>
      <t>2. ปัญหาอุปสรรคพื้นฐาน</t>
    </r>
    <r>
      <rPr>
        <sz val="16"/>
        <color theme="1"/>
        <rFont val="TH SarabunPSK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</si>
  <si>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PSK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</si>
  <si>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PSK"/>
        <family val="2"/>
      </rPr>
      <t xml:space="preserve"> (โปรดระบุ)</t>
    </r>
  </si>
  <si>
    <r>
      <rPr>
        <b/>
        <sz val="16"/>
        <color theme="1"/>
        <rFont val="TH SarabunPSK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PSK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</si>
  <si>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t>1.1 หน่วยงานได้รับแผนการปฏิบัติงานและแผนการใช้จ่ายเงิน (ปม. 1 - 2) ประจำปีงบประมาณ พ.ศ. 2566 เมื่อวันที่</t>
  </si>
  <si>
    <t>กิจกรรมโครงการสนับสนุนการปลูกไม้เศรษฐกิจ</t>
  </si>
  <si>
    <t>ประชาสัมพันธ์และรับเกษตรกรเข้าร่วมโครงการ (ไร่)</t>
  </si>
  <si>
    <t>ให้คำแนะนำทางวิชาการด้านการปลูกและบำรุงต้นไม้ (ครั้ง)</t>
  </si>
  <si>
    <t>ค่าใช้จ่ายในการสนับสนุนการปลูกไม้เศรษฐกิจ (ไร่)</t>
  </si>
  <si>
    <t>ค่าใช้จ่ายในการสนับสนุนการปลูกไม้รอบตัดฟันยาว ปีที่ 4 (ไร่)</t>
  </si>
  <si>
    <t>ค่าใช้จ่ายในการสนับสนุนการปลูกไม้รอบตัดฟันยาว ปีที่ 5 (ไร่)</t>
  </si>
  <si>
    <t>สำรวจความพึงพอใจของผู้เข้าร่วมโครงการ ไม่น้อยกว่า (ร้อยละ)</t>
  </si>
  <si>
    <t>ติดตามผลการดำเนินงาน (ครั้ง)</t>
  </si>
  <si>
    <t>ประชาสัมพันธ์โครงการ (ไร่)</t>
  </si>
  <si>
    <t>รับสมัครเกษตรกรเข้าร่วมโครงการ (ไร่)</t>
  </si>
  <si>
    <t>สำรวจ/ตรวจสอบพื้นที่เหมาะสมและมีกรรมสิทธิ์หรือสิทธิครอบครองตามกฎหมาย หรือเป็นผู้มีสิทธิใช้ประโยชน์ในที่ดิน (ไร่)</t>
  </si>
  <si>
    <t>จัดทำทะเบียนเกษตรกรที่เข้าร่วมโครงการ (ไร่)</t>
  </si>
  <si>
    <t>ให้คำแนะนำทางวิชาการด้านการปลูกและบำรุงต้นไม้และกำกับให้ผู้เข้าร่วมโครงการดำเนินการตามหลักเกณฑ์ที่กำหนด (ครั้ง)</t>
  </si>
  <si>
    <t>ตรวจรับรองการปลูก/บำรุงรักษาต้นไม้/เบิกจ่ายเงินสนับสนุนแก่ผู้เข้าร่วมโครงการ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</si>
  <si>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4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</si>
  <si>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5 (ไร่)</t>
  </si>
  <si>
    <t>งานโครงการสนับสนุนการปลูกไม้เศรษฐกิจ</t>
  </si>
  <si>
    <t>สำนักจัดการทรัพยากรป่าไม้ที่ 1 (เชียงราย)</t>
  </si>
  <si>
    <t>สำนักจัดการทรัพยากรป่าไม้ที่ 1 (ลำปาง)</t>
  </si>
  <si>
    <t>สำนักจัดการทรัพยากรป่าไม้ที่ 1 สาขาแพร่</t>
  </si>
  <si>
    <t>สำนักจัดการทรัพยากรป่าไม้ที่ 1 (ตาก)</t>
  </si>
  <si>
    <t>สำนักจัดการทรัพยากรป่าไม้ที่ 1 สาขานครสวรรค์</t>
  </si>
  <si>
    <t>สำนักจัดการทรัพยากรป่าไม้ที่ 1 สาขาพิษณุโลก</t>
  </si>
  <si>
    <t>-</t>
  </si>
  <si>
    <t xml:space="preserve">สำนักจัดการทรัพยากรป่าไม้ที่ 12 สาขากระบี่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</si>
</sst>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[$-187041E]d\ mmmm\ yyyy;@"/>
    <numFmt numFmtId="189" formatCode="#,##0_ ;\-#,##0\ "/>
    <numFmt numFmtId="190" formatCode="0##\ \-\ ####\ \-\ ##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6"/>
      <color indexed="8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CDDAE8"/>
      </bottom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 style="thin">
        <color rgb="FFCDDAE8"/>
      </top>
      <bottom style="thin">
        <color rgb="FFCDDAE8"/>
      </bottom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3" tint="0.7999799847602844"/>
      </right>
      <top style="thin">
        <color rgb="FFCDDAE8"/>
      </top>
      <bottom style="thin">
        <color rgb="FFCDDAE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89">
    <xf numFmtId="0" fontId="0" fillId="0" borderId="0" xfId="0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indent="3"/>
    </xf>
    <xf numFmtId="188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top"/>
    </xf>
    <xf numFmtId="0" fontId="2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top"/>
      <protection hidden="1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3" fillId="5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top"/>
      <protection hidden="1"/>
    </xf>
    <xf numFmtId="188" fontId="8" fillId="3" borderId="6" xfId="0" applyNumberFormat="1" applyFont="1" applyFill="1" applyBorder="1" applyAlignment="1" applyProtection="1">
      <alignment horizontal="center" vertical="top"/>
      <protection locked="0"/>
    </xf>
    <xf numFmtId="188" fontId="2" fillId="3" borderId="7" xfId="0" applyNumberFormat="1" applyFont="1" applyFill="1" applyBorder="1" applyAlignment="1" applyProtection="1">
      <alignment horizontal="center" vertical="top"/>
      <protection locked="0"/>
    </xf>
    <xf numFmtId="190" fontId="8" fillId="3" borderId="6" xfId="0" applyNumberFormat="1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4" xfId="0" applyFont="1" applyFill="1" applyBorder="1" applyAlignment="1" applyProtection="1">
      <alignment horizontal="center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7" fillId="3" borderId="9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7" fillId="3" borderId="13" xfId="0" applyFont="1" applyFill="1" applyBorder="1" applyAlignment="1" applyProtection="1">
      <alignment horizontal="center" vertical="top"/>
      <protection locked="0"/>
    </xf>
    <xf numFmtId="0" fontId="7" fillId="3" borderId="1" xfId="0" applyFont="1" applyFill="1" applyBorder="1" applyAlignment="1" applyProtection="1">
      <alignment horizontal="center" vertical="top"/>
      <protection locked="0"/>
    </xf>
    <xf numFmtId="0" fontId="7" fillId="3" borderId="14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8" fillId="3" borderId="6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left" vertical="top" wrapText="1" indent="1"/>
      <protection locked="0"/>
    </xf>
    <xf numFmtId="0" fontId="2" fillId="3" borderId="9" xfId="0" applyFont="1" applyFill="1" applyBorder="1" applyAlignment="1" applyProtection="1">
      <alignment horizontal="left" vertical="top" wrapText="1" indent="1"/>
      <protection locked="0"/>
    </xf>
    <xf numFmtId="0" fontId="2" fillId="3" borderId="10" xfId="0" applyFont="1" applyFill="1" applyBorder="1" applyAlignment="1" applyProtection="1">
      <alignment horizontal="left" vertical="top" wrapText="1" indent="1"/>
      <protection locked="0"/>
    </xf>
    <xf numFmtId="0" fontId="2" fillId="3" borderId="11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left" vertical="top" wrapText="1" indent="1"/>
      <protection locked="0"/>
    </xf>
    <xf numFmtId="0" fontId="2" fillId="3" borderId="12" xfId="0" applyFont="1" applyFill="1" applyBorder="1" applyAlignment="1" applyProtection="1">
      <alignment horizontal="left" vertical="top" wrapText="1" inden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3" fontId="9" fillId="3" borderId="2" xfId="0" applyNumberFormat="1" applyFont="1" applyFill="1" applyBorder="1" applyAlignment="1" applyProtection="1">
      <alignment horizontal="center" vertical="center"/>
      <protection hidden="1"/>
    </xf>
    <xf numFmtId="3" fontId="9" fillId="3" borderId="2" xfId="20" applyNumberFormat="1" applyFont="1" applyFill="1" applyBorder="1" applyAlignment="1" applyProtection="1">
      <alignment horizontal="center" vertical="center"/>
      <protection locked="0"/>
    </xf>
    <xf numFmtId="3" fontId="9" fillId="3" borderId="3" xfId="20" applyNumberFormat="1" applyFont="1" applyFill="1" applyBorder="1" applyAlignment="1" applyProtection="1">
      <alignment horizontal="center" vertical="center"/>
      <protection locked="0"/>
    </xf>
    <xf numFmtId="3" fontId="9" fillId="3" borderId="15" xfId="0" applyNumberFormat="1" applyFont="1" applyFill="1" applyBorder="1" applyAlignment="1" applyProtection="1">
      <alignment horizontal="center" vertical="center"/>
      <protection hidden="1"/>
    </xf>
    <xf numFmtId="2" fontId="9" fillId="3" borderId="16" xfId="20" applyNumberFormat="1" applyFont="1" applyFill="1" applyBorder="1" applyAlignment="1" applyProtection="1">
      <alignment horizontal="center" vertical="center"/>
      <protection hidden="1"/>
    </xf>
    <xf numFmtId="2" fontId="9" fillId="3" borderId="5" xfId="20" applyNumberFormat="1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2" fontId="2" fillId="3" borderId="16" xfId="20" applyNumberFormat="1" applyFont="1" applyFill="1" applyBorder="1" applyAlignment="1" applyProtection="1">
      <alignment horizontal="center" vertical="center"/>
      <protection hidden="1"/>
    </xf>
    <xf numFmtId="2" fontId="2" fillId="3" borderId="5" xfId="20" applyNumberFormat="1" applyFont="1" applyFill="1" applyBorder="1" applyAlignment="1" applyProtection="1">
      <alignment horizontal="center" vertical="center"/>
      <protection hidden="1"/>
    </xf>
    <xf numFmtId="3" fontId="3" fillId="4" borderId="3" xfId="20" applyNumberFormat="1" applyFont="1" applyFill="1" applyBorder="1" applyAlignment="1" applyProtection="1">
      <alignment horizontal="center" vertical="center"/>
      <protection locked="0"/>
    </xf>
    <xf numFmtId="3" fontId="3" fillId="4" borderId="4" xfId="20" applyNumberFormat="1" applyFont="1" applyFill="1" applyBorder="1" applyAlignment="1" applyProtection="1">
      <alignment horizontal="center" vertical="center"/>
      <protection locked="0"/>
    </xf>
    <xf numFmtId="3" fontId="3" fillId="4" borderId="5" xfId="2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  <protection hidden="1"/>
    </xf>
    <xf numFmtId="3" fontId="3" fillId="4" borderId="18" xfId="0" applyNumberFormat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3" fontId="2" fillId="3" borderId="3" xfId="0" applyNumberFormat="1" applyFont="1" applyFill="1" applyBorder="1" applyAlignment="1" applyProtection="1">
      <alignment horizontal="center" vertical="center"/>
      <protection hidden="1"/>
    </xf>
    <xf numFmtId="3" fontId="2" fillId="3" borderId="4" xfId="0" applyNumberFormat="1" applyFont="1" applyFill="1" applyBorder="1" applyAlignment="1" applyProtection="1">
      <alignment horizontal="center" vertical="center"/>
      <protection hidden="1"/>
    </xf>
    <xf numFmtId="3" fontId="2" fillId="3" borderId="5" xfId="0" applyNumberFormat="1" applyFont="1" applyFill="1" applyBorder="1" applyAlignment="1" applyProtection="1">
      <alignment horizontal="center" vertical="center"/>
      <protection hidden="1"/>
    </xf>
    <xf numFmtId="3" fontId="2" fillId="3" borderId="3" xfId="20" applyNumberFormat="1" applyFont="1" applyFill="1" applyBorder="1" applyAlignment="1" applyProtection="1">
      <alignment horizontal="center" vertical="center"/>
      <protection locked="0"/>
    </xf>
    <xf numFmtId="3" fontId="2" fillId="3" borderId="4" xfId="20" applyNumberFormat="1" applyFont="1" applyFill="1" applyBorder="1" applyAlignment="1" applyProtection="1">
      <alignment horizontal="center" vertical="center"/>
      <protection locked="0"/>
    </xf>
    <xf numFmtId="3" fontId="2" fillId="3" borderId="5" xfId="20" applyNumberFormat="1" applyFont="1" applyFill="1" applyBorder="1" applyAlignment="1" applyProtection="1">
      <alignment horizontal="center" vertical="center"/>
      <protection locked="0"/>
    </xf>
    <xf numFmtId="3" fontId="2" fillId="3" borderId="19" xfId="20" applyNumberFormat="1" applyFont="1" applyFill="1" applyBorder="1" applyAlignment="1" applyProtection="1">
      <alignment horizontal="center" vertical="center"/>
      <protection locked="0"/>
    </xf>
    <xf numFmtId="3" fontId="2" fillId="3" borderId="17" xfId="0" applyNumberFormat="1" applyFont="1" applyFill="1" applyBorder="1" applyAlignment="1" applyProtection="1">
      <alignment horizontal="center" vertical="center"/>
      <protection hidden="1"/>
    </xf>
    <xf numFmtId="3" fontId="2" fillId="3" borderId="18" xfId="0" applyNumberFormat="1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3" fontId="3" fillId="4" borderId="3" xfId="0" applyNumberFormat="1" applyFont="1" applyFill="1" applyBorder="1" applyAlignment="1" applyProtection="1">
      <alignment horizontal="center" vertical="center"/>
      <protection hidden="1"/>
    </xf>
    <xf numFmtId="3" fontId="3" fillId="4" borderId="4" xfId="0" applyNumberFormat="1" applyFont="1" applyFill="1" applyBorder="1" applyAlignment="1" applyProtection="1">
      <alignment horizontal="center" vertical="center"/>
      <protection hidden="1"/>
    </xf>
    <xf numFmtId="3" fontId="3" fillId="4" borderId="5" xfId="0" applyNumberFormat="1" applyFont="1" applyFill="1" applyBorder="1" applyAlignment="1" applyProtection="1">
      <alignment horizontal="center" vertical="center"/>
      <protection hidden="1"/>
    </xf>
    <xf numFmtId="3" fontId="3" fillId="4" borderId="2" xfId="20" applyNumberFormat="1" applyFont="1" applyFill="1" applyBorder="1" applyAlignment="1" applyProtection="1">
      <alignment horizontal="center" vertical="center"/>
      <protection locked="0"/>
    </xf>
    <xf numFmtId="3" fontId="2" fillId="3" borderId="15" xfId="0" applyNumberFormat="1" applyFont="1" applyFill="1" applyBorder="1" applyAlignment="1" applyProtection="1">
      <alignment horizontal="center" vertical="center"/>
      <protection hidden="1"/>
    </xf>
    <xf numFmtId="2" fontId="2" fillId="3" borderId="2" xfId="20" applyNumberFormat="1" applyFont="1" applyFill="1" applyBorder="1" applyAlignment="1" applyProtection="1">
      <alignment horizontal="center" vertical="center"/>
      <protection hidden="1"/>
    </xf>
    <xf numFmtId="2" fontId="3" fillId="4" borderId="16" xfId="20" applyNumberFormat="1" applyFont="1" applyFill="1" applyBorder="1" applyAlignment="1" applyProtection="1">
      <alignment horizontal="center" vertical="center"/>
      <protection hidden="1"/>
    </xf>
    <xf numFmtId="2" fontId="3" fillId="4" borderId="5" xfId="20" applyNumberFormat="1" applyFont="1" applyFill="1" applyBorder="1" applyAlignment="1" applyProtection="1">
      <alignment horizontal="center" vertical="center"/>
      <protection hidden="1"/>
    </xf>
    <xf numFmtId="4" fontId="3" fillId="6" borderId="2" xfId="20" applyNumberFormat="1" applyFont="1" applyFill="1" applyBorder="1" applyAlignment="1" applyProtection="1">
      <alignment horizontal="center" vertical="top"/>
      <protection hidden="1"/>
    </xf>
    <xf numFmtId="0" fontId="2" fillId="3" borderId="0" xfId="0" applyFont="1" applyFill="1" applyAlignment="1">
      <alignment horizontal="left" vertical="center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9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vertical="center"/>
    </xf>
    <xf numFmtId="3" fontId="3" fillId="4" borderId="2" xfId="20" applyNumberFormat="1" applyFont="1" applyFill="1" applyBorder="1" applyAlignment="1" applyProtection="1">
      <alignment horizontal="center" vertical="center"/>
      <protection hidden="1"/>
    </xf>
    <xf numFmtId="3" fontId="2" fillId="3" borderId="2" xfId="20" applyNumberFormat="1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right" vertical="top"/>
    </xf>
    <xf numFmtId="0" fontId="3" fillId="6" borderId="4" xfId="0" applyFont="1" applyFill="1" applyBorder="1" applyAlignment="1">
      <alignment horizontal="right" vertical="top"/>
    </xf>
    <xf numFmtId="0" fontId="3" fillId="6" borderId="5" xfId="0" applyFont="1" applyFill="1" applyBorder="1" applyAlignment="1">
      <alignment horizontal="right" vertical="top"/>
    </xf>
    <xf numFmtId="2" fontId="3" fillId="6" borderId="2" xfId="20" applyNumberFormat="1" applyFont="1" applyFill="1" applyBorder="1" applyAlignment="1" applyProtection="1">
      <alignment horizontal="center" vertical="center"/>
      <protection hidden="1"/>
    </xf>
    <xf numFmtId="4" fontId="3" fillId="6" borderId="2" xfId="20" applyNumberFormat="1" applyFont="1" applyFill="1" applyBorder="1" applyAlignment="1">
      <alignment horizontal="right" vertical="top"/>
    </xf>
    <xf numFmtId="4" fontId="3" fillId="6" borderId="2" xfId="20" applyNumberFormat="1" applyFont="1" applyFill="1" applyBorder="1" applyAlignment="1" applyProtection="1">
      <alignment horizontal="right" vertical="top"/>
      <protection hidden="1"/>
    </xf>
    <xf numFmtId="0" fontId="3" fillId="3" borderId="2" xfId="0" applyFont="1" applyFill="1" applyBorder="1" applyAlignment="1">
      <alignment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>
      <alignment horizontal="right" vertical="top"/>
    </xf>
    <xf numFmtId="189" fontId="3" fillId="6" borderId="13" xfId="20" applyNumberFormat="1" applyFont="1" applyFill="1" applyBorder="1" applyAlignment="1" applyProtection="1">
      <alignment horizontal="center" vertical="top"/>
      <protection hidden="1"/>
    </xf>
    <xf numFmtId="189" fontId="3" fillId="6" borderId="14" xfId="20" applyNumberFormat="1" applyFont="1" applyFill="1" applyBorder="1" applyAlignment="1" applyProtection="1">
      <alignment horizontal="center" vertical="top"/>
      <protection hidden="1"/>
    </xf>
    <xf numFmtId="187" fontId="3" fillId="6" borderId="2" xfId="2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3" fontId="2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2" fillId="4" borderId="2" xfId="20" applyNumberFormat="1" applyFont="1" applyFill="1" applyBorder="1" applyAlignment="1" applyProtection="1">
      <alignment horizontal="center" vertical="center"/>
      <protection hidden="1"/>
    </xf>
    <xf numFmtId="2" fontId="2" fillId="4" borderId="2" xfId="2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vertical="center"/>
    </xf>
    <xf numFmtId="3" fontId="2" fillId="3" borderId="2" xfId="0" applyNumberFormat="1" applyFont="1" applyFill="1" applyBorder="1" applyAlignment="1" applyProtection="1">
      <alignment horizontal="center" vertical="center"/>
      <protection hidden="1"/>
    </xf>
    <xf numFmtId="3" fontId="9" fillId="3" borderId="2" xfId="20" applyNumberFormat="1" applyFont="1" applyFill="1" applyBorder="1" applyAlignment="1" applyProtection="1">
      <alignment horizontal="center" vertical="center"/>
      <protection hidden="1"/>
    </xf>
    <xf numFmtId="3" fontId="9" fillId="3" borderId="3" xfId="20" applyNumberFormat="1" applyFont="1" applyFill="1" applyBorder="1" applyAlignment="1" applyProtection="1">
      <alignment horizontal="center" vertical="center"/>
      <protection hidden="1"/>
    </xf>
    <xf numFmtId="3" fontId="3" fillId="4" borderId="15" xfId="0" applyNumberFormat="1" applyFont="1" applyFill="1" applyBorder="1" applyAlignment="1" applyProtection="1">
      <alignment horizontal="center" vertical="center"/>
      <protection hidden="1"/>
    </xf>
    <xf numFmtId="2" fontId="3" fillId="4" borderId="2" xfId="20" applyNumberFormat="1" applyFont="1" applyFill="1" applyBorder="1" applyAlignment="1" applyProtection="1">
      <alignment horizontal="center" vertical="center"/>
      <protection hidden="1"/>
    </xf>
    <xf numFmtId="2" fontId="2" fillId="4" borderId="3" xfId="20" applyNumberFormat="1" applyFont="1" applyFill="1" applyBorder="1" applyAlignment="1" applyProtection="1">
      <alignment horizontal="center" vertical="center"/>
      <protection hidden="1"/>
    </xf>
    <xf numFmtId="2" fontId="2" fillId="4" borderId="5" xfId="2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left" vertical="top"/>
    </xf>
    <xf numFmtId="3" fontId="2" fillId="4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3" fontId="2" fillId="4" borderId="3" xfId="0" applyNumberFormat="1" applyFont="1" applyFill="1" applyBorder="1" applyAlignment="1" applyProtection="1">
      <alignment horizontal="center" vertical="center"/>
      <protection hidden="1"/>
    </xf>
    <xf numFmtId="3" fontId="2" fillId="4" borderId="4" xfId="0" applyNumberFormat="1" applyFont="1" applyFill="1" applyBorder="1" applyAlignment="1" applyProtection="1">
      <alignment horizontal="center" vertical="center"/>
      <protection hidden="1"/>
    </xf>
    <xf numFmtId="3" fontId="2" fillId="4" borderId="5" xfId="0" applyNumberFormat="1" applyFont="1" applyFill="1" applyBorder="1" applyAlignment="1" applyProtection="1">
      <alignment horizontal="center" vertical="center"/>
      <protection hidden="1"/>
    </xf>
    <xf numFmtId="3" fontId="2" fillId="4" borderId="3" xfId="20" applyNumberFormat="1" applyFont="1" applyFill="1" applyBorder="1" applyAlignment="1" applyProtection="1">
      <alignment horizontal="center" vertical="center"/>
      <protection hidden="1"/>
    </xf>
    <xf numFmtId="3" fontId="2" fillId="4" borderId="4" xfId="20" applyNumberFormat="1" applyFont="1" applyFill="1" applyBorder="1" applyAlignment="1" applyProtection="1">
      <alignment horizontal="center" vertical="center"/>
      <protection hidden="1"/>
    </xf>
    <xf numFmtId="3" fontId="2" fillId="4" borderId="5" xfId="2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88" fontId="2" fillId="3" borderId="3" xfId="0" applyNumberFormat="1" applyFont="1" applyFill="1" applyBorder="1" applyAlignment="1" applyProtection="1">
      <alignment horizontal="center" vertical="top"/>
      <protection locked="0"/>
    </xf>
    <xf numFmtId="188" fontId="2" fillId="3" borderId="4" xfId="0" applyNumberFormat="1" applyFont="1" applyFill="1" applyBorder="1" applyAlignment="1" applyProtection="1">
      <alignment horizontal="center" vertical="top"/>
      <protection locked="0"/>
    </xf>
    <xf numFmtId="188" fontId="2" fillId="3" borderId="5" xfId="0" applyNumberFormat="1" applyFont="1" applyFill="1" applyBorder="1" applyAlignment="1" applyProtection="1">
      <alignment horizontal="center" vertical="top"/>
      <protection locked="0"/>
    </xf>
    <xf numFmtId="4" fontId="2" fillId="4" borderId="8" xfId="20" applyNumberFormat="1" applyFont="1" applyFill="1" applyBorder="1" applyAlignment="1">
      <alignment horizontal="right" vertical="center"/>
    </xf>
    <xf numFmtId="4" fontId="2" fillId="4" borderId="9" xfId="20" applyNumberFormat="1" applyFont="1" applyFill="1" applyBorder="1" applyAlignment="1">
      <alignment horizontal="right" vertical="center"/>
    </xf>
    <xf numFmtId="4" fontId="2" fillId="4" borderId="10" xfId="20" applyNumberFormat="1" applyFont="1" applyFill="1" applyBorder="1" applyAlignment="1">
      <alignment horizontal="right" vertical="center"/>
    </xf>
    <xf numFmtId="4" fontId="2" fillId="4" borderId="11" xfId="20" applyNumberFormat="1" applyFont="1" applyFill="1" applyBorder="1" applyAlignment="1">
      <alignment horizontal="right" vertical="center"/>
    </xf>
    <xf numFmtId="4" fontId="2" fillId="4" borderId="0" xfId="20" applyNumberFormat="1" applyFont="1" applyFill="1" applyBorder="1" applyAlignment="1">
      <alignment horizontal="right" vertical="center"/>
    </xf>
    <xf numFmtId="4" fontId="2" fillId="4" borderId="12" xfId="20" applyNumberFormat="1" applyFont="1" applyFill="1" applyBorder="1" applyAlignment="1">
      <alignment horizontal="right" vertical="center"/>
    </xf>
    <xf numFmtId="4" fontId="2" fillId="4" borderId="13" xfId="20" applyNumberFormat="1" applyFont="1" applyFill="1" applyBorder="1" applyAlignment="1">
      <alignment horizontal="right" vertical="center"/>
    </xf>
    <xf numFmtId="4" fontId="2" fillId="4" borderId="1" xfId="20" applyNumberFormat="1" applyFont="1" applyFill="1" applyBorder="1" applyAlignment="1">
      <alignment horizontal="right" vertical="center"/>
    </xf>
    <xf numFmtId="4" fontId="2" fillId="4" borderId="14" xfId="20" applyNumberFormat="1" applyFont="1" applyFill="1" applyBorder="1" applyAlignment="1">
      <alignment horizontal="right" vertical="center"/>
    </xf>
    <xf numFmtId="4" fontId="2" fillId="3" borderId="8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9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10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11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12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13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14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8" xfId="20" applyNumberFormat="1" applyFont="1" applyFill="1" applyBorder="1" applyAlignment="1" applyProtection="1">
      <alignment horizontal="center" vertical="center"/>
      <protection hidden="1"/>
    </xf>
    <xf numFmtId="4" fontId="2" fillId="3" borderId="10" xfId="20" applyNumberFormat="1" applyFont="1" applyFill="1" applyBorder="1" applyAlignment="1" applyProtection="1">
      <alignment horizontal="center" vertical="center"/>
      <protection hidden="1"/>
    </xf>
    <xf numFmtId="4" fontId="2" fillId="3" borderId="11" xfId="20" applyNumberFormat="1" applyFont="1" applyFill="1" applyBorder="1" applyAlignment="1" applyProtection="1">
      <alignment horizontal="center" vertical="center"/>
      <protection hidden="1"/>
    </xf>
    <xf numFmtId="4" fontId="2" fillId="3" borderId="12" xfId="20" applyNumberFormat="1" applyFont="1" applyFill="1" applyBorder="1" applyAlignment="1" applyProtection="1">
      <alignment horizontal="center" vertical="center"/>
      <protection hidden="1"/>
    </xf>
    <xf numFmtId="4" fontId="2" fillId="3" borderId="13" xfId="20" applyNumberFormat="1" applyFont="1" applyFill="1" applyBorder="1" applyAlignment="1" applyProtection="1">
      <alignment horizontal="center" vertical="center"/>
      <protection hidden="1"/>
    </xf>
    <xf numFmtId="4" fontId="2" fillId="3" borderId="14" xfId="20" applyNumberFormat="1" applyFont="1" applyFill="1" applyBorder="1" applyAlignment="1" applyProtection="1">
      <alignment horizontal="center" vertical="center"/>
      <protection hidden="1"/>
    </xf>
    <xf numFmtId="2" fontId="3" fillId="3" borderId="16" xfId="20" applyNumberFormat="1" applyFont="1" applyFill="1" applyBorder="1" applyAlignment="1" applyProtection="1">
      <alignment horizontal="center" vertical="center"/>
      <protection hidden="1"/>
    </xf>
    <xf numFmtId="2" fontId="3" fillId="3" borderId="5" xfId="20" applyNumberFormat="1" applyFont="1" applyFill="1" applyBorder="1" applyAlignment="1" applyProtection="1">
      <alignment horizontal="center" vertical="center"/>
      <protection hidden="1"/>
    </xf>
    <xf numFmtId="2" fontId="2" fillId="4" borderId="16" xfId="20" applyNumberFormat="1" applyFont="1" applyFill="1" applyBorder="1" applyAlignment="1" applyProtection="1">
      <alignment horizontal="center" vertical="center"/>
      <protection hidden="1"/>
    </xf>
    <xf numFmtId="3" fontId="3" fillId="6" borderId="4" xfId="0" applyNumberFormat="1" applyFont="1" applyFill="1" applyBorder="1" applyAlignment="1">
      <alignment horizontal="right" vertical="top"/>
    </xf>
    <xf numFmtId="3" fontId="3" fillId="6" borderId="5" xfId="0" applyNumberFormat="1" applyFont="1" applyFill="1" applyBorder="1" applyAlignment="1">
      <alignment horizontal="right" vertical="top"/>
    </xf>
    <xf numFmtId="4" fontId="3" fillId="6" borderId="2" xfId="20" applyNumberFormat="1" applyFont="1" applyFill="1" applyBorder="1" applyAlignment="1">
      <alignment horizontal="center" vertical="top"/>
    </xf>
    <xf numFmtId="4" fontId="2" fillId="3" borderId="9" xfId="0" applyNumberFormat="1" applyFont="1" applyFill="1" applyBorder="1" applyAlignment="1" applyProtection="1">
      <alignment horizontal="center" vertical="top" wrapText="1"/>
      <protection locked="0"/>
    </xf>
    <xf numFmtId="2" fontId="3" fillId="6" borderId="5" xfId="20" applyNumberFormat="1" applyFont="1" applyFill="1" applyBorder="1" applyAlignment="1" applyProtection="1">
      <alignment horizontal="center" vertical="center"/>
      <protection hidden="1"/>
    </xf>
    <xf numFmtId="3" fontId="3" fillId="3" borderId="15" xfId="0" applyNumberFormat="1" applyFont="1" applyFill="1" applyBorder="1" applyAlignment="1" applyProtection="1">
      <alignment horizontal="center" vertical="center"/>
      <protection hidden="1"/>
    </xf>
    <xf numFmtId="3" fontId="3" fillId="4" borderId="19" xfId="20" applyNumberFormat="1" applyFont="1" applyFill="1" applyBorder="1" applyAlignment="1" applyProtection="1">
      <alignment horizontal="center" vertical="center"/>
      <protection locked="0"/>
    </xf>
    <xf numFmtId="3" fontId="3" fillId="3" borderId="2" xfId="20" applyNumberFormat="1" applyFont="1" applyFill="1" applyBorder="1" applyAlignment="1" applyProtection="1">
      <alignment horizontal="center" vertical="center"/>
      <protection locked="0"/>
    </xf>
    <xf numFmtId="3" fontId="3" fillId="3" borderId="3" xfId="20" applyNumberFormat="1" applyFont="1" applyFill="1" applyBorder="1" applyAlignment="1" applyProtection="1">
      <alignment horizontal="center" vertical="center"/>
      <protection locked="0"/>
    </xf>
    <xf numFmtId="3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3" fillId="3" borderId="2" xfId="0" applyNumberFormat="1" applyFont="1" applyFill="1" applyBorder="1" applyAlignment="1" applyProtection="1">
      <alignment horizontal="center" vertical="center"/>
      <protection hidden="1"/>
    </xf>
    <xf numFmtId="4" fontId="2" fillId="4" borderId="8" xfId="20" applyNumberFormat="1" applyFont="1" applyFill="1" applyBorder="1" applyAlignment="1">
      <alignment horizontal="center" vertical="center"/>
    </xf>
    <xf numFmtId="4" fontId="2" fillId="4" borderId="9" xfId="20" applyNumberFormat="1" applyFont="1" applyFill="1" applyBorder="1" applyAlignment="1">
      <alignment horizontal="center" vertical="center"/>
    </xf>
    <xf numFmtId="4" fontId="2" fillId="4" borderId="10" xfId="20" applyNumberFormat="1" applyFont="1" applyFill="1" applyBorder="1" applyAlignment="1">
      <alignment horizontal="center" vertical="center"/>
    </xf>
    <xf numFmtId="4" fontId="2" fillId="4" borderId="11" xfId="20" applyNumberFormat="1" applyFont="1" applyFill="1" applyBorder="1" applyAlignment="1">
      <alignment horizontal="center" vertical="center"/>
    </xf>
    <xf numFmtId="4" fontId="2" fillId="4" borderId="0" xfId="20" applyNumberFormat="1" applyFont="1" applyFill="1" applyBorder="1" applyAlignment="1">
      <alignment horizontal="center" vertical="center"/>
    </xf>
    <xf numFmtId="4" fontId="2" fillId="4" borderId="12" xfId="20" applyNumberFormat="1" applyFont="1" applyFill="1" applyBorder="1" applyAlignment="1">
      <alignment horizontal="center" vertical="center"/>
    </xf>
    <xf numFmtId="4" fontId="2" fillId="4" borderId="13" xfId="20" applyNumberFormat="1" applyFont="1" applyFill="1" applyBorder="1" applyAlignment="1">
      <alignment horizontal="center" vertical="center"/>
    </xf>
    <xf numFmtId="4" fontId="2" fillId="4" borderId="1" xfId="20" applyNumberFormat="1" applyFont="1" applyFill="1" applyBorder="1" applyAlignment="1">
      <alignment horizontal="center" vertical="center"/>
    </xf>
    <xf numFmtId="4" fontId="2" fillId="4" borderId="14" xfId="20" applyNumberFormat="1" applyFont="1" applyFill="1" applyBorder="1" applyAlignment="1">
      <alignment horizontal="center" vertical="center"/>
    </xf>
    <xf numFmtId="4" fontId="2" fillId="3" borderId="8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9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10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11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12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13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14" xfId="20" applyNumberFormat="1" applyFont="1" applyFill="1" applyBorder="1" applyAlignment="1" applyProtection="1">
      <alignment horizontal="center" vertical="center" wrapText="1"/>
      <protection locked="0"/>
    </xf>
    <xf numFmtId="3" fontId="3" fillId="3" borderId="2" xfId="20" applyNumberFormat="1" applyFont="1" applyFill="1" applyBorder="1" applyAlignment="1" applyProtection="1">
      <alignment horizontal="center" vertical="center"/>
      <protection hidden="1"/>
    </xf>
    <xf numFmtId="2" fontId="3" fillId="3" borderId="2" xfId="20" applyNumberFormat="1" applyFont="1" applyFill="1" applyBorder="1" applyAlignment="1" applyProtection="1">
      <alignment horizontal="center" vertical="center"/>
      <protection hidden="1"/>
    </xf>
    <xf numFmtId="3" fontId="2" fillId="4" borderId="3" xfId="20" applyNumberFormat="1" applyFont="1" applyFill="1" applyBorder="1" applyAlignment="1" applyProtection="1">
      <alignment horizontal="center" vertical="center"/>
      <protection locked="0"/>
    </xf>
    <xf numFmtId="3" fontId="2" fillId="4" borderId="4" xfId="20" applyNumberFormat="1" applyFont="1" applyFill="1" applyBorder="1" applyAlignment="1" applyProtection="1">
      <alignment horizontal="center" vertical="center"/>
      <protection locked="0"/>
    </xf>
    <xf numFmtId="3" fontId="2" fillId="4" borderId="19" xfId="20" applyNumberFormat="1" applyFont="1" applyFill="1" applyBorder="1" applyAlignment="1" applyProtection="1">
      <alignment horizontal="center" vertical="center"/>
      <protection locked="0"/>
    </xf>
    <xf numFmtId="3" fontId="2" fillId="4" borderId="5" xfId="20" applyNumberFormat="1" applyFont="1" applyFill="1" applyBorder="1" applyAlignment="1" applyProtection="1">
      <alignment horizontal="center" vertical="center"/>
      <protection locked="0"/>
    </xf>
    <xf numFmtId="3" fontId="9" fillId="4" borderId="2" xfId="20" applyNumberFormat="1" applyFont="1" applyFill="1" applyBorder="1" applyAlignment="1" applyProtection="1">
      <alignment horizontal="center" vertical="center"/>
      <protection hidden="1"/>
    </xf>
    <xf numFmtId="3" fontId="9" fillId="4" borderId="3" xfId="20" applyNumberFormat="1" applyFont="1" applyFill="1" applyBorder="1" applyAlignment="1" applyProtection="1">
      <alignment horizontal="center" vertical="center"/>
      <protection hidden="1"/>
    </xf>
    <xf numFmtId="3" fontId="2" fillId="4" borderId="2" xfId="20" applyNumberFormat="1" applyFont="1" applyFill="1" applyBorder="1" applyAlignment="1" applyProtection="1">
      <alignment horizontal="center" vertical="center"/>
      <protection locked="0"/>
    </xf>
    <xf numFmtId="3" fontId="3" fillId="4" borderId="3" xfId="20" applyNumberFormat="1" applyFont="1" applyFill="1" applyBorder="1" applyAlignment="1" applyProtection="1">
      <alignment horizontal="center" vertical="center"/>
      <protection/>
    </xf>
    <xf numFmtId="3" fontId="3" fillId="4" borderId="4" xfId="20" applyNumberFormat="1" applyFont="1" applyFill="1" applyBorder="1" applyAlignment="1" applyProtection="1">
      <alignment horizontal="center" vertical="center"/>
      <protection/>
    </xf>
    <xf numFmtId="3" fontId="3" fillId="4" borderId="5" xfId="20" applyNumberFormat="1" applyFont="1" applyFill="1" applyBorder="1" applyAlignment="1" applyProtection="1">
      <alignment horizontal="center" vertical="center"/>
      <protection/>
    </xf>
    <xf numFmtId="3" fontId="3" fillId="4" borderId="2" xfId="20" applyNumberFormat="1" applyFont="1" applyFill="1" applyBorder="1" applyAlignment="1" applyProtection="1">
      <alignment horizontal="center" vertical="center"/>
      <protection/>
    </xf>
    <xf numFmtId="3" fontId="3" fillId="4" borderId="3" xfId="20" applyNumberFormat="1" applyFont="1" applyFill="1" applyBorder="1" applyAlignment="1" applyProtection="1">
      <alignment horizontal="center" vertical="center"/>
      <protection hidden="1"/>
    </xf>
    <xf numFmtId="3" fontId="3" fillId="4" borderId="4" xfId="20" applyNumberFormat="1" applyFont="1" applyFill="1" applyBorder="1" applyAlignment="1" applyProtection="1">
      <alignment horizontal="center" vertical="center"/>
      <protection hidden="1"/>
    </xf>
    <xf numFmtId="3" fontId="3" fillId="4" borderId="5" xfId="20" applyNumberFormat="1" applyFont="1" applyFill="1" applyBorder="1" applyAlignment="1" applyProtection="1">
      <alignment horizontal="center" vertical="center"/>
      <protection hidden="1"/>
    </xf>
    <xf numFmtId="4" fontId="2" fillId="4" borderId="2" xfId="20" applyNumberFormat="1" applyFont="1" applyFill="1" applyBorder="1" applyAlignment="1" applyProtection="1">
      <alignment horizontal="center" vertical="center"/>
      <protection hidden="1"/>
    </xf>
    <xf numFmtId="4" fontId="2" fillId="4" borderId="3" xfId="20" applyNumberFormat="1" applyFont="1" applyFill="1" applyBorder="1" applyAlignment="1" applyProtection="1">
      <alignment horizontal="center" vertical="center"/>
      <protection hidden="1"/>
    </xf>
    <xf numFmtId="4" fontId="2" fillId="4" borderId="4" xfId="20" applyNumberFormat="1" applyFont="1" applyFill="1" applyBorder="1" applyAlignment="1" applyProtection="1">
      <alignment horizontal="center" vertical="center"/>
      <protection hidden="1"/>
    </xf>
    <xf numFmtId="4" fontId="2" fillId="4" borderId="5" xfId="20" applyNumberFormat="1" applyFont="1" applyFill="1" applyBorder="1" applyAlignment="1" applyProtection="1">
      <alignment horizontal="center" vertical="center"/>
      <protection hidden="1"/>
    </xf>
    <xf numFmtId="3" fontId="2" fillId="3" borderId="9" xfId="0" applyNumberFormat="1" applyFont="1" applyFill="1" applyBorder="1" applyAlignment="1" applyProtection="1">
      <alignment horizontal="left" vertical="top" wrapText="1"/>
      <protection locked="0"/>
    </xf>
    <xf numFmtId="4" fontId="2" fillId="3" borderId="0" xfId="0" applyNumberFormat="1" applyFont="1" applyFill="1" applyAlignment="1">
      <alignment horizontal="center" vertical="center"/>
    </xf>
    <xf numFmtId="3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left" vertical="top" wrapText="1"/>
      <protection/>
    </xf>
    <xf numFmtId="0" fontId="2" fillId="3" borderId="4" xfId="0" applyFont="1" applyFill="1" applyBorder="1" applyAlignment="1" applyProtection="1">
      <alignment horizontal="left" vertical="top" wrapText="1"/>
      <protection/>
    </xf>
    <xf numFmtId="0" fontId="2" fillId="3" borderId="5" xfId="0" applyFont="1" applyFill="1" applyBorder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left" vertical="top" wrapText="1"/>
      <protection/>
    </xf>
    <xf numFmtId="0" fontId="2" fillId="3" borderId="8" xfId="0" applyFont="1" applyFill="1" applyBorder="1" applyAlignment="1" applyProtection="1">
      <alignment horizontal="left" vertical="top" wrapText="1" indent="1"/>
      <protection/>
    </xf>
    <xf numFmtId="0" fontId="2" fillId="3" borderId="9" xfId="0" applyFont="1" applyFill="1" applyBorder="1" applyAlignment="1" applyProtection="1">
      <alignment horizontal="left" vertical="top" wrapText="1" indent="1"/>
      <protection/>
    </xf>
    <xf numFmtId="0" fontId="2" fillId="3" borderId="10" xfId="0" applyFont="1" applyFill="1" applyBorder="1" applyAlignment="1" applyProtection="1">
      <alignment horizontal="left" vertical="top" wrapText="1" indent="1"/>
      <protection/>
    </xf>
    <xf numFmtId="0" fontId="2" fillId="3" borderId="11" xfId="0" applyFont="1" applyFill="1" applyBorder="1" applyAlignment="1" applyProtection="1">
      <alignment horizontal="left" vertical="top" wrapText="1" indent="1"/>
      <protection/>
    </xf>
    <xf numFmtId="0" fontId="2" fillId="3" borderId="0" xfId="0" applyFont="1" applyFill="1" applyAlignment="1" applyProtection="1">
      <alignment horizontal="left" vertical="top" wrapText="1" indent="1"/>
      <protection/>
    </xf>
    <xf numFmtId="0" fontId="2" fillId="3" borderId="12" xfId="0" applyFont="1" applyFill="1" applyBorder="1" applyAlignment="1" applyProtection="1">
      <alignment horizontal="left" vertical="top" wrapText="1" indent="1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8" xfId="0" applyFont="1" applyFill="1" applyBorder="1" applyAlignment="1" applyProtection="1">
      <alignment horizontal="center" vertical="top" wrapText="1"/>
      <protection/>
    </xf>
    <xf numFmtId="0" fontId="2" fillId="3" borderId="9" xfId="0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2" fillId="3" borderId="13" xfId="0" applyFont="1" applyFill="1" applyBorder="1" applyAlignment="1" applyProtection="1">
      <alignment horizontal="center" vertical="top" wrapText="1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2" fillId="3" borderId="14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3" borderId="8" xfId="0" applyFont="1" applyFill="1" applyBorder="1" applyAlignment="1" applyProtection="1">
      <alignment horizontal="center" vertical="top"/>
      <protection/>
    </xf>
    <xf numFmtId="0" fontId="2" fillId="3" borderId="9" xfId="0" applyFont="1" applyFill="1" applyBorder="1" applyAlignment="1" applyProtection="1">
      <alignment horizontal="center" vertical="top"/>
      <protection/>
    </xf>
    <xf numFmtId="0" fontId="2" fillId="3" borderId="10" xfId="0" applyFont="1" applyFill="1" applyBorder="1" applyAlignment="1" applyProtection="1">
      <alignment horizontal="center" vertical="top"/>
      <protection/>
    </xf>
    <xf numFmtId="0" fontId="2" fillId="3" borderId="13" xfId="0" applyFont="1" applyFill="1" applyBorder="1" applyAlignment="1" applyProtection="1">
      <alignment horizontal="center" vertical="top"/>
      <protection/>
    </xf>
    <xf numFmtId="0" fontId="2" fillId="3" borderId="1" xfId="0" applyFont="1" applyFill="1" applyBorder="1" applyAlignment="1" applyProtection="1">
      <alignment horizontal="center" vertical="top"/>
      <protection/>
    </xf>
    <xf numFmtId="0" fontId="2" fillId="3" borderId="14" xfId="0" applyFont="1" applyFill="1" applyBorder="1" applyAlignment="1" applyProtection="1">
      <alignment horizontal="center" vertical="top"/>
      <protection/>
    </xf>
    <xf numFmtId="0" fontId="7" fillId="3" borderId="8" xfId="0" applyFont="1" applyFill="1" applyBorder="1" applyAlignment="1" applyProtection="1">
      <alignment horizontal="center" vertical="top"/>
      <protection/>
    </xf>
    <xf numFmtId="0" fontId="7" fillId="3" borderId="9" xfId="0" applyFont="1" applyFill="1" applyBorder="1" applyAlignment="1" applyProtection="1">
      <alignment horizontal="center" vertical="top"/>
      <protection/>
    </xf>
    <xf numFmtId="0" fontId="7" fillId="3" borderId="10" xfId="0" applyFont="1" applyFill="1" applyBorder="1" applyAlignment="1" applyProtection="1">
      <alignment horizontal="center" vertical="top"/>
      <protection/>
    </xf>
    <xf numFmtId="0" fontId="7" fillId="3" borderId="13" xfId="0" applyFont="1" applyFill="1" applyBorder="1" applyAlignment="1" applyProtection="1">
      <alignment horizontal="center" vertical="top"/>
      <protection/>
    </xf>
    <xf numFmtId="0" fontId="7" fillId="3" borderId="1" xfId="0" applyFont="1" applyFill="1" applyBorder="1" applyAlignment="1" applyProtection="1">
      <alignment horizontal="center" vertical="top"/>
      <protection/>
    </xf>
    <xf numFmtId="0" fontId="7" fillId="3" borderId="14" xfId="0" applyFont="1" applyFill="1" applyBorder="1" applyAlignment="1" applyProtection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OneDrive\&#3648;&#3604;&#3626;&#3585;&#3660;&#3607;&#3655;&#3629;&#3611;\&#3605;&#3633;&#3623;&#3629;&#3618;&#3656;&#3634;&#3591;%201_&#3611;&#3657;&#3629;&#3591;&#3585;&#3633;&#3609;&#3649;&#3621;&#3632;&#3611;&#3619;&#3634;&#3610;&#3611;&#3619;&#3634;&#3617;&#3631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สจป.ที่ 1 (ชม)"/>
      <sheetName val="Sheet1"/>
    </sheetNames>
    <sheetDataSet>
      <sheetData sheetId="0">
        <row r="2">
          <cell r="A2" t="str">
            <v>หน่วยงานได้รับงบประมาณล่าช้า</v>
          </cell>
          <cell r="C2" t="str">
            <v>จำนวนอัตรากำลังของบุคลากรไม่สอดคล้องกับปริมาณงาน</v>
          </cell>
          <cell r="E2" t="str">
            <v>ไม่มียานพาหนะสำหรับการปฏิบัติงาน</v>
          </cell>
          <cell r="G2" t="str">
            <v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v>
          </cell>
        </row>
        <row r="3">
          <cell r="A3" t="str">
            <v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v>
          </cell>
          <cell r="C3" t="str">
            <v>การขาดแคลนอัตรากำลังที่มาทดแทน ในกรณีการเกษียณอายุราชการ การลาออกจากราชการ หรือเสียชีวิต</v>
          </cell>
          <cell r="E3" t="str">
            <v>ยานพาหนะเสื่อมสภาพ หรือชำรุด และ/หรือไม่เพียงพอต่อการปฏิบัติงาน</v>
          </cell>
          <cell r="G3" t="str">
            <v>ฐานข้อมูลของหน่วยงานไม่ครบถ้วน ถูกต้อง และเป็นปัจจุบัน ซึ่งส่งผลต่อการปฏิบัติงานตามภารกิจ</v>
          </cell>
        </row>
        <row r="4">
          <cell r="A4" t="str">
            <v>หน่วยงานไม่ได้รับการจัดสรรงบประมาณ</v>
          </cell>
          <cell r="C4" t="str">
            <v>การขาดแคลนอัตรากำลังในตำแหน่งที่จำเป็นและเชี่ยวชาญเฉพาะด้าน เช่น นิติกร</v>
          </cell>
          <cell r="E4" t="str">
            <v>ยานพาหนะที่ได้รับการจัดสรร ไม่เหมาะสมกับภารกิจที่ปฏิบัติ</v>
          </cell>
          <cell r="G4" t="str">
            <v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v>
          </cell>
        </row>
        <row r="5">
          <cell r="A5" t="str">
            <v>งบประมาณไม่เพียงพอในการปฏิบัติงาน</v>
          </cell>
          <cell r="C5" t="str">
            <v>เจ้าหน้าที่ขาดความรู้ ความเข้าใจ และทักษะที่จำเป็นในการปฏิบัติงาน</v>
          </cell>
          <cell r="E5" t="str">
            <v>ไม่มีครุภัณฑ์ (ไม่ใช่ยานพาหนะ) สำหรับการปฏิบัติงาน</v>
          </cell>
          <cell r="G5" t="str">
            <v>มาตรการ/แนวทางสำหรับการปฏิบัติงานไม่ชัดเจน ส่งผลให้การปฏิบัติงานไม่เป็นไปตามเป้าหมายที่กำหนด</v>
          </cell>
        </row>
        <row r="6">
          <cell r="A6" t="str">
            <v>อื่น ๆ (ระบุพร้อมคำอธิบาย)</v>
          </cell>
          <cell r="C6" t="str">
            <v>ตำแหน่งงานของบุคลากรไม่สอดคล้องกับงานที่ปฏิบัติ เช่น ตำแหน่งนักวิชาการป่าไม้ปฏิบัติงานพัสดุ</v>
          </cell>
          <cell r="E6" t="str">
            <v>ครุภัณฑ์ (ไม่ใช่ยานพาหนะ) ที่ได้รับการจัดสรร ไม่เหมาะสมกับภารกิจที่ปฏิบัติ</v>
          </cell>
          <cell r="G6" t="str">
            <v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v>
          </cell>
        </row>
        <row r="7">
          <cell r="C7" t="str">
            <v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v>
          </cell>
          <cell r="E7" t="str">
            <v>ครุภัณฑ์ (ไม่ใช่ยานพาหนะ) เสื่อมสภาพ หรือชำรุด และ/หรือไม่เพียงพอต่อการปฏิบัติงาน</v>
          </cell>
          <cell r="G7" t="str">
            <v>เจ้าหน้าที่มีความเสี่ยงจากเหตุการณ์ความไม่สงบในพื้นที่จังหวัดชายแดนภาคใต้</v>
          </cell>
        </row>
        <row r="8">
          <cell r="C8" t="str">
            <v>การเลื่อนระดับของบุคลากรในสายงานสนับสนุน</v>
          </cell>
          <cell r="E8" t="str">
            <v>บ้านพัก และ/หรืออาคารสำนักงานเสื่อมสภาพ หรือชำรุด และ/หรือไม่เพียงพอ</v>
          </cell>
          <cell r="G8" t="str">
            <v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v>
          </cell>
        </row>
        <row r="9">
          <cell r="C9" t="str">
            <v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v>
          </cell>
          <cell r="E9" t="str">
            <v>อื่น ๆ (ระบุพร้อมคำอธิบาย)</v>
          </cell>
          <cell r="G9" t="str">
            <v>การขาดแคลนแหล่งน้ำในช่วงฤดูแล้ง</v>
          </cell>
        </row>
        <row r="10">
          <cell r="C10" t="str">
            <v>อื่น ๆ (ระบุพร้อมคำอธิบาย)</v>
          </cell>
          <cell r="G10" t="str">
            <v>อื่น ๆ (ระบุพร้อมคำอธิบาย)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0951-A232-4F05-B563-195E076108DA}">
  <sheetPr>
    <tabColor rgb="FF00B0F0"/>
  </sheetPr>
  <dimension ref="A1:G10"/>
  <sheetViews>
    <sheetView workbookViewId="0" topLeftCell="D1">
      <selection activeCell="N13" sqref="N13:P17"/>
    </sheetView>
  </sheetViews>
  <sheetFormatPr defaultColWidth="8.8515625" defaultRowHeight="15"/>
  <cols>
    <col min="1" max="1" width="92.421875" style="3" bestFit="1" customWidth="1"/>
    <col min="2" max="2" width="6.57421875" style="2" customWidth="1"/>
    <col min="3" max="3" width="115.8515625" style="3" bestFit="1" customWidth="1"/>
    <col min="4" max="4" width="6.57421875" style="2" customWidth="1"/>
    <col min="5" max="5" width="72.421875" style="3" bestFit="1" customWidth="1"/>
    <col min="6" max="6" width="6.57421875" style="2" customWidth="1"/>
    <col min="7" max="7" width="135.140625" style="3" bestFit="1" customWidth="1"/>
    <col min="8" max="16384" width="8.8515625" style="3" customWidth="1"/>
  </cols>
  <sheetData>
    <row r="1" spans="1:7" ht="15">
      <c r="A1" s="1" t="s">
        <v>51</v>
      </c>
      <c r="C1" s="1" t="s">
        <v>52</v>
      </c>
      <c r="E1" s="1" t="s">
        <v>53</v>
      </c>
      <c r="G1" s="1" t="s">
        <v>42</v>
      </c>
    </row>
    <row r="2" spans="1:7" ht="15">
      <c r="A2" s="3" t="s">
        <v>54</v>
      </c>
      <c r="C2" s="3" t="s">
        <v>55</v>
      </c>
      <c r="E2" s="3" t="s">
        <v>56</v>
      </c>
      <c r="G2" s="3" t="s">
        <v>57</v>
      </c>
    </row>
    <row r="3" spans="1:7" ht="15">
      <c r="A3" s="3" t="s">
        <v>58</v>
      </c>
      <c r="C3" s="3" t="s">
        <v>59</v>
      </c>
      <c r="E3" s="3" t="s">
        <v>60</v>
      </c>
      <c r="G3" s="3" t="s">
        <v>61</v>
      </c>
    </row>
    <row r="4" spans="1:7" ht="15">
      <c r="A4" s="3" t="s">
        <v>62</v>
      </c>
      <c r="C4" s="3" t="s">
        <v>63</v>
      </c>
      <c r="E4" s="3" t="s">
        <v>64</v>
      </c>
      <c r="G4" s="3" t="s">
        <v>65</v>
      </c>
    </row>
    <row r="5" spans="1:7" ht="15">
      <c r="A5" s="3" t="s">
        <v>66</v>
      </c>
      <c r="C5" s="3" t="s">
        <v>67</v>
      </c>
      <c r="E5" s="3" t="s">
        <v>68</v>
      </c>
      <c r="G5" s="3" t="s">
        <v>69</v>
      </c>
    </row>
    <row r="6" spans="1:7" ht="15">
      <c r="A6" s="3" t="s">
        <v>70</v>
      </c>
      <c r="C6" s="3" t="s">
        <v>71</v>
      </c>
      <c r="E6" s="3" t="s">
        <v>72</v>
      </c>
      <c r="G6" s="3" t="s">
        <v>73</v>
      </c>
    </row>
    <row r="7" spans="3:7" ht="15">
      <c r="C7" s="3" t="s">
        <v>74</v>
      </c>
      <c r="E7" s="3" t="s">
        <v>75</v>
      </c>
      <c r="G7" s="3" t="s">
        <v>76</v>
      </c>
    </row>
    <row r="8" spans="3:7" ht="15">
      <c r="C8" s="3" t="s">
        <v>77</v>
      </c>
      <c r="E8" s="3" t="s">
        <v>78</v>
      </c>
      <c r="G8" s="3" t="s">
        <v>79</v>
      </c>
    </row>
    <row r="9" spans="3:7" ht="15">
      <c r="C9" s="3" t="s">
        <v>80</v>
      </c>
      <c r="E9" s="3" t="s">
        <v>70</v>
      </c>
      <c r="G9" s="3" t="s">
        <v>81</v>
      </c>
    </row>
    <row r="10" spans="3:7" ht="15">
      <c r="C10" s="3" t="s">
        <v>70</v>
      </c>
      <c r="G10" s="3" t="s">
        <v>70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Z128"/>
  <sheetViews>
    <sheetView view="pageBreakPreview" zoomScaleSheetLayoutView="100" workbookViewId="0" topLeftCell="A20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 t="s">
        <v>110</v>
      </c>
      <c r="L13" s="154"/>
      <c r="M13" s="154"/>
      <c r="N13" s="154">
        <f>Q30</f>
        <v>0</v>
      </c>
      <c r="O13" s="154"/>
      <c r="P13" s="154"/>
      <c r="Q13" s="155" t="e">
        <f>V26/T26*100</f>
        <v>#DIV/0!</v>
      </c>
      <c r="R13" s="155"/>
      <c r="S13" s="218">
        <v>444700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 t="s">
        <v>110</v>
      </c>
      <c r="L14" s="165"/>
      <c r="M14" s="165"/>
      <c r="N14" s="154">
        <f>Q32</f>
        <v>0</v>
      </c>
      <c r="O14" s="154"/>
      <c r="P14" s="154"/>
      <c r="Q14" s="155" t="e">
        <f>V31/T31*100</f>
        <v>#DIV/0!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 t="s">
        <v>110</v>
      </c>
      <c r="L15" s="165"/>
      <c r="M15" s="165"/>
      <c r="N15" s="154">
        <f>Q34</f>
        <v>0</v>
      </c>
      <c r="O15" s="154"/>
      <c r="P15" s="154"/>
      <c r="Q15" s="155" t="e">
        <f>V33/T33*100</f>
        <v>#DIV/0!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191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167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6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444700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 t="s">
        <v>110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/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236" t="s">
        <v>110</v>
      </c>
      <c r="I27" s="236"/>
      <c r="J27" s="236"/>
      <c r="K27" s="244"/>
      <c r="L27" s="244"/>
      <c r="M27" s="244"/>
      <c r="N27" s="244"/>
      <c r="O27" s="244"/>
      <c r="P27" s="244"/>
      <c r="Q27" s="244"/>
      <c r="R27" s="244"/>
      <c r="S27" s="238"/>
      <c r="T27" s="127"/>
      <c r="U27" s="127"/>
      <c r="V27" s="102"/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236" t="s">
        <v>110</v>
      </c>
      <c r="I28" s="236"/>
      <c r="J28" s="236"/>
      <c r="K28" s="242"/>
      <c r="L28" s="242"/>
      <c r="M28" s="242"/>
      <c r="N28" s="242"/>
      <c r="O28" s="242"/>
      <c r="P28" s="242"/>
      <c r="Q28" s="242"/>
      <c r="R28" s="242"/>
      <c r="S28" s="243"/>
      <c r="T28" s="127"/>
      <c r="U28" s="127"/>
      <c r="V28" s="102"/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236" t="s">
        <v>110</v>
      </c>
      <c r="I29" s="236"/>
      <c r="J29" s="236"/>
      <c r="K29" s="238"/>
      <c r="L29" s="239"/>
      <c r="M29" s="241"/>
      <c r="N29" s="238"/>
      <c r="O29" s="239"/>
      <c r="P29" s="241"/>
      <c r="Q29" s="238"/>
      <c r="R29" s="239"/>
      <c r="S29" s="239"/>
      <c r="T29" s="127"/>
      <c r="U29" s="127"/>
      <c r="V29" s="102"/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236" t="s">
        <v>110</v>
      </c>
      <c r="I30" s="236"/>
      <c r="J30" s="236"/>
      <c r="K30" s="238"/>
      <c r="L30" s="239"/>
      <c r="M30" s="241"/>
      <c r="N30" s="238"/>
      <c r="O30" s="239"/>
      <c r="P30" s="241"/>
      <c r="Q30" s="238"/>
      <c r="R30" s="239"/>
      <c r="S30" s="240"/>
      <c r="T30" s="118"/>
      <c r="U30" s="119"/>
      <c r="V30" s="102"/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38" t="s">
        <v>110</v>
      </c>
      <c r="I31" s="138"/>
      <c r="J31" s="138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/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236" t="s">
        <v>110</v>
      </c>
      <c r="I32" s="236"/>
      <c r="J32" s="236"/>
      <c r="K32" s="238"/>
      <c r="L32" s="239"/>
      <c r="M32" s="241"/>
      <c r="N32" s="238"/>
      <c r="O32" s="239"/>
      <c r="P32" s="241"/>
      <c r="Q32" s="238"/>
      <c r="R32" s="239"/>
      <c r="S32" s="240"/>
      <c r="T32" s="118"/>
      <c r="U32" s="119"/>
      <c r="V32" s="101"/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38" t="s">
        <v>110</v>
      </c>
      <c r="I33" s="138"/>
      <c r="J33" s="138"/>
      <c r="K33" s="103">
        <f>K34</f>
        <v>0</v>
      </c>
      <c r="L33" s="104"/>
      <c r="M33" s="105"/>
      <c r="N33" s="103">
        <f aca="true" t="shared" si="2" ref="N33">N34</f>
        <v>0</v>
      </c>
      <c r="O33" s="104"/>
      <c r="P33" s="105"/>
      <c r="Q33" s="103">
        <f aca="true" t="shared" si="3" ref="Q33">Q34</f>
        <v>0</v>
      </c>
      <c r="R33" s="104"/>
      <c r="S33" s="105"/>
      <c r="T33" s="106"/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236" t="s">
        <v>110</v>
      </c>
      <c r="I34" s="236"/>
      <c r="J34" s="236"/>
      <c r="K34" s="238"/>
      <c r="L34" s="239"/>
      <c r="M34" s="241"/>
      <c r="N34" s="238"/>
      <c r="O34" s="239"/>
      <c r="P34" s="241"/>
      <c r="Q34" s="238"/>
      <c r="R34" s="239"/>
      <c r="S34" s="240"/>
      <c r="T34" s="118"/>
      <c r="U34" s="119"/>
      <c r="V34" s="101"/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191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40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191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40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167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40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167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40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10</v>
      </c>
      <c r="U39" s="90"/>
      <c r="V39" s="91">
        <f aca="true" t="shared" si="4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6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10</v>
      </c>
      <c r="U40" s="90"/>
      <c r="V40" s="91">
        <f t="shared" si="4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Y71:Z71"/>
    <mergeCell ref="A1:Z1"/>
    <mergeCell ref="J2:Q2"/>
    <mergeCell ref="A3:Z3"/>
    <mergeCell ref="A4:Z4"/>
    <mergeCell ref="M7:P7"/>
    <mergeCell ref="A10:A11"/>
    <mergeCell ref="A25:Z25"/>
    <mergeCell ref="B26:G26"/>
    <mergeCell ref="H26:J26"/>
    <mergeCell ref="K26:M26"/>
    <mergeCell ref="N26:P26"/>
    <mergeCell ref="Q26:S26"/>
    <mergeCell ref="T26:U26"/>
    <mergeCell ref="V26:W26"/>
    <mergeCell ref="H8:J8"/>
    <mergeCell ref="B10:J11"/>
    <mergeCell ref="K10:R10"/>
    <mergeCell ref="S10:Z10"/>
    <mergeCell ref="K11:M11"/>
    <mergeCell ref="N11:P11"/>
    <mergeCell ref="B14:J14"/>
    <mergeCell ref="K14:M14"/>
    <mergeCell ref="N14:P14"/>
    <mergeCell ref="B71:G71"/>
    <mergeCell ref="H71:P71"/>
    <mergeCell ref="Q71:X71"/>
    <mergeCell ref="Q11:R11"/>
    <mergeCell ref="S11:U11"/>
    <mergeCell ref="V11:X11"/>
    <mergeCell ref="K18:M18"/>
    <mergeCell ref="N18:P18"/>
    <mergeCell ref="Q18:R18"/>
    <mergeCell ref="S13:U19"/>
    <mergeCell ref="V13:X19"/>
    <mergeCell ref="B29:G29"/>
    <mergeCell ref="V29:W29"/>
    <mergeCell ref="B39:G39"/>
    <mergeCell ref="H39:J39"/>
    <mergeCell ref="K39:M39"/>
    <mergeCell ref="N39:P39"/>
    <mergeCell ref="Q39:S39"/>
    <mergeCell ref="T39:U39"/>
    <mergeCell ref="H29:J29"/>
    <mergeCell ref="K29:M29"/>
    <mergeCell ref="N29:P29"/>
    <mergeCell ref="Q29:S29"/>
    <mergeCell ref="T29:U29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B16:J16"/>
    <mergeCell ref="K16:M16"/>
    <mergeCell ref="N16:P16"/>
    <mergeCell ref="Q16:R16"/>
    <mergeCell ref="B19:J19"/>
    <mergeCell ref="K19:M19"/>
    <mergeCell ref="N19:P19"/>
    <mergeCell ref="Q19:R19"/>
    <mergeCell ref="B17:J17"/>
    <mergeCell ref="B18:J18"/>
    <mergeCell ref="K17:M17"/>
    <mergeCell ref="N17:P17"/>
    <mergeCell ref="Q17:R17"/>
    <mergeCell ref="Y13:Z19"/>
    <mergeCell ref="A21:Z21"/>
    <mergeCell ref="B24:G24"/>
    <mergeCell ref="H24:J24"/>
    <mergeCell ref="K24:M24"/>
    <mergeCell ref="N24:P24"/>
    <mergeCell ref="Q24:S24"/>
    <mergeCell ref="T24:U24"/>
    <mergeCell ref="V24:W24"/>
    <mergeCell ref="X24:Z24"/>
    <mergeCell ref="A22:Z22"/>
    <mergeCell ref="Q14:R14"/>
    <mergeCell ref="B15:J15"/>
    <mergeCell ref="K15:M15"/>
    <mergeCell ref="N15:P15"/>
    <mergeCell ref="Q15:R15"/>
    <mergeCell ref="B38:G38"/>
    <mergeCell ref="B37:G37"/>
    <mergeCell ref="B36:G36"/>
    <mergeCell ref="B35:G35"/>
    <mergeCell ref="B27:G27"/>
    <mergeCell ref="H27:J27"/>
    <mergeCell ref="K27:M27"/>
    <mergeCell ref="N27:P27"/>
    <mergeCell ref="Q27:S27"/>
    <mergeCell ref="B34:G34"/>
    <mergeCell ref="B33:G33"/>
    <mergeCell ref="B32:G32"/>
    <mergeCell ref="B31:G31"/>
    <mergeCell ref="B30:G30"/>
    <mergeCell ref="H38:J38"/>
    <mergeCell ref="H37:J37"/>
    <mergeCell ref="H36:J36"/>
    <mergeCell ref="H35:J35"/>
    <mergeCell ref="H34:J34"/>
    <mergeCell ref="H33:J33"/>
    <mergeCell ref="H32:J32"/>
    <mergeCell ref="H31:J31"/>
    <mergeCell ref="H30:J30"/>
    <mergeCell ref="K38:M38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T40:U40"/>
    <mergeCell ref="V40:W40"/>
    <mergeCell ref="A41:S41"/>
    <mergeCell ref="T41:U41"/>
    <mergeCell ref="V41:W41"/>
    <mergeCell ref="B40:G40"/>
    <mergeCell ref="H40:J40"/>
    <mergeCell ref="K40:M40"/>
    <mergeCell ref="N40:P40"/>
    <mergeCell ref="Q40:S40"/>
    <mergeCell ref="B49:L49"/>
    <mergeCell ref="M49:X49"/>
    <mergeCell ref="Y49:Z49"/>
    <mergeCell ref="B50:L50"/>
    <mergeCell ref="Y50:Z50"/>
    <mergeCell ref="X41:Z41"/>
    <mergeCell ref="A42:Z42"/>
    <mergeCell ref="B44:L44"/>
    <mergeCell ref="M44:X44"/>
    <mergeCell ref="Y44:Z44"/>
    <mergeCell ref="A45:Z45"/>
    <mergeCell ref="B46:L46"/>
    <mergeCell ref="M46:X46"/>
    <mergeCell ref="Y46:Z46"/>
    <mergeCell ref="B47:L47"/>
    <mergeCell ref="M47:X47"/>
    <mergeCell ref="Y47:Z47"/>
    <mergeCell ref="B48:L48"/>
    <mergeCell ref="M48:X48"/>
    <mergeCell ref="Y48:Z48"/>
    <mergeCell ref="B54:L54"/>
    <mergeCell ref="M54:X54"/>
    <mergeCell ref="Y54:Z54"/>
    <mergeCell ref="B55:L55"/>
    <mergeCell ref="M55:X55"/>
    <mergeCell ref="Y55:Z55"/>
    <mergeCell ref="A51:Z51"/>
    <mergeCell ref="B52:L52"/>
    <mergeCell ref="M52:X52"/>
    <mergeCell ref="Y52:Z52"/>
    <mergeCell ref="B53:L53"/>
    <mergeCell ref="M53:X53"/>
    <mergeCell ref="Y53:Z53"/>
    <mergeCell ref="B59:L59"/>
    <mergeCell ref="M59:X59"/>
    <mergeCell ref="Y59:Z59"/>
    <mergeCell ref="B60:L60"/>
    <mergeCell ref="M60:X60"/>
    <mergeCell ref="Y60:Z60"/>
    <mergeCell ref="B56:L56"/>
    <mergeCell ref="M56:X56"/>
    <mergeCell ref="Y56:Z56"/>
    <mergeCell ref="A57:Z57"/>
    <mergeCell ref="B58:L58"/>
    <mergeCell ref="M58:X58"/>
    <mergeCell ref="Y58:Z58"/>
    <mergeCell ref="B66:G66"/>
    <mergeCell ref="H66:P66"/>
    <mergeCell ref="Q66:X66"/>
    <mergeCell ref="Y66:Z66"/>
    <mergeCell ref="B67:G67"/>
    <mergeCell ref="H67:P67"/>
    <mergeCell ref="Q67:X67"/>
    <mergeCell ref="Y67:Z67"/>
    <mergeCell ref="B61:L61"/>
    <mergeCell ref="M61:X61"/>
    <mergeCell ref="Y61:Z61"/>
    <mergeCell ref="B62:L62"/>
    <mergeCell ref="M62:X62"/>
    <mergeCell ref="Y62:Z62"/>
    <mergeCell ref="B70:G70"/>
    <mergeCell ref="H70:P70"/>
    <mergeCell ref="Q70:X70"/>
    <mergeCell ref="Y70:Z70"/>
    <mergeCell ref="B68:G68"/>
    <mergeCell ref="H68:P68"/>
    <mergeCell ref="Q68:X68"/>
    <mergeCell ref="Y68:Z68"/>
    <mergeCell ref="B69:G69"/>
    <mergeCell ref="H69:P69"/>
    <mergeCell ref="Q69:X69"/>
    <mergeCell ref="Y69:Z69"/>
    <mergeCell ref="B84:H93"/>
    <mergeCell ref="J84:Q93"/>
    <mergeCell ref="S84:Y93"/>
    <mergeCell ref="B94:H95"/>
    <mergeCell ref="J94:Q95"/>
    <mergeCell ref="S94:Y95"/>
    <mergeCell ref="B72:G72"/>
    <mergeCell ref="H72:P72"/>
    <mergeCell ref="Q72:X72"/>
    <mergeCell ref="Y72:Z72"/>
    <mergeCell ref="B76:Y80"/>
    <mergeCell ref="B110:H119"/>
    <mergeCell ref="J110:Q119"/>
    <mergeCell ref="S110:Y119"/>
    <mergeCell ref="B120:H121"/>
    <mergeCell ref="J120:Q121"/>
    <mergeCell ref="S120:Y121"/>
    <mergeCell ref="B97:H106"/>
    <mergeCell ref="J97:Q106"/>
    <mergeCell ref="S97:Y106"/>
    <mergeCell ref="B107:H108"/>
    <mergeCell ref="J107:Q108"/>
    <mergeCell ref="S107:Y108"/>
    <mergeCell ref="F127:J127"/>
    <mergeCell ref="R127:W127"/>
    <mergeCell ref="F128:J128"/>
    <mergeCell ref="F124:J124"/>
    <mergeCell ref="R124:W124"/>
    <mergeCell ref="F125:J125"/>
    <mergeCell ref="R125:W125"/>
    <mergeCell ref="F126:J126"/>
    <mergeCell ref="Q126:X126"/>
    <mergeCell ref="K37:M37"/>
    <mergeCell ref="K36:M36"/>
    <mergeCell ref="K35:M35"/>
    <mergeCell ref="K34:M34"/>
    <mergeCell ref="K33:M33"/>
    <mergeCell ref="K32:M32"/>
    <mergeCell ref="K31:M31"/>
    <mergeCell ref="K30:M30"/>
    <mergeCell ref="N38:P38"/>
    <mergeCell ref="N37:P37"/>
    <mergeCell ref="N36:P36"/>
    <mergeCell ref="N35:P35"/>
    <mergeCell ref="N34:P34"/>
    <mergeCell ref="N33:P33"/>
    <mergeCell ref="N32:P32"/>
    <mergeCell ref="N31:P31"/>
    <mergeCell ref="N30:P30"/>
    <mergeCell ref="Q38:S38"/>
    <mergeCell ref="Q37:S37"/>
    <mergeCell ref="Q36:S36"/>
    <mergeCell ref="Q35:S35"/>
    <mergeCell ref="Q34:S34"/>
    <mergeCell ref="Q33:S33"/>
    <mergeCell ref="Q32:S32"/>
    <mergeCell ref="Q31:S31"/>
    <mergeCell ref="Q30:S30"/>
    <mergeCell ref="T38:U38"/>
    <mergeCell ref="T37:U37"/>
    <mergeCell ref="T36:U36"/>
    <mergeCell ref="T35:U35"/>
    <mergeCell ref="T34:U34"/>
    <mergeCell ref="T33:U33"/>
    <mergeCell ref="T32:U32"/>
    <mergeCell ref="T31:U31"/>
    <mergeCell ref="T30:U30"/>
    <mergeCell ref="X26:Z40"/>
    <mergeCell ref="V38:W38"/>
    <mergeCell ref="V37:W37"/>
    <mergeCell ref="V36:W36"/>
    <mergeCell ref="V35:W35"/>
    <mergeCell ref="V34:W34"/>
    <mergeCell ref="V33:W33"/>
    <mergeCell ref="V32:W32"/>
    <mergeCell ref="V31:W31"/>
    <mergeCell ref="V30:W30"/>
    <mergeCell ref="V39:W39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Z128"/>
  <sheetViews>
    <sheetView view="pageBreakPreview" zoomScaleSheetLayoutView="100" workbookViewId="0" topLeftCell="A32">
      <selection activeCell="B48" sqref="B48:L4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1.25" customHeight="1"/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700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180">
        <v>1786800</v>
      </c>
      <c r="T13" s="181"/>
      <c r="U13" s="182"/>
      <c r="V13" s="189"/>
      <c r="W13" s="190"/>
      <c r="X13" s="191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14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183"/>
      <c r="T14" s="184"/>
      <c r="U14" s="185"/>
      <c r="V14" s="192"/>
      <c r="W14" s="193"/>
      <c r="X14" s="194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700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183"/>
      <c r="T15" s="184"/>
      <c r="U15" s="185"/>
      <c r="V15" s="192"/>
      <c r="W15" s="193"/>
      <c r="X15" s="194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480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183"/>
      <c r="T16" s="184"/>
      <c r="U16" s="185"/>
      <c r="V16" s="192"/>
      <c r="W16" s="193"/>
      <c r="X16" s="194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389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183"/>
      <c r="T17" s="184"/>
      <c r="U17" s="185"/>
      <c r="V17" s="192"/>
      <c r="W17" s="193"/>
      <c r="X17" s="194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183"/>
      <c r="T18" s="184"/>
      <c r="U18" s="185"/>
      <c r="V18" s="192"/>
      <c r="W18" s="193"/>
      <c r="X18" s="194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10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186"/>
      <c r="T19" s="187"/>
      <c r="U19" s="188"/>
      <c r="V19" s="195"/>
      <c r="W19" s="196"/>
      <c r="X19" s="197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144">
        <f>SUM(S13)</f>
        <v>1786800</v>
      </c>
      <c r="T20" s="144"/>
      <c r="U20" s="144"/>
      <c r="V20" s="145">
        <f>V13</f>
        <v>0</v>
      </c>
      <c r="W20" s="145"/>
      <c r="X20" s="145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700</v>
      </c>
      <c r="I26" s="138"/>
      <c r="J26" s="138"/>
      <c r="K26" s="248">
        <f>K30</f>
        <v>0</v>
      </c>
      <c r="L26" s="248"/>
      <c r="M26" s="248"/>
      <c r="N26" s="248">
        <f aca="true" t="shared" si="0" ref="N26">N30</f>
        <v>0</v>
      </c>
      <c r="O26" s="248"/>
      <c r="P26" s="248"/>
      <c r="Q26" s="248">
        <f aca="true" t="shared" si="1" ref="Q26">Q30</f>
        <v>0</v>
      </c>
      <c r="R26" s="248"/>
      <c r="S26" s="248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700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700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700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700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14</v>
      </c>
      <c r="I31" s="124"/>
      <c r="J31" s="125"/>
      <c r="K31" s="245">
        <f>K32</f>
        <v>0</v>
      </c>
      <c r="L31" s="246"/>
      <c r="M31" s="247"/>
      <c r="N31" s="245">
        <f aca="true" t="shared" si="3" ref="N31">N32</f>
        <v>0</v>
      </c>
      <c r="O31" s="246"/>
      <c r="P31" s="247"/>
      <c r="Q31" s="245">
        <f aca="true" t="shared" si="4" ref="Q31">Q32</f>
        <v>0</v>
      </c>
      <c r="R31" s="246"/>
      <c r="S31" s="247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14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700</v>
      </c>
      <c r="I33" s="124"/>
      <c r="J33" s="125"/>
      <c r="K33" s="245">
        <f>K34</f>
        <v>0</v>
      </c>
      <c r="L33" s="246"/>
      <c r="M33" s="247"/>
      <c r="N33" s="245">
        <f aca="true" t="shared" si="5" ref="N33">N34</f>
        <v>0</v>
      </c>
      <c r="O33" s="246"/>
      <c r="P33" s="247"/>
      <c r="Q33" s="245">
        <f aca="true" t="shared" si="6" ref="Q33">Q34</f>
        <v>0</v>
      </c>
      <c r="R33" s="246"/>
      <c r="S33" s="247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700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7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480</v>
      </c>
      <c r="I35" s="124"/>
      <c r="J35" s="125"/>
      <c r="K35" s="245">
        <f>K36</f>
        <v>0</v>
      </c>
      <c r="L35" s="246"/>
      <c r="M35" s="247"/>
      <c r="N35" s="245">
        <f aca="true" t="shared" si="8" ref="N35">N36</f>
        <v>0</v>
      </c>
      <c r="O35" s="246"/>
      <c r="P35" s="247"/>
      <c r="Q35" s="245">
        <f aca="true" t="shared" si="9" ref="Q35">Q36</f>
        <v>0</v>
      </c>
      <c r="R35" s="246"/>
      <c r="S35" s="247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480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389</v>
      </c>
      <c r="I37" s="124"/>
      <c r="J37" s="125"/>
      <c r="K37" s="245">
        <f>K38</f>
        <v>0</v>
      </c>
      <c r="L37" s="246"/>
      <c r="M37" s="247"/>
      <c r="N37" s="245">
        <f aca="true" t="shared" si="10" ref="N37">N38</f>
        <v>0</v>
      </c>
      <c r="O37" s="246"/>
      <c r="P37" s="247"/>
      <c r="Q37" s="245">
        <f aca="true" t="shared" si="11" ref="Q37">Q38</f>
        <v>0</v>
      </c>
      <c r="R37" s="246"/>
      <c r="S37" s="247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389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12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10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12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82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4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K27:S30 K32:S32 K34:S34 K36:S36 K38:S40 B46:Z50 B52:Z56 B58:Z62 B67:Z72 B76 B84 B94 J94 J84 S84 S94 B97 B107 J107 J97 S97 S107 B110 B120 J110 J120 S110 S120 F124:F128 R127 Q126 R124:R125 R128:W128" name="ช่วง1"/>
  </protectedRanges>
  <mergeCells count="282">
    <mergeCell ref="Y60:Z6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S13:U19"/>
    <mergeCell ref="V13:X19"/>
    <mergeCell ref="Y13:Z19"/>
    <mergeCell ref="B18:J18"/>
    <mergeCell ref="K18:M18"/>
    <mergeCell ref="N18:P18"/>
    <mergeCell ref="B19:J19"/>
    <mergeCell ref="K19:M19"/>
    <mergeCell ref="N19:P19"/>
    <mergeCell ref="Q19:R19"/>
    <mergeCell ref="B14:J14"/>
    <mergeCell ref="K14:M14"/>
    <mergeCell ref="N14:P14"/>
    <mergeCell ref="Q14:R14"/>
    <mergeCell ref="B15:J15"/>
    <mergeCell ref="K15:M15"/>
    <mergeCell ref="N15:P15"/>
    <mergeCell ref="Q15:R15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Y47:Z47"/>
    <mergeCell ref="B44:L44"/>
    <mergeCell ref="M44:X44"/>
    <mergeCell ref="Y44:Z44"/>
    <mergeCell ref="B40:G40"/>
    <mergeCell ref="H40:J40"/>
    <mergeCell ref="K40:M40"/>
    <mergeCell ref="N40:P40"/>
    <mergeCell ref="Q40:S40"/>
    <mergeCell ref="T40:U40"/>
    <mergeCell ref="V40:W40"/>
    <mergeCell ref="B67:G67"/>
    <mergeCell ref="H67:P67"/>
    <mergeCell ref="Q67:X67"/>
    <mergeCell ref="Y67:Z67"/>
    <mergeCell ref="B68:G68"/>
    <mergeCell ref="H68:P68"/>
    <mergeCell ref="Q68:X68"/>
    <mergeCell ref="Y68:Z68"/>
    <mergeCell ref="B69:G69"/>
    <mergeCell ref="H69:P69"/>
    <mergeCell ref="Q69:X69"/>
    <mergeCell ref="Y69:Z69"/>
    <mergeCell ref="B110:H119"/>
    <mergeCell ref="J110:Q119"/>
    <mergeCell ref="S110:Y119"/>
    <mergeCell ref="B97:H106"/>
    <mergeCell ref="J97:Q106"/>
    <mergeCell ref="S97:Y106"/>
    <mergeCell ref="B107:H108"/>
    <mergeCell ref="J107:Q108"/>
    <mergeCell ref="S107:Y108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A21:Z21"/>
    <mergeCell ref="A22:Z22"/>
    <mergeCell ref="X24:Z24"/>
    <mergeCell ref="A25:Z25"/>
    <mergeCell ref="B30:G30"/>
    <mergeCell ref="H30:J30"/>
    <mergeCell ref="K30:M30"/>
    <mergeCell ref="N30:P30"/>
    <mergeCell ref="Q30:S30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26:G26"/>
    <mergeCell ref="B35:G35"/>
    <mergeCell ref="H35:J35"/>
    <mergeCell ref="K35:M35"/>
    <mergeCell ref="N35:P35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B33:G33"/>
    <mergeCell ref="H33:J33"/>
    <mergeCell ref="K33:M33"/>
    <mergeCell ref="N33:P33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B60:L60"/>
    <mergeCell ref="M60:X60"/>
    <mergeCell ref="B55:L55"/>
    <mergeCell ref="M55:X55"/>
    <mergeCell ref="B56:L56"/>
    <mergeCell ref="M56:X56"/>
    <mergeCell ref="B48:L48"/>
    <mergeCell ref="M48:X48"/>
    <mergeCell ref="B49:L49"/>
    <mergeCell ref="M49:X49"/>
    <mergeCell ref="B47:L47"/>
    <mergeCell ref="M47:X47"/>
    <mergeCell ref="M50:X50"/>
    <mergeCell ref="B61:L61"/>
    <mergeCell ref="M61:X61"/>
    <mergeCell ref="B62:L62"/>
    <mergeCell ref="M62:X62"/>
    <mergeCell ref="Y62:Z62"/>
    <mergeCell ref="T41:U41"/>
    <mergeCell ref="V41:W41"/>
    <mergeCell ref="Y61:Z61"/>
    <mergeCell ref="Y59:Z59"/>
    <mergeCell ref="Y58:Z58"/>
    <mergeCell ref="B59:L59"/>
    <mergeCell ref="M59:X59"/>
    <mergeCell ref="Y55:Z55"/>
    <mergeCell ref="Y56:Z56"/>
    <mergeCell ref="B50:L50"/>
    <mergeCell ref="Y50:Z50"/>
    <mergeCell ref="B53:L53"/>
    <mergeCell ref="M53:X53"/>
    <mergeCell ref="Y53:Z53"/>
    <mergeCell ref="B54:L54"/>
    <mergeCell ref="M54:X54"/>
    <mergeCell ref="Y54:Z54"/>
    <mergeCell ref="Y48:Z48"/>
    <mergeCell ref="Y49:Z49"/>
    <mergeCell ref="J84:Q93"/>
    <mergeCell ref="S84:Y93"/>
    <mergeCell ref="B94:H95"/>
    <mergeCell ref="J94:Q95"/>
    <mergeCell ref="S94:Y95"/>
    <mergeCell ref="H70:P70"/>
    <mergeCell ref="Q70:X70"/>
    <mergeCell ref="Y70:Z70"/>
    <mergeCell ref="B71:G71"/>
    <mergeCell ref="H71:P71"/>
    <mergeCell ref="Q71:X71"/>
    <mergeCell ref="Y71:Z71"/>
    <mergeCell ref="B72:G72"/>
    <mergeCell ref="H72:P72"/>
    <mergeCell ref="Q72:X72"/>
    <mergeCell ref="Y72:Z72"/>
    <mergeCell ref="B70:G70"/>
    <mergeCell ref="F126:J126"/>
    <mergeCell ref="F127:J127"/>
    <mergeCell ref="B120:H121"/>
    <mergeCell ref="J120:Q121"/>
    <mergeCell ref="S120:Y121"/>
    <mergeCell ref="F124:J124"/>
    <mergeCell ref="R124:W124"/>
    <mergeCell ref="Q126:X126"/>
    <mergeCell ref="R127:W127"/>
    <mergeCell ref="F128:J128"/>
    <mergeCell ref="X26:Z40"/>
    <mergeCell ref="A41:S41"/>
    <mergeCell ref="X41:Z41"/>
    <mergeCell ref="A42:Z42"/>
    <mergeCell ref="A45:Z45"/>
    <mergeCell ref="B46:L46"/>
    <mergeCell ref="M46:X46"/>
    <mergeCell ref="Y46:Z46"/>
    <mergeCell ref="A51:Z51"/>
    <mergeCell ref="B52:L52"/>
    <mergeCell ref="M52:X52"/>
    <mergeCell ref="Y52:Z52"/>
    <mergeCell ref="A57:Z57"/>
    <mergeCell ref="B58:L58"/>
    <mergeCell ref="M58:X58"/>
    <mergeCell ref="B66:G66"/>
    <mergeCell ref="H66:P66"/>
    <mergeCell ref="Q66:X66"/>
    <mergeCell ref="Y66:Z66"/>
    <mergeCell ref="B76:Y80"/>
    <mergeCell ref="B84:H93"/>
    <mergeCell ref="F125:J125"/>
    <mergeCell ref="R125:W12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Z128"/>
  <sheetViews>
    <sheetView view="pageBreakPreview" zoomScaleSheetLayoutView="100" workbookViewId="0" topLeftCell="A28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800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2296400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16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800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394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690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11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2296400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800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800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800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800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800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16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16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800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800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394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394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690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690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6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11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6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A12:Z12"/>
    <mergeCell ref="B13:J13"/>
    <mergeCell ref="K13:M13"/>
    <mergeCell ref="N13:P13"/>
    <mergeCell ref="Q13:R13"/>
    <mergeCell ref="K17:M17"/>
    <mergeCell ref="N17:P17"/>
    <mergeCell ref="K14:M14"/>
    <mergeCell ref="N14:P14"/>
    <mergeCell ref="Q14:R14"/>
    <mergeCell ref="B15:J15"/>
    <mergeCell ref="K15:M15"/>
    <mergeCell ref="N15:P15"/>
    <mergeCell ref="B14:J14"/>
    <mergeCell ref="Q15:R15"/>
    <mergeCell ref="B16:J16"/>
    <mergeCell ref="K16:M16"/>
    <mergeCell ref="N16:P16"/>
    <mergeCell ref="Q16:R16"/>
    <mergeCell ref="B17:J17"/>
    <mergeCell ref="Q17:R17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:Z1"/>
    <mergeCell ref="J2:Q2"/>
    <mergeCell ref="A3:Z3"/>
    <mergeCell ref="A4:Z4"/>
    <mergeCell ref="M7:P7"/>
    <mergeCell ref="A10:A11"/>
    <mergeCell ref="B28:G28"/>
    <mergeCell ref="S13:U19"/>
    <mergeCell ref="V13:X19"/>
    <mergeCell ref="Y13:Z19"/>
    <mergeCell ref="B18:J18"/>
    <mergeCell ref="K18:M18"/>
    <mergeCell ref="N18:P18"/>
    <mergeCell ref="B19:J19"/>
    <mergeCell ref="K19:M19"/>
    <mergeCell ref="N19:P19"/>
    <mergeCell ref="Q19:R19"/>
    <mergeCell ref="A20:P20"/>
    <mergeCell ref="Q20:R20"/>
    <mergeCell ref="S20:U20"/>
    <mergeCell ref="V20:X20"/>
    <mergeCell ref="Y20:Z20"/>
    <mergeCell ref="Q18:R18"/>
    <mergeCell ref="B24:G24"/>
    <mergeCell ref="B33:G33"/>
    <mergeCell ref="H33:J33"/>
    <mergeCell ref="K33:M33"/>
    <mergeCell ref="N33:P33"/>
    <mergeCell ref="Q33:S33"/>
    <mergeCell ref="H26:J26"/>
    <mergeCell ref="K26:M26"/>
    <mergeCell ref="N27:P27"/>
    <mergeCell ref="Q27:S27"/>
    <mergeCell ref="B32:G32"/>
    <mergeCell ref="H32:J32"/>
    <mergeCell ref="K32:M32"/>
    <mergeCell ref="N32:P32"/>
    <mergeCell ref="K28:M28"/>
    <mergeCell ref="N28:P28"/>
    <mergeCell ref="Q28:S28"/>
    <mergeCell ref="T28:U28"/>
    <mergeCell ref="V28:W28"/>
    <mergeCell ref="B31:G31"/>
    <mergeCell ref="H31:J31"/>
    <mergeCell ref="K31:M31"/>
    <mergeCell ref="N31:P31"/>
    <mergeCell ref="Q31:S31"/>
    <mergeCell ref="T31:U31"/>
    <mergeCell ref="V31:W31"/>
    <mergeCell ref="B34:G34"/>
    <mergeCell ref="H34:J34"/>
    <mergeCell ref="K34:M34"/>
    <mergeCell ref="N34:P34"/>
    <mergeCell ref="Q34:S34"/>
    <mergeCell ref="T34:U34"/>
    <mergeCell ref="V34:W34"/>
    <mergeCell ref="Q36:S36"/>
    <mergeCell ref="T36:U36"/>
    <mergeCell ref="V36:W36"/>
    <mergeCell ref="B44:L44"/>
    <mergeCell ref="M44:X44"/>
    <mergeCell ref="Y44:Z44"/>
    <mergeCell ref="B35:G35"/>
    <mergeCell ref="H35:J35"/>
    <mergeCell ref="K35:M35"/>
    <mergeCell ref="N35:P35"/>
    <mergeCell ref="Q35:S35"/>
    <mergeCell ref="T35:U35"/>
    <mergeCell ref="V35:W35"/>
    <mergeCell ref="B36:G36"/>
    <mergeCell ref="H36:J36"/>
    <mergeCell ref="K36:M36"/>
    <mergeCell ref="N36:P36"/>
    <mergeCell ref="B37:G37"/>
    <mergeCell ref="B38:G38"/>
    <mergeCell ref="H38:J38"/>
    <mergeCell ref="K38:M38"/>
    <mergeCell ref="N38:P38"/>
    <mergeCell ref="Q38:S38"/>
    <mergeCell ref="T38:U38"/>
    <mergeCell ref="V38:W38"/>
    <mergeCell ref="T41:U41"/>
    <mergeCell ref="V41:W41"/>
    <mergeCell ref="B47:L47"/>
    <mergeCell ref="M47:X47"/>
    <mergeCell ref="Y47:Z47"/>
    <mergeCell ref="B48:L48"/>
    <mergeCell ref="M48:X48"/>
    <mergeCell ref="Y48:Z48"/>
    <mergeCell ref="B53:L53"/>
    <mergeCell ref="M53:X53"/>
    <mergeCell ref="Y53:Z53"/>
    <mergeCell ref="H68:P68"/>
    <mergeCell ref="Q68:X68"/>
    <mergeCell ref="Y68:Z68"/>
    <mergeCell ref="J84:Q93"/>
    <mergeCell ref="S84:Y93"/>
    <mergeCell ref="B94:H95"/>
    <mergeCell ref="J94:Q95"/>
    <mergeCell ref="B49:L49"/>
    <mergeCell ref="M49:X49"/>
    <mergeCell ref="Y49:Z49"/>
    <mergeCell ref="B50:L50"/>
    <mergeCell ref="Y50:Z50"/>
    <mergeCell ref="B55:L55"/>
    <mergeCell ref="M55:X55"/>
    <mergeCell ref="B54:L54"/>
    <mergeCell ref="M54:X54"/>
    <mergeCell ref="Y54:Z54"/>
    <mergeCell ref="Y60:Z60"/>
    <mergeCell ref="Y61:Z61"/>
    <mergeCell ref="B60:L60"/>
    <mergeCell ref="M60:X60"/>
    <mergeCell ref="B61:L61"/>
    <mergeCell ref="M61:X61"/>
    <mergeCell ref="B62:L62"/>
    <mergeCell ref="M62:X62"/>
    <mergeCell ref="Y62:Z62"/>
    <mergeCell ref="A21:Z21"/>
    <mergeCell ref="A22:Z22"/>
    <mergeCell ref="X24:Z24"/>
    <mergeCell ref="A25:Z25"/>
    <mergeCell ref="B30:G30"/>
    <mergeCell ref="H30:J30"/>
    <mergeCell ref="K30:M30"/>
    <mergeCell ref="N30:P30"/>
    <mergeCell ref="Q30:S30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27:G27"/>
    <mergeCell ref="H27:J27"/>
    <mergeCell ref="K27:M27"/>
    <mergeCell ref="B26:G26"/>
    <mergeCell ref="V24:W24"/>
    <mergeCell ref="H37:J37"/>
    <mergeCell ref="K37:M37"/>
    <mergeCell ref="N37:P37"/>
    <mergeCell ref="Q37:S37"/>
    <mergeCell ref="T37:U37"/>
    <mergeCell ref="V37:W37"/>
    <mergeCell ref="Q32:S32"/>
    <mergeCell ref="T32:U32"/>
    <mergeCell ref="V32:W32"/>
    <mergeCell ref="N26:P26"/>
    <mergeCell ref="Q26:S26"/>
    <mergeCell ref="T26:U26"/>
    <mergeCell ref="V26:W26"/>
    <mergeCell ref="H24:J24"/>
    <mergeCell ref="K24:M24"/>
    <mergeCell ref="N24:P24"/>
    <mergeCell ref="Q24:S24"/>
    <mergeCell ref="T24:U24"/>
    <mergeCell ref="T27:U27"/>
    <mergeCell ref="V27:W27"/>
    <mergeCell ref="T33:U33"/>
    <mergeCell ref="V33:W33"/>
    <mergeCell ref="H28:J28"/>
    <mergeCell ref="B39:G39"/>
    <mergeCell ref="H39:J39"/>
    <mergeCell ref="K39:M39"/>
    <mergeCell ref="N39:P39"/>
    <mergeCell ref="Q39:S39"/>
    <mergeCell ref="T39:U39"/>
    <mergeCell ref="V39:W39"/>
    <mergeCell ref="B40:G40"/>
    <mergeCell ref="H40:J40"/>
    <mergeCell ref="K40:M40"/>
    <mergeCell ref="N40:P40"/>
    <mergeCell ref="Q40:S40"/>
    <mergeCell ref="T40:U40"/>
    <mergeCell ref="V40:W40"/>
    <mergeCell ref="Y58:Z58"/>
    <mergeCell ref="Y59:Z59"/>
    <mergeCell ref="Y56:Z56"/>
    <mergeCell ref="B56:L56"/>
    <mergeCell ref="M56:X56"/>
    <mergeCell ref="B59:L59"/>
    <mergeCell ref="M59:X59"/>
    <mergeCell ref="Y55:Z55"/>
    <mergeCell ref="B72:G72"/>
    <mergeCell ref="H72:P72"/>
    <mergeCell ref="Q72:X72"/>
    <mergeCell ref="Y72:Z72"/>
    <mergeCell ref="B69:G69"/>
    <mergeCell ref="H69:P69"/>
    <mergeCell ref="Q69:X69"/>
    <mergeCell ref="Y69:Z69"/>
    <mergeCell ref="B70:G70"/>
    <mergeCell ref="H70:P70"/>
    <mergeCell ref="Q70:X70"/>
    <mergeCell ref="Y70:Z70"/>
    <mergeCell ref="B71:G71"/>
    <mergeCell ref="H71:P71"/>
    <mergeCell ref="Q71:X71"/>
    <mergeCell ref="Y71:Z71"/>
    <mergeCell ref="H66:P66"/>
    <mergeCell ref="Q66:X66"/>
    <mergeCell ref="Y66:Z66"/>
    <mergeCell ref="B76:Y80"/>
    <mergeCell ref="B84:H93"/>
    <mergeCell ref="F125:J125"/>
    <mergeCell ref="R125:W125"/>
    <mergeCell ref="F126:J126"/>
    <mergeCell ref="F127:J127"/>
    <mergeCell ref="B120:H121"/>
    <mergeCell ref="J120:Q121"/>
    <mergeCell ref="S120:Y121"/>
    <mergeCell ref="F124:J124"/>
    <mergeCell ref="R124:W124"/>
    <mergeCell ref="Q126:X126"/>
    <mergeCell ref="R127:W127"/>
    <mergeCell ref="B110:H119"/>
    <mergeCell ref="J110:Q119"/>
    <mergeCell ref="S110:Y119"/>
    <mergeCell ref="B67:G67"/>
    <mergeCell ref="H67:P67"/>
    <mergeCell ref="Q67:X67"/>
    <mergeCell ref="Y67:Z67"/>
    <mergeCell ref="B68:G68"/>
    <mergeCell ref="S94:Y95"/>
    <mergeCell ref="B97:H106"/>
    <mergeCell ref="J97:Q106"/>
    <mergeCell ref="S97:Y106"/>
    <mergeCell ref="B107:H108"/>
    <mergeCell ref="J107:Q108"/>
    <mergeCell ref="S107:Y108"/>
    <mergeCell ref="F128:J128"/>
    <mergeCell ref="X26:Z40"/>
    <mergeCell ref="A41:S41"/>
    <mergeCell ref="X41:Z41"/>
    <mergeCell ref="A42:Z42"/>
    <mergeCell ref="A45:Z45"/>
    <mergeCell ref="B46:L46"/>
    <mergeCell ref="M46:X46"/>
    <mergeCell ref="Y46:Z46"/>
    <mergeCell ref="A51:Z51"/>
    <mergeCell ref="B52:L52"/>
    <mergeCell ref="M52:X52"/>
    <mergeCell ref="Y52:Z52"/>
    <mergeCell ref="A57:Z57"/>
    <mergeCell ref="B58:L58"/>
    <mergeCell ref="M58:X58"/>
    <mergeCell ref="B66:G6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Z128"/>
  <sheetViews>
    <sheetView view="pageBreakPreview" zoomScaleSheetLayoutView="100" workbookViewId="0" topLeftCell="C28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700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2693500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14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700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800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770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16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2693500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700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700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700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700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700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14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14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700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700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800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800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770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770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6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16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6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Y60:Z6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S13:U19"/>
    <mergeCell ref="V13:X19"/>
    <mergeCell ref="Y13:Z19"/>
    <mergeCell ref="B18:J18"/>
    <mergeCell ref="K18:M18"/>
    <mergeCell ref="N18:P18"/>
    <mergeCell ref="B19:J19"/>
    <mergeCell ref="K19:M19"/>
    <mergeCell ref="N19:P19"/>
    <mergeCell ref="Q19:R19"/>
    <mergeCell ref="B14:J14"/>
    <mergeCell ref="K14:M14"/>
    <mergeCell ref="N14:P14"/>
    <mergeCell ref="Q14:R14"/>
    <mergeCell ref="B15:J15"/>
    <mergeCell ref="K15:M15"/>
    <mergeCell ref="N15:P15"/>
    <mergeCell ref="Q15:R15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Y47:Z47"/>
    <mergeCell ref="B44:L44"/>
    <mergeCell ref="M44:X44"/>
    <mergeCell ref="Y44:Z44"/>
    <mergeCell ref="B40:G40"/>
    <mergeCell ref="H40:J40"/>
    <mergeCell ref="K40:M40"/>
    <mergeCell ref="N40:P40"/>
    <mergeCell ref="Q40:S40"/>
    <mergeCell ref="T40:U40"/>
    <mergeCell ref="V40:W40"/>
    <mergeCell ref="B67:G67"/>
    <mergeCell ref="H67:P67"/>
    <mergeCell ref="Q67:X67"/>
    <mergeCell ref="Y67:Z67"/>
    <mergeCell ref="B68:G68"/>
    <mergeCell ref="H68:P68"/>
    <mergeCell ref="Q68:X68"/>
    <mergeCell ref="Y68:Z68"/>
    <mergeCell ref="B69:G69"/>
    <mergeCell ref="H69:P69"/>
    <mergeCell ref="Q69:X69"/>
    <mergeCell ref="Y69:Z69"/>
    <mergeCell ref="B110:H119"/>
    <mergeCell ref="J110:Q119"/>
    <mergeCell ref="S110:Y119"/>
    <mergeCell ref="B97:H106"/>
    <mergeCell ref="J97:Q106"/>
    <mergeCell ref="S97:Y106"/>
    <mergeCell ref="B107:H108"/>
    <mergeCell ref="J107:Q108"/>
    <mergeCell ref="S107:Y108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A21:Z21"/>
    <mergeCell ref="A22:Z22"/>
    <mergeCell ref="X24:Z24"/>
    <mergeCell ref="A25:Z25"/>
    <mergeCell ref="B30:G30"/>
    <mergeCell ref="H30:J30"/>
    <mergeCell ref="K30:M30"/>
    <mergeCell ref="N30:P30"/>
    <mergeCell ref="Q30:S30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26:G26"/>
    <mergeCell ref="B35:G35"/>
    <mergeCell ref="H35:J35"/>
    <mergeCell ref="K35:M35"/>
    <mergeCell ref="N35:P35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B33:G33"/>
    <mergeCell ref="H33:J33"/>
    <mergeCell ref="K33:M33"/>
    <mergeCell ref="N33:P33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B60:L60"/>
    <mergeCell ref="M60:X60"/>
    <mergeCell ref="B55:L55"/>
    <mergeCell ref="M55:X55"/>
    <mergeCell ref="B56:L56"/>
    <mergeCell ref="M56:X56"/>
    <mergeCell ref="B48:L48"/>
    <mergeCell ref="M48:X48"/>
    <mergeCell ref="B49:L49"/>
    <mergeCell ref="M49:X49"/>
    <mergeCell ref="B47:L47"/>
    <mergeCell ref="M47:X47"/>
    <mergeCell ref="B61:L61"/>
    <mergeCell ref="M61:X61"/>
    <mergeCell ref="B62:L62"/>
    <mergeCell ref="M62:X62"/>
    <mergeCell ref="Y62:Z62"/>
    <mergeCell ref="T41:U41"/>
    <mergeCell ref="V41:W41"/>
    <mergeCell ref="Y61:Z61"/>
    <mergeCell ref="Y59:Z59"/>
    <mergeCell ref="Y58:Z58"/>
    <mergeCell ref="B59:L59"/>
    <mergeCell ref="M59:X59"/>
    <mergeCell ref="Y55:Z55"/>
    <mergeCell ref="Y56:Z56"/>
    <mergeCell ref="B50:L50"/>
    <mergeCell ref="Y50:Z50"/>
    <mergeCell ref="B53:L53"/>
    <mergeCell ref="M53:X53"/>
    <mergeCell ref="Y53:Z53"/>
    <mergeCell ref="B54:L54"/>
    <mergeCell ref="M54:X54"/>
    <mergeCell ref="Y54:Z54"/>
    <mergeCell ref="Y48:Z48"/>
    <mergeCell ref="Y49:Z49"/>
    <mergeCell ref="J84:Q93"/>
    <mergeCell ref="S84:Y93"/>
    <mergeCell ref="B94:H95"/>
    <mergeCell ref="J94:Q95"/>
    <mergeCell ref="S94:Y95"/>
    <mergeCell ref="H70:P70"/>
    <mergeCell ref="Q70:X70"/>
    <mergeCell ref="Y70:Z70"/>
    <mergeCell ref="B71:G71"/>
    <mergeCell ref="H71:P71"/>
    <mergeCell ref="Q71:X71"/>
    <mergeCell ref="Y71:Z71"/>
    <mergeCell ref="B72:G72"/>
    <mergeCell ref="H72:P72"/>
    <mergeCell ref="Q72:X72"/>
    <mergeCell ref="Y72:Z72"/>
    <mergeCell ref="B70:G70"/>
    <mergeCell ref="F126:J126"/>
    <mergeCell ref="F127:J127"/>
    <mergeCell ref="B120:H121"/>
    <mergeCell ref="J120:Q121"/>
    <mergeCell ref="S120:Y121"/>
    <mergeCell ref="F124:J124"/>
    <mergeCell ref="R124:W124"/>
    <mergeCell ref="Q126:X126"/>
    <mergeCell ref="R127:W127"/>
    <mergeCell ref="F128:J128"/>
    <mergeCell ref="X26:Z40"/>
    <mergeCell ref="A41:S41"/>
    <mergeCell ref="X41:Z41"/>
    <mergeCell ref="A42:Z42"/>
    <mergeCell ref="A45:Z45"/>
    <mergeCell ref="B46:L46"/>
    <mergeCell ref="M46:X46"/>
    <mergeCell ref="Y46:Z46"/>
    <mergeCell ref="A51:Z51"/>
    <mergeCell ref="B52:L52"/>
    <mergeCell ref="M52:X52"/>
    <mergeCell ref="Y52:Z52"/>
    <mergeCell ref="A57:Z57"/>
    <mergeCell ref="B58:L58"/>
    <mergeCell ref="M58:X58"/>
    <mergeCell ref="B66:G66"/>
    <mergeCell ref="H66:P66"/>
    <mergeCell ref="Q66:X66"/>
    <mergeCell ref="Y66:Z66"/>
    <mergeCell ref="B76:Y80"/>
    <mergeCell ref="B84:H93"/>
    <mergeCell ref="F125:J125"/>
    <mergeCell ref="R125:W12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128"/>
  <sheetViews>
    <sheetView view="pageBreakPreview" zoomScaleSheetLayoutView="100" workbookViewId="0" topLeftCell="A16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500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2111200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10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500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600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650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13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2111200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500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500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500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500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500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10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10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500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500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600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600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650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650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6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13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6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Y60:Z6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S13:U19"/>
    <mergeCell ref="V13:X19"/>
    <mergeCell ref="Y13:Z19"/>
    <mergeCell ref="B18:J18"/>
    <mergeCell ref="K18:M18"/>
    <mergeCell ref="N18:P18"/>
    <mergeCell ref="B19:J19"/>
    <mergeCell ref="K19:M19"/>
    <mergeCell ref="N19:P19"/>
    <mergeCell ref="Q19:R19"/>
    <mergeCell ref="B14:J14"/>
    <mergeCell ref="K14:M14"/>
    <mergeCell ref="N14:P14"/>
    <mergeCell ref="Q14:R14"/>
    <mergeCell ref="B15:J15"/>
    <mergeCell ref="K15:M15"/>
    <mergeCell ref="N15:P15"/>
    <mergeCell ref="Q15:R15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Y47:Z47"/>
    <mergeCell ref="B44:L44"/>
    <mergeCell ref="M44:X44"/>
    <mergeCell ref="Y44:Z44"/>
    <mergeCell ref="B40:G40"/>
    <mergeCell ref="H40:J40"/>
    <mergeCell ref="K40:M40"/>
    <mergeCell ref="N40:P40"/>
    <mergeCell ref="Q40:S40"/>
    <mergeCell ref="T40:U40"/>
    <mergeCell ref="V40:W40"/>
    <mergeCell ref="B67:G67"/>
    <mergeCell ref="H67:P67"/>
    <mergeCell ref="Q67:X67"/>
    <mergeCell ref="Y67:Z67"/>
    <mergeCell ref="B68:G68"/>
    <mergeCell ref="H68:P68"/>
    <mergeCell ref="Q68:X68"/>
    <mergeCell ref="Y68:Z68"/>
    <mergeCell ref="B69:G69"/>
    <mergeCell ref="H69:P69"/>
    <mergeCell ref="Q69:X69"/>
    <mergeCell ref="Y69:Z69"/>
    <mergeCell ref="B110:H119"/>
    <mergeCell ref="J110:Q119"/>
    <mergeCell ref="S110:Y119"/>
    <mergeCell ref="B97:H106"/>
    <mergeCell ref="J97:Q106"/>
    <mergeCell ref="S97:Y106"/>
    <mergeCell ref="B107:H108"/>
    <mergeCell ref="J107:Q108"/>
    <mergeCell ref="S107:Y108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A21:Z21"/>
    <mergeCell ref="A22:Z22"/>
    <mergeCell ref="X24:Z24"/>
    <mergeCell ref="A25:Z25"/>
    <mergeCell ref="B30:G30"/>
    <mergeCell ref="H30:J30"/>
    <mergeCell ref="K30:M30"/>
    <mergeCell ref="N30:P30"/>
    <mergeCell ref="Q30:S30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26:G26"/>
    <mergeCell ref="B35:G35"/>
    <mergeCell ref="H35:J35"/>
    <mergeCell ref="K35:M35"/>
    <mergeCell ref="N35:P35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B33:G33"/>
    <mergeCell ref="H33:J33"/>
    <mergeCell ref="K33:M33"/>
    <mergeCell ref="N33:P33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B60:L60"/>
    <mergeCell ref="M60:X60"/>
    <mergeCell ref="B55:L55"/>
    <mergeCell ref="M55:X55"/>
    <mergeCell ref="B56:L56"/>
    <mergeCell ref="M56:X56"/>
    <mergeCell ref="B48:L48"/>
    <mergeCell ref="M48:X48"/>
    <mergeCell ref="B49:L49"/>
    <mergeCell ref="M49:X49"/>
    <mergeCell ref="B47:L47"/>
    <mergeCell ref="M47:X47"/>
    <mergeCell ref="B61:L61"/>
    <mergeCell ref="M61:X61"/>
    <mergeCell ref="B62:L62"/>
    <mergeCell ref="M62:X62"/>
    <mergeCell ref="Y62:Z62"/>
    <mergeCell ref="T41:U41"/>
    <mergeCell ref="V41:W41"/>
    <mergeCell ref="Y61:Z61"/>
    <mergeCell ref="Y59:Z59"/>
    <mergeCell ref="Y58:Z58"/>
    <mergeCell ref="B59:L59"/>
    <mergeCell ref="M59:X59"/>
    <mergeCell ref="Y55:Z55"/>
    <mergeCell ref="Y56:Z56"/>
    <mergeCell ref="B50:L50"/>
    <mergeCell ref="Y50:Z50"/>
    <mergeCell ref="B53:L53"/>
    <mergeCell ref="M53:X53"/>
    <mergeCell ref="Y53:Z53"/>
    <mergeCell ref="B54:L54"/>
    <mergeCell ref="M54:X54"/>
    <mergeCell ref="Y54:Z54"/>
    <mergeCell ref="Y48:Z48"/>
    <mergeCell ref="Y49:Z49"/>
    <mergeCell ref="J84:Q93"/>
    <mergeCell ref="S84:Y93"/>
    <mergeCell ref="B94:H95"/>
    <mergeCell ref="J94:Q95"/>
    <mergeCell ref="S94:Y95"/>
    <mergeCell ref="H70:P70"/>
    <mergeCell ref="Q70:X70"/>
    <mergeCell ref="Y70:Z70"/>
    <mergeCell ref="B71:G71"/>
    <mergeCell ref="H71:P71"/>
    <mergeCell ref="Q71:X71"/>
    <mergeCell ref="Y71:Z71"/>
    <mergeCell ref="B72:G72"/>
    <mergeCell ref="H72:P72"/>
    <mergeCell ref="Q72:X72"/>
    <mergeCell ref="Y72:Z72"/>
    <mergeCell ref="B70:G70"/>
    <mergeCell ref="F126:J126"/>
    <mergeCell ref="F127:J127"/>
    <mergeCell ref="B120:H121"/>
    <mergeCell ref="J120:Q121"/>
    <mergeCell ref="S120:Y121"/>
    <mergeCell ref="F124:J124"/>
    <mergeCell ref="R124:W124"/>
    <mergeCell ref="Q126:X126"/>
    <mergeCell ref="R127:W127"/>
    <mergeCell ref="F128:J128"/>
    <mergeCell ref="X26:Z40"/>
    <mergeCell ref="A41:S41"/>
    <mergeCell ref="X41:Z41"/>
    <mergeCell ref="A42:Z42"/>
    <mergeCell ref="A45:Z45"/>
    <mergeCell ref="B46:L46"/>
    <mergeCell ref="M46:X46"/>
    <mergeCell ref="Y46:Z46"/>
    <mergeCell ref="A51:Z51"/>
    <mergeCell ref="B52:L52"/>
    <mergeCell ref="M52:X52"/>
    <mergeCell ref="Y52:Z52"/>
    <mergeCell ref="A57:Z57"/>
    <mergeCell ref="B58:L58"/>
    <mergeCell ref="M58:X58"/>
    <mergeCell ref="B66:G66"/>
    <mergeCell ref="H66:P66"/>
    <mergeCell ref="Q66:X66"/>
    <mergeCell ref="Y66:Z66"/>
    <mergeCell ref="B76:Y80"/>
    <mergeCell ref="B84:H93"/>
    <mergeCell ref="F125:J125"/>
    <mergeCell ref="R125:W12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Z128"/>
  <sheetViews>
    <sheetView tabSelected="1" view="pageBreakPreview" zoomScaleSheetLayoutView="100" workbookViewId="0" topLeftCell="A61">
      <selection activeCell="B68" sqref="B68:G6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800</v>
      </c>
      <c r="L13" s="154"/>
      <c r="M13" s="154"/>
      <c r="N13" s="252">
        <f>Q30</f>
        <v>0</v>
      </c>
      <c r="O13" s="252"/>
      <c r="P13" s="252"/>
      <c r="Q13" s="155">
        <f>V26/T26*100</f>
        <v>0</v>
      </c>
      <c r="R13" s="155"/>
      <c r="S13" s="180">
        <v>3000600</v>
      </c>
      <c r="T13" s="181"/>
      <c r="U13" s="182"/>
      <c r="V13" s="189"/>
      <c r="W13" s="190"/>
      <c r="X13" s="191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16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183"/>
      <c r="T14" s="184"/>
      <c r="U14" s="185"/>
      <c r="V14" s="192"/>
      <c r="W14" s="193"/>
      <c r="X14" s="194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800</v>
      </c>
      <c r="L15" s="165"/>
      <c r="M15" s="165"/>
      <c r="N15" s="252">
        <f>Q34</f>
        <v>0</v>
      </c>
      <c r="O15" s="252"/>
      <c r="P15" s="252"/>
      <c r="Q15" s="155">
        <f>V33/T33*100</f>
        <v>0</v>
      </c>
      <c r="R15" s="155"/>
      <c r="S15" s="183"/>
      <c r="T15" s="184"/>
      <c r="U15" s="185"/>
      <c r="V15" s="192"/>
      <c r="W15" s="193"/>
      <c r="X15" s="194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981</v>
      </c>
      <c r="L16" s="165"/>
      <c r="M16" s="165"/>
      <c r="N16" s="252">
        <f>Q36</f>
        <v>0</v>
      </c>
      <c r="O16" s="252"/>
      <c r="P16" s="252"/>
      <c r="Q16" s="155">
        <f>V35/T35*100</f>
        <v>0</v>
      </c>
      <c r="R16" s="155"/>
      <c r="S16" s="183"/>
      <c r="T16" s="184"/>
      <c r="U16" s="185"/>
      <c r="V16" s="192"/>
      <c r="W16" s="193"/>
      <c r="X16" s="194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794</v>
      </c>
      <c r="L17" s="170"/>
      <c r="M17" s="171"/>
      <c r="N17" s="253">
        <f>Q38</f>
        <v>0</v>
      </c>
      <c r="O17" s="254"/>
      <c r="P17" s="255"/>
      <c r="Q17" s="162">
        <f>V37/T37*100</f>
        <v>0</v>
      </c>
      <c r="R17" s="163"/>
      <c r="S17" s="183"/>
      <c r="T17" s="184"/>
      <c r="U17" s="185"/>
      <c r="V17" s="192"/>
      <c r="W17" s="193"/>
      <c r="X17" s="194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183"/>
      <c r="T18" s="184"/>
      <c r="U18" s="185"/>
      <c r="V18" s="192"/>
      <c r="W18" s="193"/>
      <c r="X18" s="194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18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186"/>
      <c r="T19" s="187"/>
      <c r="U19" s="188"/>
      <c r="V19" s="195"/>
      <c r="W19" s="196"/>
      <c r="X19" s="197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144">
        <f>SUM(S13)</f>
        <v>3000600</v>
      </c>
      <c r="T20" s="144"/>
      <c r="U20" s="144"/>
      <c r="V20" s="145">
        <f>V13</f>
        <v>0</v>
      </c>
      <c r="W20" s="145"/>
      <c r="X20" s="145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800</v>
      </c>
      <c r="I26" s="138"/>
      <c r="J26" s="138"/>
      <c r="K26" s="138">
        <f>K30</f>
        <v>0</v>
      </c>
      <c r="L26" s="138"/>
      <c r="M26" s="138"/>
      <c r="N26" s="138">
        <f aca="true" t="shared" si="0" ref="N26">N30</f>
        <v>0</v>
      </c>
      <c r="O26" s="138"/>
      <c r="P26" s="138"/>
      <c r="Q26" s="138">
        <f aca="true" t="shared" si="1" ref="Q26">Q30</f>
        <v>0</v>
      </c>
      <c r="R26" s="138"/>
      <c r="S26" s="138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800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800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800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800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16</v>
      </c>
      <c r="I31" s="124"/>
      <c r="J31" s="125"/>
      <c r="K31" s="249">
        <f>K32</f>
        <v>0</v>
      </c>
      <c r="L31" s="250"/>
      <c r="M31" s="251"/>
      <c r="N31" s="249">
        <f aca="true" t="shared" si="3" ref="N31">N32</f>
        <v>0</v>
      </c>
      <c r="O31" s="250"/>
      <c r="P31" s="251"/>
      <c r="Q31" s="249">
        <f aca="true" t="shared" si="4" ref="Q31">Q32</f>
        <v>0</v>
      </c>
      <c r="R31" s="250"/>
      <c r="S31" s="251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16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800</v>
      </c>
      <c r="I33" s="124"/>
      <c r="J33" s="125"/>
      <c r="K33" s="249">
        <f>K34</f>
        <v>0</v>
      </c>
      <c r="L33" s="250"/>
      <c r="M33" s="251"/>
      <c r="N33" s="249">
        <f aca="true" t="shared" si="5" ref="N33">N34</f>
        <v>0</v>
      </c>
      <c r="O33" s="250"/>
      <c r="P33" s="251"/>
      <c r="Q33" s="249">
        <f aca="true" t="shared" si="6" ref="Q33">Q34</f>
        <v>0</v>
      </c>
      <c r="R33" s="250"/>
      <c r="S33" s="251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800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7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981</v>
      </c>
      <c r="I35" s="124"/>
      <c r="J35" s="125"/>
      <c r="K35" s="249">
        <f>K36</f>
        <v>0</v>
      </c>
      <c r="L35" s="250"/>
      <c r="M35" s="251"/>
      <c r="N35" s="249">
        <f aca="true" t="shared" si="8" ref="N35">N36</f>
        <v>0</v>
      </c>
      <c r="O35" s="250"/>
      <c r="P35" s="251"/>
      <c r="Q35" s="249">
        <f aca="true" t="shared" si="9" ref="Q35">Q36</f>
        <v>0</v>
      </c>
      <c r="R35" s="250"/>
      <c r="S35" s="251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981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794</v>
      </c>
      <c r="I37" s="124"/>
      <c r="J37" s="125"/>
      <c r="K37" s="249">
        <f>K38</f>
        <v>0</v>
      </c>
      <c r="L37" s="250"/>
      <c r="M37" s="251"/>
      <c r="N37" s="249">
        <f aca="true" t="shared" si="10" ref="N37">N38</f>
        <v>0</v>
      </c>
      <c r="O37" s="250"/>
      <c r="P37" s="251"/>
      <c r="Q37" s="249">
        <f aca="true" t="shared" si="11" ref="Q37">Q38</f>
        <v>0</v>
      </c>
      <c r="R37" s="250"/>
      <c r="S37" s="251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794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12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18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12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259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1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259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1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259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1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259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1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259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1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259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1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259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1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259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1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259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1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259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1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259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1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259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1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259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1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259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1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259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1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262"/>
      <c r="I67" s="262"/>
      <c r="J67" s="262"/>
      <c r="K67" s="262"/>
      <c r="L67" s="262"/>
      <c r="M67" s="262"/>
      <c r="N67" s="262"/>
      <c r="O67" s="262"/>
      <c r="P67" s="262"/>
      <c r="Q67" s="259"/>
      <c r="R67" s="260"/>
      <c r="S67" s="260"/>
      <c r="T67" s="260"/>
      <c r="U67" s="260"/>
      <c r="V67" s="260"/>
      <c r="W67" s="260"/>
      <c r="X67" s="261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262"/>
      <c r="I68" s="262"/>
      <c r="J68" s="262"/>
      <c r="K68" s="262"/>
      <c r="L68" s="262"/>
      <c r="M68" s="262"/>
      <c r="N68" s="262"/>
      <c r="O68" s="262"/>
      <c r="P68" s="262"/>
      <c r="Q68" s="259"/>
      <c r="R68" s="260"/>
      <c r="S68" s="260"/>
      <c r="T68" s="260"/>
      <c r="U68" s="260"/>
      <c r="V68" s="260"/>
      <c r="W68" s="260"/>
      <c r="X68" s="261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262"/>
      <c r="I69" s="262"/>
      <c r="J69" s="262"/>
      <c r="K69" s="262"/>
      <c r="L69" s="262"/>
      <c r="M69" s="262"/>
      <c r="N69" s="262"/>
      <c r="O69" s="262"/>
      <c r="P69" s="262"/>
      <c r="Q69" s="259"/>
      <c r="R69" s="260"/>
      <c r="S69" s="260"/>
      <c r="T69" s="260"/>
      <c r="U69" s="260"/>
      <c r="V69" s="260"/>
      <c r="W69" s="260"/>
      <c r="X69" s="261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262"/>
      <c r="I70" s="262"/>
      <c r="J70" s="262"/>
      <c r="K70" s="262"/>
      <c r="L70" s="262"/>
      <c r="M70" s="262"/>
      <c r="N70" s="262"/>
      <c r="O70" s="262"/>
      <c r="P70" s="262"/>
      <c r="Q70" s="259"/>
      <c r="R70" s="260"/>
      <c r="S70" s="260"/>
      <c r="T70" s="260"/>
      <c r="U70" s="260"/>
      <c r="V70" s="260"/>
      <c r="W70" s="260"/>
      <c r="X70" s="261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262"/>
      <c r="I71" s="262"/>
      <c r="J71" s="262"/>
      <c r="K71" s="262"/>
      <c r="L71" s="262"/>
      <c r="M71" s="262"/>
      <c r="N71" s="262"/>
      <c r="O71" s="262"/>
      <c r="P71" s="262"/>
      <c r="Q71" s="259"/>
      <c r="R71" s="260"/>
      <c r="S71" s="260"/>
      <c r="T71" s="260"/>
      <c r="U71" s="260"/>
      <c r="V71" s="260"/>
      <c r="W71" s="260"/>
      <c r="X71" s="261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262"/>
      <c r="I72" s="262"/>
      <c r="J72" s="262"/>
      <c r="K72" s="262"/>
      <c r="L72" s="262"/>
      <c r="M72" s="262"/>
      <c r="N72" s="262"/>
      <c r="O72" s="262"/>
      <c r="P72" s="262"/>
      <c r="Q72" s="259"/>
      <c r="R72" s="260"/>
      <c r="S72" s="260"/>
      <c r="T72" s="260"/>
      <c r="U72" s="260"/>
      <c r="V72" s="260"/>
      <c r="W72" s="260"/>
      <c r="X72" s="261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263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5"/>
    </row>
    <row r="77" spans="2:25" ht="48" customHeight="1">
      <c r="B77" s="266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8"/>
    </row>
    <row r="78" spans="2:25" ht="48" customHeight="1">
      <c r="B78" s="266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8"/>
    </row>
    <row r="79" spans="2:25" ht="48" customHeight="1">
      <c r="B79" s="266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8"/>
    </row>
    <row r="80" spans="2:25" ht="48" customHeight="1">
      <c r="B80" s="266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8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36" customHeight="1">
      <c r="B94" s="269"/>
      <c r="C94" s="269"/>
      <c r="D94" s="269"/>
      <c r="E94" s="269"/>
      <c r="F94" s="269"/>
      <c r="G94" s="269"/>
      <c r="H94" s="269"/>
      <c r="J94" s="270"/>
      <c r="K94" s="271"/>
      <c r="L94" s="271"/>
      <c r="M94" s="271"/>
      <c r="N94" s="271"/>
      <c r="O94" s="271"/>
      <c r="P94" s="271"/>
      <c r="Q94" s="272"/>
      <c r="S94" s="270"/>
      <c r="T94" s="271"/>
      <c r="U94" s="271"/>
      <c r="V94" s="271"/>
      <c r="W94" s="271"/>
      <c r="X94" s="271"/>
      <c r="Y94" s="272"/>
    </row>
    <row r="95" spans="2:25" ht="36" customHeight="1">
      <c r="B95" s="269"/>
      <c r="C95" s="269"/>
      <c r="D95" s="269"/>
      <c r="E95" s="269"/>
      <c r="F95" s="269"/>
      <c r="G95" s="269"/>
      <c r="H95" s="269"/>
      <c r="J95" s="273"/>
      <c r="K95" s="274"/>
      <c r="L95" s="274"/>
      <c r="M95" s="274"/>
      <c r="N95" s="274"/>
      <c r="O95" s="274"/>
      <c r="P95" s="274"/>
      <c r="Q95" s="275"/>
      <c r="S95" s="273"/>
      <c r="T95" s="274"/>
      <c r="U95" s="274"/>
      <c r="V95" s="274"/>
      <c r="W95" s="274"/>
      <c r="X95" s="274"/>
      <c r="Y95" s="275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36" customHeight="1">
      <c r="B107" s="276"/>
      <c r="C107" s="276"/>
      <c r="D107" s="276"/>
      <c r="E107" s="276"/>
      <c r="F107" s="276"/>
      <c r="G107" s="276"/>
      <c r="H107" s="276"/>
      <c r="J107" s="270"/>
      <c r="K107" s="271"/>
      <c r="L107" s="271"/>
      <c r="M107" s="271"/>
      <c r="N107" s="271"/>
      <c r="O107" s="271"/>
      <c r="P107" s="271"/>
      <c r="Q107" s="272"/>
      <c r="S107" s="277"/>
      <c r="T107" s="278"/>
      <c r="U107" s="278"/>
      <c r="V107" s="278"/>
      <c r="W107" s="278"/>
      <c r="X107" s="278"/>
      <c r="Y107" s="279"/>
    </row>
    <row r="108" spans="2:25" ht="36" customHeight="1">
      <c r="B108" s="276"/>
      <c r="C108" s="276"/>
      <c r="D108" s="276"/>
      <c r="E108" s="276"/>
      <c r="F108" s="276"/>
      <c r="G108" s="276"/>
      <c r="H108" s="276"/>
      <c r="J108" s="273"/>
      <c r="K108" s="274"/>
      <c r="L108" s="274"/>
      <c r="M108" s="274"/>
      <c r="N108" s="274"/>
      <c r="O108" s="274"/>
      <c r="P108" s="274"/>
      <c r="Q108" s="275"/>
      <c r="S108" s="280"/>
      <c r="T108" s="281"/>
      <c r="U108" s="281"/>
      <c r="V108" s="281"/>
      <c r="W108" s="281"/>
      <c r="X108" s="281"/>
      <c r="Y108" s="282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36" customHeight="1">
      <c r="B120" s="277"/>
      <c r="C120" s="278"/>
      <c r="D120" s="278"/>
      <c r="E120" s="278"/>
      <c r="F120" s="278"/>
      <c r="G120" s="278"/>
      <c r="H120" s="279"/>
      <c r="J120" s="283"/>
      <c r="K120" s="284"/>
      <c r="L120" s="284"/>
      <c r="M120" s="284"/>
      <c r="N120" s="284"/>
      <c r="O120" s="284"/>
      <c r="P120" s="284"/>
      <c r="Q120" s="285"/>
      <c r="S120" s="277"/>
      <c r="T120" s="278"/>
      <c r="U120" s="278"/>
      <c r="V120" s="278"/>
      <c r="W120" s="278"/>
      <c r="X120" s="278"/>
      <c r="Y120" s="279"/>
    </row>
    <row r="121" spans="2:25" ht="36" customHeight="1">
      <c r="B121" s="280"/>
      <c r="C121" s="281"/>
      <c r="D121" s="281"/>
      <c r="E121" s="281"/>
      <c r="F121" s="281"/>
      <c r="G121" s="281"/>
      <c r="H121" s="282"/>
      <c r="J121" s="286"/>
      <c r="K121" s="287"/>
      <c r="L121" s="287"/>
      <c r="M121" s="287"/>
      <c r="N121" s="287"/>
      <c r="O121" s="287"/>
      <c r="P121" s="287"/>
      <c r="Q121" s="288"/>
      <c r="S121" s="280"/>
      <c r="T121" s="281"/>
      <c r="U121" s="281"/>
      <c r="V121" s="281"/>
      <c r="W121" s="281"/>
      <c r="X121" s="281"/>
      <c r="Y121" s="282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sheetProtection algorithmName="SHA-512" hashValue="18mFrpx+Pq0hjJiYp5iZsgpn7FAtOBerUhIEojkixpHnhkPjZ/8gJ/CTjmIG0BAfmR/AWfKM4us9ZhtZiZXGBA==" saltValue="rZPtJA086dkaIUgt9fnCxA==" spinCount="100000" sheet="1" scenarios="1" formatCells="0" formatRows="0"/>
  <protectedRanges>
    <protectedRange sqref="M7 H8 V13 X26 K27:S30 K32:S32 K34:S34 K36:S36 K38:S40 B67:Y67 B76 B84 B94 B97 B107 J107 J97 J84 J94 S84 S94 S97 S107 B110 J110 S110 S120 J120 B120 F124:F128 R127 Q126 R124:R125 B46:Z50 B52:Z56 B58:Z62 Y68:Y71 Y72:Z72 B68:X72" name="ช่วง2"/>
  </protectedRanges>
  <mergeCells count="282">
    <mergeCell ref="Y60:Z6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S13:U19"/>
    <mergeCell ref="V13:X19"/>
    <mergeCell ref="Y13:Z19"/>
    <mergeCell ref="B18:J18"/>
    <mergeCell ref="K18:M18"/>
    <mergeCell ref="N18:P18"/>
    <mergeCell ref="B19:J19"/>
    <mergeCell ref="K19:M19"/>
    <mergeCell ref="N19:P19"/>
    <mergeCell ref="Q19:R19"/>
    <mergeCell ref="B14:J14"/>
    <mergeCell ref="K14:M14"/>
    <mergeCell ref="N14:P14"/>
    <mergeCell ref="Q14:R14"/>
    <mergeCell ref="B15:J15"/>
    <mergeCell ref="K15:M15"/>
    <mergeCell ref="N15:P15"/>
    <mergeCell ref="Q15:R15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Y47:Z47"/>
    <mergeCell ref="B44:L44"/>
    <mergeCell ref="M44:X44"/>
    <mergeCell ref="Y44:Z44"/>
    <mergeCell ref="B40:G40"/>
    <mergeCell ref="H40:J40"/>
    <mergeCell ref="K40:M40"/>
    <mergeCell ref="N40:P40"/>
    <mergeCell ref="Q40:S40"/>
    <mergeCell ref="T40:U40"/>
    <mergeCell ref="V40:W40"/>
    <mergeCell ref="B67:G67"/>
    <mergeCell ref="H67:P67"/>
    <mergeCell ref="Q67:X67"/>
    <mergeCell ref="Y67:Z67"/>
    <mergeCell ref="B68:G68"/>
    <mergeCell ref="H68:P68"/>
    <mergeCell ref="Q68:X68"/>
    <mergeCell ref="Y68:Z68"/>
    <mergeCell ref="B69:G69"/>
    <mergeCell ref="H69:P69"/>
    <mergeCell ref="Q69:X69"/>
    <mergeCell ref="Y69:Z69"/>
    <mergeCell ref="B110:H119"/>
    <mergeCell ref="J110:Q119"/>
    <mergeCell ref="S110:Y119"/>
    <mergeCell ref="B97:H106"/>
    <mergeCell ref="J97:Q106"/>
    <mergeCell ref="S97:Y106"/>
    <mergeCell ref="B107:H108"/>
    <mergeCell ref="J107:Q108"/>
    <mergeCell ref="S107:Y108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A21:Z21"/>
    <mergeCell ref="A22:Z22"/>
    <mergeCell ref="X24:Z24"/>
    <mergeCell ref="A25:Z25"/>
    <mergeCell ref="B30:G30"/>
    <mergeCell ref="H30:J30"/>
    <mergeCell ref="K30:M30"/>
    <mergeCell ref="N30:P30"/>
    <mergeCell ref="Q30:S30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26:G26"/>
    <mergeCell ref="B35:G35"/>
    <mergeCell ref="H35:J35"/>
    <mergeCell ref="K35:M35"/>
    <mergeCell ref="N35:P35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B33:G33"/>
    <mergeCell ref="H33:J33"/>
    <mergeCell ref="K33:M33"/>
    <mergeCell ref="N33:P33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B60:L60"/>
    <mergeCell ref="M60:X60"/>
    <mergeCell ref="B55:L55"/>
    <mergeCell ref="M55:X55"/>
    <mergeCell ref="B56:L56"/>
    <mergeCell ref="M56:X56"/>
    <mergeCell ref="B48:L48"/>
    <mergeCell ref="M48:X48"/>
    <mergeCell ref="B49:L49"/>
    <mergeCell ref="M49:X49"/>
    <mergeCell ref="B47:L47"/>
    <mergeCell ref="M47:X47"/>
    <mergeCell ref="M50:X50"/>
    <mergeCell ref="B61:L61"/>
    <mergeCell ref="M61:X61"/>
    <mergeCell ref="B62:L62"/>
    <mergeCell ref="M62:X62"/>
    <mergeCell ref="Y62:Z62"/>
    <mergeCell ref="T41:U41"/>
    <mergeCell ref="V41:W41"/>
    <mergeCell ref="Y61:Z61"/>
    <mergeCell ref="Y59:Z59"/>
    <mergeCell ref="Y58:Z58"/>
    <mergeCell ref="B59:L59"/>
    <mergeCell ref="M59:X59"/>
    <mergeCell ref="Y55:Z55"/>
    <mergeCell ref="Y56:Z56"/>
    <mergeCell ref="B50:L50"/>
    <mergeCell ref="Y50:Z50"/>
    <mergeCell ref="B53:L53"/>
    <mergeCell ref="M53:X53"/>
    <mergeCell ref="Y53:Z53"/>
    <mergeCell ref="B54:L54"/>
    <mergeCell ref="M54:X54"/>
    <mergeCell ref="Y54:Z54"/>
    <mergeCell ref="Y48:Z48"/>
    <mergeCell ref="Y49:Z49"/>
    <mergeCell ref="J84:Q93"/>
    <mergeCell ref="S84:Y93"/>
    <mergeCell ref="B94:H95"/>
    <mergeCell ref="J94:Q95"/>
    <mergeCell ref="S94:Y95"/>
    <mergeCell ref="H70:P70"/>
    <mergeCell ref="Q70:X70"/>
    <mergeCell ref="Y70:Z70"/>
    <mergeCell ref="B71:G71"/>
    <mergeCell ref="H71:P71"/>
    <mergeCell ref="Q71:X71"/>
    <mergeCell ref="Y71:Z71"/>
    <mergeCell ref="B72:G72"/>
    <mergeCell ref="H72:P72"/>
    <mergeCell ref="Q72:X72"/>
    <mergeCell ref="Y72:Z72"/>
    <mergeCell ref="B70:G70"/>
    <mergeCell ref="F126:J126"/>
    <mergeCell ref="F127:J127"/>
    <mergeCell ref="B120:H121"/>
    <mergeCell ref="J120:Q121"/>
    <mergeCell ref="S120:Y121"/>
    <mergeCell ref="F124:J124"/>
    <mergeCell ref="R124:W124"/>
    <mergeCell ref="Q126:X126"/>
    <mergeCell ref="R127:W127"/>
    <mergeCell ref="F128:J128"/>
    <mergeCell ref="X26:Z40"/>
    <mergeCell ref="A41:S41"/>
    <mergeCell ref="X41:Z41"/>
    <mergeCell ref="A42:Z42"/>
    <mergeCell ref="A45:Z45"/>
    <mergeCell ref="B46:L46"/>
    <mergeCell ref="M46:X46"/>
    <mergeCell ref="Y46:Z46"/>
    <mergeCell ref="A51:Z51"/>
    <mergeCell ref="B52:L52"/>
    <mergeCell ref="M52:X52"/>
    <mergeCell ref="Y52:Z52"/>
    <mergeCell ref="A57:Z57"/>
    <mergeCell ref="B58:L58"/>
    <mergeCell ref="M58:X58"/>
    <mergeCell ref="B66:G66"/>
    <mergeCell ref="H66:P66"/>
    <mergeCell ref="Q66:X66"/>
    <mergeCell ref="Y66:Z66"/>
    <mergeCell ref="B76:Y80"/>
    <mergeCell ref="B84:H93"/>
    <mergeCell ref="F125:J125"/>
    <mergeCell ref="R125:W12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N28:N40 Q28:Q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rowBreaks count="4" manualBreakCount="4">
    <brk id="21" max="16383" man="1"/>
    <brk id="42" max="16383" man="1"/>
    <brk id="63" max="16383" man="1"/>
    <brk id="8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Z128"/>
  <sheetViews>
    <sheetView view="pageBreakPreview" zoomScaleSheetLayoutView="100" workbookViewId="0" topLeftCell="H25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400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1716600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8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400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392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587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10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1716600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400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400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400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400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400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8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8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400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400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392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392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587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587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6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10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6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Y60:Z6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S13:U19"/>
    <mergeCell ref="V13:X19"/>
    <mergeCell ref="Y13:Z19"/>
    <mergeCell ref="B18:J18"/>
    <mergeCell ref="K18:M18"/>
    <mergeCell ref="N18:P18"/>
    <mergeCell ref="B19:J19"/>
    <mergeCell ref="K19:M19"/>
    <mergeCell ref="N19:P19"/>
    <mergeCell ref="Q19:R19"/>
    <mergeCell ref="B14:J14"/>
    <mergeCell ref="K14:M14"/>
    <mergeCell ref="N14:P14"/>
    <mergeCell ref="Q14:R14"/>
    <mergeCell ref="B15:J15"/>
    <mergeCell ref="K15:M15"/>
    <mergeCell ref="N15:P15"/>
    <mergeCell ref="Q15:R15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Y47:Z47"/>
    <mergeCell ref="B44:L44"/>
    <mergeCell ref="M44:X44"/>
    <mergeCell ref="Y44:Z44"/>
    <mergeCell ref="B40:G40"/>
    <mergeCell ref="H40:J40"/>
    <mergeCell ref="K40:M40"/>
    <mergeCell ref="N40:P40"/>
    <mergeCell ref="Q40:S40"/>
    <mergeCell ref="T40:U40"/>
    <mergeCell ref="V40:W40"/>
    <mergeCell ref="B67:G67"/>
    <mergeCell ref="H67:P67"/>
    <mergeCell ref="Q67:X67"/>
    <mergeCell ref="Y67:Z67"/>
    <mergeCell ref="B68:G68"/>
    <mergeCell ref="H68:P68"/>
    <mergeCell ref="Q68:X68"/>
    <mergeCell ref="Y68:Z68"/>
    <mergeCell ref="B69:G69"/>
    <mergeCell ref="H69:P69"/>
    <mergeCell ref="Q69:X69"/>
    <mergeCell ref="Y69:Z69"/>
    <mergeCell ref="B110:H119"/>
    <mergeCell ref="J110:Q119"/>
    <mergeCell ref="S110:Y119"/>
    <mergeCell ref="B97:H106"/>
    <mergeCell ref="J97:Q106"/>
    <mergeCell ref="S97:Y106"/>
    <mergeCell ref="B107:H108"/>
    <mergeCell ref="J107:Q108"/>
    <mergeCell ref="S107:Y108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A21:Z21"/>
    <mergeCell ref="A22:Z22"/>
    <mergeCell ref="X24:Z24"/>
    <mergeCell ref="A25:Z25"/>
    <mergeCell ref="B30:G30"/>
    <mergeCell ref="H30:J30"/>
    <mergeCell ref="K30:M30"/>
    <mergeCell ref="N30:P30"/>
    <mergeCell ref="Q30:S30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26:G26"/>
    <mergeCell ref="B35:G35"/>
    <mergeCell ref="H35:J35"/>
    <mergeCell ref="K35:M35"/>
    <mergeCell ref="N35:P35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B33:G33"/>
    <mergeCell ref="H33:J33"/>
    <mergeCell ref="K33:M33"/>
    <mergeCell ref="N33:P33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B60:L60"/>
    <mergeCell ref="M60:X60"/>
    <mergeCell ref="B55:L55"/>
    <mergeCell ref="M55:X55"/>
    <mergeCell ref="B56:L56"/>
    <mergeCell ref="M56:X56"/>
    <mergeCell ref="B48:L48"/>
    <mergeCell ref="M48:X48"/>
    <mergeCell ref="B49:L49"/>
    <mergeCell ref="M49:X49"/>
    <mergeCell ref="B47:L47"/>
    <mergeCell ref="M47:X47"/>
    <mergeCell ref="B61:L61"/>
    <mergeCell ref="M61:X61"/>
    <mergeCell ref="B62:L62"/>
    <mergeCell ref="M62:X62"/>
    <mergeCell ref="Y62:Z62"/>
    <mergeCell ref="T41:U41"/>
    <mergeCell ref="V41:W41"/>
    <mergeCell ref="Y61:Z61"/>
    <mergeCell ref="Y59:Z59"/>
    <mergeCell ref="Y58:Z58"/>
    <mergeCell ref="B59:L59"/>
    <mergeCell ref="M59:X59"/>
    <mergeCell ref="Y55:Z55"/>
    <mergeCell ref="Y56:Z56"/>
    <mergeCell ref="B50:L50"/>
    <mergeCell ref="Y50:Z50"/>
    <mergeCell ref="B53:L53"/>
    <mergeCell ref="M53:X53"/>
    <mergeCell ref="Y53:Z53"/>
    <mergeCell ref="B54:L54"/>
    <mergeCell ref="M54:X54"/>
    <mergeCell ref="Y54:Z54"/>
    <mergeCell ref="Y48:Z48"/>
    <mergeCell ref="Y49:Z49"/>
    <mergeCell ref="J84:Q93"/>
    <mergeCell ref="S84:Y93"/>
    <mergeCell ref="B94:H95"/>
    <mergeCell ref="J94:Q95"/>
    <mergeCell ref="S94:Y95"/>
    <mergeCell ref="H70:P70"/>
    <mergeCell ref="Q70:X70"/>
    <mergeCell ref="Y70:Z70"/>
    <mergeCell ref="B71:G71"/>
    <mergeCell ref="H71:P71"/>
    <mergeCell ref="Q71:X71"/>
    <mergeCell ref="Y71:Z71"/>
    <mergeCell ref="B72:G72"/>
    <mergeCell ref="H72:P72"/>
    <mergeCell ref="Q72:X72"/>
    <mergeCell ref="Y72:Z72"/>
    <mergeCell ref="B70:G70"/>
    <mergeCell ref="F126:J126"/>
    <mergeCell ref="F127:J127"/>
    <mergeCell ref="B120:H121"/>
    <mergeCell ref="J120:Q121"/>
    <mergeCell ref="S120:Y121"/>
    <mergeCell ref="F124:J124"/>
    <mergeCell ref="R124:W124"/>
    <mergeCell ref="Q126:X126"/>
    <mergeCell ref="R127:W127"/>
    <mergeCell ref="F128:J128"/>
    <mergeCell ref="X26:Z40"/>
    <mergeCell ref="A41:S41"/>
    <mergeCell ref="X41:Z41"/>
    <mergeCell ref="A42:Z42"/>
    <mergeCell ref="A45:Z45"/>
    <mergeCell ref="B46:L46"/>
    <mergeCell ref="M46:X46"/>
    <mergeCell ref="Y46:Z46"/>
    <mergeCell ref="A51:Z51"/>
    <mergeCell ref="B52:L52"/>
    <mergeCell ref="M52:X52"/>
    <mergeCell ref="Y52:Z52"/>
    <mergeCell ref="A57:Z57"/>
    <mergeCell ref="B58:L58"/>
    <mergeCell ref="M58:X58"/>
    <mergeCell ref="B66:G66"/>
    <mergeCell ref="H66:P66"/>
    <mergeCell ref="Q66:X66"/>
    <mergeCell ref="Y66:Z66"/>
    <mergeCell ref="B76:Y80"/>
    <mergeCell ref="B84:H93"/>
    <mergeCell ref="F125:J125"/>
    <mergeCell ref="R125:W12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Z128"/>
  <sheetViews>
    <sheetView view="pageBreakPreview" zoomScaleSheetLayoutView="100" workbookViewId="0" topLeftCell="A10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500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1716900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10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500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486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470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10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1716900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500</v>
      </c>
      <c r="I26" s="138"/>
      <c r="J26" s="138"/>
      <c r="K26" s="103">
        <f>SUM(K27:M30)</f>
        <v>0</v>
      </c>
      <c r="L26" s="104"/>
      <c r="M26" s="105"/>
      <c r="N26" s="103">
        <f aca="true" t="shared" si="0" ref="N26">SUM(N27:P30)</f>
        <v>0</v>
      </c>
      <c r="O26" s="104"/>
      <c r="P26" s="105"/>
      <c r="Q26" s="103">
        <f aca="true" t="shared" si="1" ref="Q26">SUM(Q27:S30)</f>
        <v>0</v>
      </c>
      <c r="R26" s="104"/>
      <c r="S26" s="105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500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500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500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500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10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10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500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500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486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486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470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470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6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10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6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Y60:Z6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S13:U19"/>
    <mergeCell ref="V13:X19"/>
    <mergeCell ref="Y13:Z19"/>
    <mergeCell ref="B18:J18"/>
    <mergeCell ref="K18:M18"/>
    <mergeCell ref="N18:P18"/>
    <mergeCell ref="B19:J19"/>
    <mergeCell ref="K19:M19"/>
    <mergeCell ref="N19:P19"/>
    <mergeCell ref="Q19:R19"/>
    <mergeCell ref="B14:J14"/>
    <mergeCell ref="K14:M14"/>
    <mergeCell ref="N14:P14"/>
    <mergeCell ref="Q14:R14"/>
    <mergeCell ref="B15:J15"/>
    <mergeCell ref="K15:M15"/>
    <mergeCell ref="N15:P15"/>
    <mergeCell ref="Q15:R15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Y47:Z47"/>
    <mergeCell ref="B44:L44"/>
    <mergeCell ref="M44:X44"/>
    <mergeCell ref="Y44:Z44"/>
    <mergeCell ref="B40:G40"/>
    <mergeCell ref="H40:J40"/>
    <mergeCell ref="K40:M40"/>
    <mergeCell ref="N40:P40"/>
    <mergeCell ref="Q40:S40"/>
    <mergeCell ref="T40:U40"/>
    <mergeCell ref="V40:W40"/>
    <mergeCell ref="B67:G67"/>
    <mergeCell ref="H67:P67"/>
    <mergeCell ref="Q67:X67"/>
    <mergeCell ref="Y67:Z67"/>
    <mergeCell ref="B68:G68"/>
    <mergeCell ref="H68:P68"/>
    <mergeCell ref="Q68:X68"/>
    <mergeCell ref="Y68:Z68"/>
    <mergeCell ref="B69:G69"/>
    <mergeCell ref="H69:P69"/>
    <mergeCell ref="Q69:X69"/>
    <mergeCell ref="Y69:Z69"/>
    <mergeCell ref="B110:H119"/>
    <mergeCell ref="J110:Q119"/>
    <mergeCell ref="S110:Y119"/>
    <mergeCell ref="B97:H106"/>
    <mergeCell ref="J97:Q106"/>
    <mergeCell ref="S97:Y106"/>
    <mergeCell ref="B107:H108"/>
    <mergeCell ref="J107:Q108"/>
    <mergeCell ref="S107:Y108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A21:Z21"/>
    <mergeCell ref="A22:Z22"/>
    <mergeCell ref="X24:Z24"/>
    <mergeCell ref="A25:Z25"/>
    <mergeCell ref="B30:G30"/>
    <mergeCell ref="H30:J30"/>
    <mergeCell ref="K30:M30"/>
    <mergeCell ref="N30:P30"/>
    <mergeCell ref="Q30:S30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26:G26"/>
    <mergeCell ref="B35:G35"/>
    <mergeCell ref="H35:J35"/>
    <mergeCell ref="K35:M35"/>
    <mergeCell ref="N35:P35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B33:G33"/>
    <mergeCell ref="H33:J33"/>
    <mergeCell ref="K33:M33"/>
    <mergeCell ref="N33:P33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B60:L60"/>
    <mergeCell ref="M60:X60"/>
    <mergeCell ref="B55:L55"/>
    <mergeCell ref="M55:X55"/>
    <mergeCell ref="B56:L56"/>
    <mergeCell ref="M56:X56"/>
    <mergeCell ref="B48:L48"/>
    <mergeCell ref="M48:X48"/>
    <mergeCell ref="B49:L49"/>
    <mergeCell ref="M49:X49"/>
    <mergeCell ref="B47:L47"/>
    <mergeCell ref="M47:X47"/>
    <mergeCell ref="B61:L61"/>
    <mergeCell ref="M61:X61"/>
    <mergeCell ref="B62:L62"/>
    <mergeCell ref="M62:X62"/>
    <mergeCell ref="Y62:Z62"/>
    <mergeCell ref="T41:U41"/>
    <mergeCell ref="V41:W41"/>
    <mergeCell ref="Y61:Z61"/>
    <mergeCell ref="Y59:Z59"/>
    <mergeCell ref="Y58:Z58"/>
    <mergeCell ref="B59:L59"/>
    <mergeCell ref="M59:X59"/>
    <mergeCell ref="Y55:Z55"/>
    <mergeCell ref="Y56:Z56"/>
    <mergeCell ref="B50:L50"/>
    <mergeCell ref="Y50:Z50"/>
    <mergeCell ref="B53:L53"/>
    <mergeCell ref="M53:X53"/>
    <mergeCell ref="Y53:Z53"/>
    <mergeCell ref="B54:L54"/>
    <mergeCell ref="M54:X54"/>
    <mergeCell ref="Y54:Z54"/>
    <mergeCell ref="Y48:Z48"/>
    <mergeCell ref="Y49:Z49"/>
    <mergeCell ref="J84:Q93"/>
    <mergeCell ref="S84:Y93"/>
    <mergeCell ref="B94:H95"/>
    <mergeCell ref="J94:Q95"/>
    <mergeCell ref="S94:Y95"/>
    <mergeCell ref="H70:P70"/>
    <mergeCell ref="Q70:X70"/>
    <mergeCell ref="Y70:Z70"/>
    <mergeCell ref="B71:G71"/>
    <mergeCell ref="H71:P71"/>
    <mergeCell ref="Q71:X71"/>
    <mergeCell ref="Y71:Z71"/>
    <mergeCell ref="B72:G72"/>
    <mergeCell ref="H72:P72"/>
    <mergeCell ref="Q72:X72"/>
    <mergeCell ref="Y72:Z72"/>
    <mergeCell ref="B70:G70"/>
    <mergeCell ref="F126:J126"/>
    <mergeCell ref="F127:J127"/>
    <mergeCell ref="B120:H121"/>
    <mergeCell ref="J120:Q121"/>
    <mergeCell ref="S120:Y121"/>
    <mergeCell ref="F124:J124"/>
    <mergeCell ref="R124:W124"/>
    <mergeCell ref="Q126:X126"/>
    <mergeCell ref="R127:W127"/>
    <mergeCell ref="F128:J128"/>
    <mergeCell ref="X26:Z40"/>
    <mergeCell ref="A41:S41"/>
    <mergeCell ref="X41:Z41"/>
    <mergeCell ref="A42:Z42"/>
    <mergeCell ref="A45:Z45"/>
    <mergeCell ref="B46:L46"/>
    <mergeCell ref="M46:X46"/>
    <mergeCell ref="Y46:Z46"/>
    <mergeCell ref="A51:Z51"/>
    <mergeCell ref="B52:L52"/>
    <mergeCell ref="M52:X52"/>
    <mergeCell ref="Y52:Z52"/>
    <mergeCell ref="A57:Z57"/>
    <mergeCell ref="B58:L58"/>
    <mergeCell ref="M58:X58"/>
    <mergeCell ref="B66:G66"/>
    <mergeCell ref="H66:P66"/>
    <mergeCell ref="Q66:X66"/>
    <mergeCell ref="Y66:Z66"/>
    <mergeCell ref="B76:Y80"/>
    <mergeCell ref="B84:H93"/>
    <mergeCell ref="F125:J125"/>
    <mergeCell ref="R125:W12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Z128"/>
  <sheetViews>
    <sheetView view="pageBreakPreview" zoomScaleSheetLayoutView="100" workbookViewId="0" topLeftCell="A28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20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200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1033600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4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200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200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400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6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1033600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200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200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200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200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200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4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4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200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200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200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200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400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400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6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6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6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Y60:Z6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S13:U19"/>
    <mergeCell ref="V13:X19"/>
    <mergeCell ref="Y13:Z19"/>
    <mergeCell ref="B18:J18"/>
    <mergeCell ref="K18:M18"/>
    <mergeCell ref="N18:P18"/>
    <mergeCell ref="B19:J19"/>
    <mergeCell ref="K19:M19"/>
    <mergeCell ref="N19:P19"/>
    <mergeCell ref="Q19:R19"/>
    <mergeCell ref="B14:J14"/>
    <mergeCell ref="K14:M14"/>
    <mergeCell ref="N14:P14"/>
    <mergeCell ref="Q14:R14"/>
    <mergeCell ref="B15:J15"/>
    <mergeCell ref="K15:M15"/>
    <mergeCell ref="N15:P15"/>
    <mergeCell ref="Q15:R15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Y47:Z47"/>
    <mergeCell ref="B44:L44"/>
    <mergeCell ref="M44:X44"/>
    <mergeCell ref="Y44:Z44"/>
    <mergeCell ref="B40:G40"/>
    <mergeCell ref="H40:J40"/>
    <mergeCell ref="K40:M40"/>
    <mergeCell ref="N40:P40"/>
    <mergeCell ref="Q40:S40"/>
    <mergeCell ref="T40:U40"/>
    <mergeCell ref="V40:W40"/>
    <mergeCell ref="B67:G67"/>
    <mergeCell ref="H67:P67"/>
    <mergeCell ref="Q67:X67"/>
    <mergeCell ref="Y67:Z67"/>
    <mergeCell ref="B68:G68"/>
    <mergeCell ref="H68:P68"/>
    <mergeCell ref="Q68:X68"/>
    <mergeCell ref="Y68:Z68"/>
    <mergeCell ref="B69:G69"/>
    <mergeCell ref="H69:P69"/>
    <mergeCell ref="Q69:X69"/>
    <mergeCell ref="Y69:Z69"/>
    <mergeCell ref="B110:H119"/>
    <mergeCell ref="J110:Q119"/>
    <mergeCell ref="S110:Y119"/>
    <mergeCell ref="B97:H106"/>
    <mergeCell ref="J97:Q106"/>
    <mergeCell ref="S97:Y106"/>
    <mergeCell ref="B107:H108"/>
    <mergeCell ref="J107:Q108"/>
    <mergeCell ref="S107:Y108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A21:Z21"/>
    <mergeCell ref="A22:Z22"/>
    <mergeCell ref="X24:Z24"/>
    <mergeCell ref="A25:Z25"/>
    <mergeCell ref="B30:G30"/>
    <mergeCell ref="H30:J30"/>
    <mergeCell ref="K30:M30"/>
    <mergeCell ref="N30:P30"/>
    <mergeCell ref="Q30:S30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26:G26"/>
    <mergeCell ref="B35:G35"/>
    <mergeCell ref="H35:J35"/>
    <mergeCell ref="K35:M35"/>
    <mergeCell ref="N35:P35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B33:G33"/>
    <mergeCell ref="H33:J33"/>
    <mergeCell ref="K33:M33"/>
    <mergeCell ref="N33:P33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B60:L60"/>
    <mergeCell ref="M60:X60"/>
    <mergeCell ref="B55:L55"/>
    <mergeCell ref="M55:X55"/>
    <mergeCell ref="B56:L56"/>
    <mergeCell ref="M56:X56"/>
    <mergeCell ref="B48:L48"/>
    <mergeCell ref="M48:X48"/>
    <mergeCell ref="B49:L49"/>
    <mergeCell ref="M49:X49"/>
    <mergeCell ref="B47:L47"/>
    <mergeCell ref="M47:X47"/>
    <mergeCell ref="B61:L61"/>
    <mergeCell ref="M61:X61"/>
    <mergeCell ref="B62:L62"/>
    <mergeCell ref="M62:X62"/>
    <mergeCell ref="Y62:Z62"/>
    <mergeCell ref="T41:U41"/>
    <mergeCell ref="V41:W41"/>
    <mergeCell ref="Y61:Z61"/>
    <mergeCell ref="Y59:Z59"/>
    <mergeCell ref="Y58:Z58"/>
    <mergeCell ref="B59:L59"/>
    <mergeCell ref="M59:X59"/>
    <mergeCell ref="Y55:Z55"/>
    <mergeCell ref="Y56:Z56"/>
    <mergeCell ref="B50:L50"/>
    <mergeCell ref="Y50:Z50"/>
    <mergeCell ref="B53:L53"/>
    <mergeCell ref="M53:X53"/>
    <mergeCell ref="Y53:Z53"/>
    <mergeCell ref="B54:L54"/>
    <mergeCell ref="M54:X54"/>
    <mergeCell ref="Y54:Z54"/>
    <mergeCell ref="Y48:Z48"/>
    <mergeCell ref="Y49:Z49"/>
    <mergeCell ref="J84:Q93"/>
    <mergeCell ref="S84:Y93"/>
    <mergeCell ref="B94:H95"/>
    <mergeCell ref="J94:Q95"/>
    <mergeCell ref="S94:Y95"/>
    <mergeCell ref="H70:P70"/>
    <mergeCell ref="Q70:X70"/>
    <mergeCell ref="Y70:Z70"/>
    <mergeCell ref="B71:G71"/>
    <mergeCell ref="H71:P71"/>
    <mergeCell ref="Q71:X71"/>
    <mergeCell ref="Y71:Z71"/>
    <mergeCell ref="B72:G72"/>
    <mergeCell ref="H72:P72"/>
    <mergeCell ref="Q72:X72"/>
    <mergeCell ref="Y72:Z72"/>
    <mergeCell ref="B70:G70"/>
    <mergeCell ref="F126:J126"/>
    <mergeCell ref="F127:J127"/>
    <mergeCell ref="B120:H121"/>
    <mergeCell ref="J120:Q121"/>
    <mergeCell ref="S120:Y121"/>
    <mergeCell ref="F124:J124"/>
    <mergeCell ref="R124:W124"/>
    <mergeCell ref="Q126:X126"/>
    <mergeCell ref="R127:W127"/>
    <mergeCell ref="F128:J128"/>
    <mergeCell ref="X26:Z40"/>
    <mergeCell ref="A41:S41"/>
    <mergeCell ref="X41:Z41"/>
    <mergeCell ref="A42:Z42"/>
    <mergeCell ref="A45:Z45"/>
    <mergeCell ref="B46:L46"/>
    <mergeCell ref="M46:X46"/>
    <mergeCell ref="Y46:Z46"/>
    <mergeCell ref="A51:Z51"/>
    <mergeCell ref="B52:L52"/>
    <mergeCell ref="M52:X52"/>
    <mergeCell ref="Y52:Z52"/>
    <mergeCell ref="A57:Z57"/>
    <mergeCell ref="B58:L58"/>
    <mergeCell ref="M58:X58"/>
    <mergeCell ref="B66:G66"/>
    <mergeCell ref="H66:P66"/>
    <mergeCell ref="Q66:X66"/>
    <mergeCell ref="Y66:Z66"/>
    <mergeCell ref="B76:Y80"/>
    <mergeCell ref="B84:H93"/>
    <mergeCell ref="F125:J125"/>
    <mergeCell ref="R125:W12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Z122"/>
  <sheetViews>
    <sheetView view="pageBreakPreview" zoomScaleSheetLayoutView="100" workbookViewId="0" topLeftCell="A1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21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100</v>
      </c>
      <c r="L13" s="154"/>
      <c r="M13" s="154"/>
      <c r="N13" s="154">
        <f>Q28</f>
        <v>100</v>
      </c>
      <c r="O13" s="154"/>
      <c r="P13" s="154"/>
      <c r="Q13" s="155">
        <f>V24/T24*100</f>
        <v>117.00000000000001</v>
      </c>
      <c r="R13" s="155"/>
      <c r="S13" s="218">
        <v>105300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2</v>
      </c>
      <c r="L14" s="165"/>
      <c r="M14" s="165"/>
      <c r="N14" s="154">
        <f>Q30</f>
        <v>2</v>
      </c>
      <c r="O14" s="154"/>
      <c r="P14" s="154"/>
      <c r="Q14" s="155">
        <f>V29/T29*100</f>
        <v>100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100</v>
      </c>
      <c r="L15" s="165"/>
      <c r="M15" s="165"/>
      <c r="N15" s="154">
        <f>Q32</f>
        <v>100</v>
      </c>
      <c r="O15" s="154"/>
      <c r="P15" s="154"/>
      <c r="Q15" s="155">
        <f>V31/T31*100</f>
        <v>100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s="8" customFormat="1" ht="24" customHeight="1">
      <c r="A16" s="15">
        <v>4</v>
      </c>
      <c r="B16" s="166" t="s">
        <v>93</v>
      </c>
      <c r="C16" s="167"/>
      <c r="D16" s="167"/>
      <c r="E16" s="167"/>
      <c r="F16" s="167"/>
      <c r="G16" s="167"/>
      <c r="H16" s="167"/>
      <c r="I16" s="167"/>
      <c r="J16" s="168"/>
      <c r="K16" s="169">
        <v>80</v>
      </c>
      <c r="L16" s="170"/>
      <c r="M16" s="171"/>
      <c r="N16" s="172">
        <f>Q33</f>
        <v>2</v>
      </c>
      <c r="O16" s="173"/>
      <c r="P16" s="174"/>
      <c r="Q16" s="162">
        <f>V33/T33*100</f>
        <v>2.5</v>
      </c>
      <c r="R16" s="163"/>
      <c r="S16" s="221"/>
      <c r="T16" s="222"/>
      <c r="U16" s="223"/>
      <c r="V16" s="230"/>
      <c r="W16" s="231"/>
      <c r="X16" s="232"/>
      <c r="Y16" s="200"/>
      <c r="Z16" s="201"/>
    </row>
    <row r="17" spans="1:26" ht="24" customHeight="1">
      <c r="A17" s="15">
        <v>5</v>
      </c>
      <c r="B17" s="152" t="s">
        <v>94</v>
      </c>
      <c r="C17" s="152"/>
      <c r="D17" s="152"/>
      <c r="E17" s="152"/>
      <c r="F17" s="152"/>
      <c r="G17" s="152"/>
      <c r="H17" s="152"/>
      <c r="I17" s="152"/>
      <c r="J17" s="152"/>
      <c r="K17" s="153">
        <v>2</v>
      </c>
      <c r="L17" s="153"/>
      <c r="M17" s="153"/>
      <c r="N17" s="154">
        <f>Q34</f>
        <v>2</v>
      </c>
      <c r="O17" s="154"/>
      <c r="P17" s="154"/>
      <c r="Q17" s="155">
        <f>V34/T34*100</f>
        <v>100</v>
      </c>
      <c r="R17" s="155"/>
      <c r="S17" s="224"/>
      <c r="T17" s="225"/>
      <c r="U17" s="226"/>
      <c r="V17" s="233"/>
      <c r="W17" s="234"/>
      <c r="X17" s="235"/>
      <c r="Y17" s="202"/>
      <c r="Z17" s="203"/>
    </row>
    <row r="18" spans="1:26" ht="24" customHeight="1">
      <c r="A18" s="140" t="s">
        <v>31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207"/>
      <c r="L18" s="207"/>
      <c r="M18" s="207"/>
      <c r="N18" s="207"/>
      <c r="O18" s="207"/>
      <c r="P18" s="208"/>
      <c r="Q18" s="143">
        <f>V35</f>
        <v>105.325</v>
      </c>
      <c r="R18" s="143"/>
      <c r="S18" s="209">
        <f>SUM(S13)</f>
        <v>105300</v>
      </c>
      <c r="T18" s="209"/>
      <c r="U18" s="209"/>
      <c r="V18" s="131">
        <f>V13</f>
        <v>0</v>
      </c>
      <c r="W18" s="131"/>
      <c r="X18" s="131"/>
      <c r="Y18" s="131">
        <f>SUM(Y13)</f>
        <v>0</v>
      </c>
      <c r="Z18" s="131"/>
    </row>
    <row r="19" spans="1:26" ht="9.9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256"/>
      <c r="L19" s="256"/>
      <c r="M19" s="256"/>
      <c r="N19" s="256"/>
      <c r="O19" s="256"/>
      <c r="P19" s="256"/>
      <c r="Q19" s="31"/>
      <c r="R19" s="31"/>
      <c r="S19" s="210"/>
      <c r="T19" s="210"/>
      <c r="U19" s="210"/>
      <c r="V19" s="210"/>
      <c r="W19" s="210"/>
      <c r="X19" s="210"/>
      <c r="Y19" s="210"/>
      <c r="Z19" s="210"/>
    </row>
    <row r="20" spans="1:26" ht="24" customHeight="1">
      <c r="A20" s="132" t="s">
        <v>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257"/>
      <c r="T20" s="257"/>
      <c r="U20" s="257"/>
      <c r="V20" s="257"/>
      <c r="W20" s="257"/>
      <c r="X20" s="257"/>
      <c r="Y20" s="257"/>
      <c r="Z20" s="257"/>
    </row>
    <row r="21" spans="1:13" ht="9.95" customHeight="1">
      <c r="A21" s="5"/>
      <c r="H21" s="12"/>
      <c r="I21" s="12"/>
      <c r="J21" s="12"/>
      <c r="K21" s="12"/>
      <c r="L21" s="12"/>
      <c r="M21" s="12"/>
    </row>
    <row r="22" spans="1:26" ht="60" customHeight="1">
      <c r="A22" s="21" t="s">
        <v>6</v>
      </c>
      <c r="B22" s="96" t="s">
        <v>27</v>
      </c>
      <c r="C22" s="96"/>
      <c r="D22" s="96"/>
      <c r="E22" s="96"/>
      <c r="F22" s="96"/>
      <c r="G22" s="96"/>
      <c r="H22" s="96" t="s">
        <v>32</v>
      </c>
      <c r="I22" s="96"/>
      <c r="J22" s="96"/>
      <c r="K22" s="96" t="s">
        <v>28</v>
      </c>
      <c r="L22" s="96"/>
      <c r="M22" s="96"/>
      <c r="N22" s="96" t="s">
        <v>33</v>
      </c>
      <c r="O22" s="96"/>
      <c r="P22" s="96"/>
      <c r="Q22" s="96" t="s">
        <v>34</v>
      </c>
      <c r="R22" s="96"/>
      <c r="S22" s="96"/>
      <c r="T22" s="96" t="s">
        <v>35</v>
      </c>
      <c r="U22" s="96"/>
      <c r="V22" s="100" t="s">
        <v>8</v>
      </c>
      <c r="W22" s="100"/>
      <c r="X22" s="96" t="s">
        <v>9</v>
      </c>
      <c r="Y22" s="96"/>
      <c r="Z22" s="96"/>
    </row>
    <row r="23" spans="1:26" ht="24" customHeight="1">
      <c r="A23" s="133" t="s">
        <v>103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5"/>
      <c r="U23" s="135"/>
      <c r="V23" s="134"/>
      <c r="W23" s="134"/>
      <c r="X23" s="134"/>
      <c r="Y23" s="134"/>
      <c r="Z23" s="136"/>
    </row>
    <row r="24" spans="1:26" ht="72" customHeight="1">
      <c r="A24" s="16">
        <v>1</v>
      </c>
      <c r="B24" s="137" t="s">
        <v>88</v>
      </c>
      <c r="C24" s="137"/>
      <c r="D24" s="137"/>
      <c r="E24" s="137"/>
      <c r="F24" s="137"/>
      <c r="G24" s="137"/>
      <c r="H24" s="138">
        <v>100</v>
      </c>
      <c r="I24" s="138"/>
      <c r="J24" s="138"/>
      <c r="K24" s="126"/>
      <c r="L24" s="126"/>
      <c r="M24" s="126"/>
      <c r="N24" s="126"/>
      <c r="O24" s="126"/>
      <c r="P24" s="126"/>
      <c r="Q24" s="126"/>
      <c r="R24" s="126"/>
      <c r="S24" s="103"/>
      <c r="T24" s="160">
        <v>60</v>
      </c>
      <c r="U24" s="160"/>
      <c r="V24" s="130">
        <f>SUM(V25:W28)</f>
        <v>70.2</v>
      </c>
      <c r="W24" s="161"/>
      <c r="X24" s="30"/>
      <c r="Y24" s="31"/>
      <c r="Z24" s="32"/>
    </row>
    <row r="25" spans="1:26" ht="24" customHeight="1">
      <c r="A25" s="15">
        <v>1.1</v>
      </c>
      <c r="B25" s="156" t="s">
        <v>95</v>
      </c>
      <c r="C25" s="156"/>
      <c r="D25" s="156"/>
      <c r="E25" s="156"/>
      <c r="F25" s="156"/>
      <c r="G25" s="156"/>
      <c r="H25" s="157">
        <v>100</v>
      </c>
      <c r="I25" s="157"/>
      <c r="J25" s="157"/>
      <c r="K25" s="139"/>
      <c r="L25" s="139"/>
      <c r="M25" s="139"/>
      <c r="N25" s="139"/>
      <c r="O25" s="139"/>
      <c r="P25" s="139"/>
      <c r="Q25" s="139">
        <v>100</v>
      </c>
      <c r="R25" s="139"/>
      <c r="S25" s="114"/>
      <c r="T25" s="127">
        <v>25</v>
      </c>
      <c r="U25" s="127"/>
      <c r="V25" s="102">
        <f>(T25*((K25*0)+(N25*50)+(Q25*100)))/(H25*100)</f>
        <v>25</v>
      </c>
      <c r="W25" s="128"/>
      <c r="X25" s="33"/>
      <c r="Y25" s="34"/>
      <c r="Z25" s="35"/>
    </row>
    <row r="26" spans="1:26" ht="24" customHeight="1">
      <c r="A26" s="15">
        <v>1.2</v>
      </c>
      <c r="B26" s="156" t="s">
        <v>96</v>
      </c>
      <c r="C26" s="156"/>
      <c r="D26" s="156"/>
      <c r="E26" s="156"/>
      <c r="F26" s="156"/>
      <c r="G26" s="156"/>
      <c r="H26" s="157">
        <v>100</v>
      </c>
      <c r="I26" s="157"/>
      <c r="J26" s="157"/>
      <c r="K26" s="158">
        <f>SUM(K27:M30)</f>
        <v>0</v>
      </c>
      <c r="L26" s="158"/>
      <c r="M26" s="158"/>
      <c r="N26" s="158">
        <f aca="true" t="shared" si="0" ref="N26">SUM(N27:P30)</f>
        <v>0</v>
      </c>
      <c r="O26" s="158"/>
      <c r="P26" s="158"/>
      <c r="Q26" s="158">
        <f aca="true" t="shared" si="1" ref="Q26">SUM(Q27:S30)</f>
        <v>202</v>
      </c>
      <c r="R26" s="158"/>
      <c r="S26" s="158"/>
      <c r="T26" s="127">
        <v>10</v>
      </c>
      <c r="U26" s="127"/>
      <c r="V26" s="102">
        <f aca="true" t="shared" si="2" ref="V26">(T26*((K26*0)+(N26*50)+(Q26*100)))/(H26*100)</f>
        <v>20.2</v>
      </c>
      <c r="W26" s="128"/>
      <c r="X26" s="33"/>
      <c r="Y26" s="34"/>
      <c r="Z26" s="35"/>
    </row>
    <row r="27" spans="1:26" ht="48" customHeight="1">
      <c r="A27" s="15">
        <v>1.3</v>
      </c>
      <c r="B27" s="108" t="s">
        <v>97</v>
      </c>
      <c r="C27" s="109"/>
      <c r="D27" s="109"/>
      <c r="E27" s="109"/>
      <c r="F27" s="109"/>
      <c r="G27" s="110"/>
      <c r="H27" s="111">
        <v>100</v>
      </c>
      <c r="I27" s="112"/>
      <c r="J27" s="113"/>
      <c r="K27" s="114"/>
      <c r="L27" s="115"/>
      <c r="M27" s="116"/>
      <c r="N27" s="114"/>
      <c r="O27" s="115"/>
      <c r="P27" s="116"/>
      <c r="Q27" s="114">
        <v>100</v>
      </c>
      <c r="R27" s="115"/>
      <c r="S27" s="115"/>
      <c r="T27" s="127">
        <v>15</v>
      </c>
      <c r="U27" s="127"/>
      <c r="V27" s="102">
        <f aca="true" t="shared" si="3" ref="V27:V28">(T27*((K27*0)+(N27*50)+(Q27*100)))/(H27*100)</f>
        <v>15</v>
      </c>
      <c r="W27" s="128"/>
      <c r="X27" s="33"/>
      <c r="Y27" s="34"/>
      <c r="Z27" s="35"/>
    </row>
    <row r="28" spans="1:26" ht="24" customHeight="1">
      <c r="A28" s="15">
        <v>1.4</v>
      </c>
      <c r="B28" s="108" t="s">
        <v>98</v>
      </c>
      <c r="C28" s="109"/>
      <c r="D28" s="109"/>
      <c r="E28" s="109"/>
      <c r="F28" s="109"/>
      <c r="G28" s="110"/>
      <c r="H28" s="111">
        <v>100</v>
      </c>
      <c r="I28" s="112"/>
      <c r="J28" s="113"/>
      <c r="K28" s="114"/>
      <c r="L28" s="115"/>
      <c r="M28" s="116"/>
      <c r="N28" s="114"/>
      <c r="O28" s="115"/>
      <c r="P28" s="116"/>
      <c r="Q28" s="114">
        <v>100</v>
      </c>
      <c r="R28" s="115"/>
      <c r="S28" s="117"/>
      <c r="T28" s="118">
        <v>10</v>
      </c>
      <c r="U28" s="119"/>
      <c r="V28" s="102">
        <f t="shared" si="3"/>
        <v>10</v>
      </c>
      <c r="W28" s="128"/>
      <c r="X28" s="33"/>
      <c r="Y28" s="34"/>
      <c r="Z28" s="35"/>
    </row>
    <row r="29" spans="1:26" ht="24" customHeight="1">
      <c r="A29" s="16">
        <v>2</v>
      </c>
      <c r="B29" s="120" t="s">
        <v>89</v>
      </c>
      <c r="C29" s="121"/>
      <c r="D29" s="121"/>
      <c r="E29" s="121"/>
      <c r="F29" s="121"/>
      <c r="G29" s="122"/>
      <c r="H29" s="123">
        <v>2</v>
      </c>
      <c r="I29" s="124"/>
      <c r="J29" s="125"/>
      <c r="K29" s="103"/>
      <c r="L29" s="104"/>
      <c r="M29" s="105"/>
      <c r="N29" s="103"/>
      <c r="O29" s="104"/>
      <c r="P29" s="105"/>
      <c r="Q29" s="103"/>
      <c r="R29" s="104"/>
      <c r="S29" s="213"/>
      <c r="T29" s="106">
        <v>10</v>
      </c>
      <c r="U29" s="107"/>
      <c r="V29" s="129">
        <f>SUM(V30)</f>
        <v>10</v>
      </c>
      <c r="W29" s="130"/>
      <c r="X29" s="33"/>
      <c r="Y29" s="34"/>
      <c r="Z29" s="35"/>
    </row>
    <row r="30" spans="1:26" ht="48" customHeight="1">
      <c r="A30" s="15">
        <v>2.1</v>
      </c>
      <c r="B30" s="108" t="s">
        <v>99</v>
      </c>
      <c r="C30" s="109"/>
      <c r="D30" s="109"/>
      <c r="E30" s="109"/>
      <c r="F30" s="109"/>
      <c r="G30" s="110"/>
      <c r="H30" s="111">
        <v>2</v>
      </c>
      <c r="I30" s="112"/>
      <c r="J30" s="113"/>
      <c r="K30" s="114"/>
      <c r="L30" s="115"/>
      <c r="M30" s="116"/>
      <c r="N30" s="114"/>
      <c r="O30" s="115"/>
      <c r="P30" s="116"/>
      <c r="Q30" s="114">
        <v>2</v>
      </c>
      <c r="R30" s="115"/>
      <c r="S30" s="117"/>
      <c r="T30" s="118">
        <v>10</v>
      </c>
      <c r="U30" s="119"/>
      <c r="V30" s="101">
        <f>(T30*((K30*0)+(N30*50)+(Q30*100)))/(H30*100)</f>
        <v>10</v>
      </c>
      <c r="W30" s="102"/>
      <c r="X30" s="33"/>
      <c r="Y30" s="34"/>
      <c r="Z30" s="35"/>
    </row>
    <row r="31" spans="1:26" ht="24" customHeight="1">
      <c r="A31" s="16">
        <v>3</v>
      </c>
      <c r="B31" s="120" t="s">
        <v>90</v>
      </c>
      <c r="C31" s="121"/>
      <c r="D31" s="121"/>
      <c r="E31" s="121"/>
      <c r="F31" s="121"/>
      <c r="G31" s="122"/>
      <c r="H31" s="123">
        <v>100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100</v>
      </c>
      <c r="R31" s="104"/>
      <c r="S31" s="105"/>
      <c r="T31" s="106">
        <v>20</v>
      </c>
      <c r="U31" s="107"/>
      <c r="V31" s="129">
        <f>SUM(V32)</f>
        <v>20</v>
      </c>
      <c r="W31" s="130"/>
      <c r="X31" s="33"/>
      <c r="Y31" s="34"/>
      <c r="Z31" s="35"/>
    </row>
    <row r="32" spans="1:26" ht="48" customHeight="1">
      <c r="A32" s="15">
        <v>3.1</v>
      </c>
      <c r="B32" s="108" t="s">
        <v>100</v>
      </c>
      <c r="C32" s="109"/>
      <c r="D32" s="109"/>
      <c r="E32" s="109"/>
      <c r="F32" s="109"/>
      <c r="G32" s="110"/>
      <c r="H32" s="111">
        <v>100</v>
      </c>
      <c r="I32" s="112"/>
      <c r="J32" s="113"/>
      <c r="K32" s="114"/>
      <c r="L32" s="115"/>
      <c r="M32" s="116"/>
      <c r="N32" s="114"/>
      <c r="O32" s="115"/>
      <c r="P32" s="116"/>
      <c r="Q32" s="114">
        <v>100</v>
      </c>
      <c r="R32" s="115"/>
      <c r="S32" s="117"/>
      <c r="T32" s="118">
        <v>20</v>
      </c>
      <c r="U32" s="119"/>
      <c r="V32" s="101">
        <f>(T32*((K32*0)+(N32*50)+(Q32*100)))/(H32*100)</f>
        <v>20</v>
      </c>
      <c r="W32" s="102"/>
      <c r="X32" s="33"/>
      <c r="Y32" s="34"/>
      <c r="Z32" s="35"/>
    </row>
    <row r="33" spans="1:26" ht="24" customHeight="1">
      <c r="A33" s="25">
        <v>4</v>
      </c>
      <c r="B33" s="146" t="s">
        <v>93</v>
      </c>
      <c r="C33" s="146"/>
      <c r="D33" s="146"/>
      <c r="E33" s="146"/>
      <c r="F33" s="146"/>
      <c r="G33" s="146"/>
      <c r="H33" s="217">
        <v>80</v>
      </c>
      <c r="I33" s="217"/>
      <c r="J33" s="217"/>
      <c r="K33" s="214">
        <f>K34</f>
        <v>0</v>
      </c>
      <c r="L33" s="214"/>
      <c r="M33" s="214"/>
      <c r="N33" s="214">
        <f aca="true" t="shared" si="4" ref="N33">N34</f>
        <v>0</v>
      </c>
      <c r="O33" s="214"/>
      <c r="P33" s="214"/>
      <c r="Q33" s="214">
        <f aca="true" t="shared" si="5" ref="Q33">Q34</f>
        <v>2</v>
      </c>
      <c r="R33" s="214"/>
      <c r="S33" s="214"/>
      <c r="T33" s="127">
        <v>5</v>
      </c>
      <c r="U33" s="127"/>
      <c r="V33" s="101">
        <f aca="true" t="shared" si="6" ref="V33">(T33*((K33*0)+(N33*50)+(Q33*100)))/(H33*100)</f>
        <v>0.125</v>
      </c>
      <c r="W33" s="102"/>
      <c r="X33" s="33"/>
      <c r="Y33" s="34"/>
      <c r="Z33" s="35"/>
    </row>
    <row r="34" spans="1:26" ht="24" customHeight="1">
      <c r="A34" s="25">
        <v>5</v>
      </c>
      <c r="B34" s="146" t="s">
        <v>94</v>
      </c>
      <c r="C34" s="146"/>
      <c r="D34" s="146"/>
      <c r="E34" s="146"/>
      <c r="F34" s="146"/>
      <c r="G34" s="146"/>
      <c r="H34" s="216">
        <v>2</v>
      </c>
      <c r="I34" s="216"/>
      <c r="J34" s="216"/>
      <c r="K34" s="214"/>
      <c r="L34" s="214"/>
      <c r="M34" s="214"/>
      <c r="N34" s="214"/>
      <c r="O34" s="214"/>
      <c r="P34" s="214"/>
      <c r="Q34" s="214">
        <v>2</v>
      </c>
      <c r="R34" s="214"/>
      <c r="S34" s="215"/>
      <c r="T34" s="127">
        <v>5</v>
      </c>
      <c r="U34" s="127"/>
      <c r="V34" s="101">
        <f aca="true" t="shared" si="7" ref="V34">(T34*((K34*0)+(N34*50)+(Q34*100)))/(H34*100)</f>
        <v>5</v>
      </c>
      <c r="W34" s="102"/>
      <c r="X34" s="36"/>
      <c r="Y34" s="37"/>
      <c r="Z34" s="38"/>
    </row>
    <row r="35" spans="1:26" ht="24" customHeight="1">
      <c r="A35" s="148" t="s">
        <v>10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>
        <f>SUM(T24,T29,T31,T33,T34)</f>
        <v>100</v>
      </c>
      <c r="U35" s="150"/>
      <c r="V35" s="143">
        <f>SUM(V24,V29,V31,V33:W34)</f>
        <v>105.325</v>
      </c>
      <c r="W35" s="143"/>
      <c r="X35" s="151"/>
      <c r="Y35" s="151"/>
      <c r="Z35" s="151"/>
    </row>
    <row r="36" spans="1:26" ht="9.9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2" ht="24" customHeight="1">
      <c r="A37" s="4" t="s">
        <v>82</v>
      </c>
      <c r="V37" s="5">
        <f>V38</f>
        <v>0</v>
      </c>
    </row>
    <row r="38" spans="1:26" ht="48" customHeight="1">
      <c r="A38" s="21" t="s">
        <v>6</v>
      </c>
      <c r="B38" s="96" t="s">
        <v>36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 t="s">
        <v>37</v>
      </c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9"/>
      <c r="Y38" s="100" t="s">
        <v>38</v>
      </c>
      <c r="Z38" s="100"/>
    </row>
    <row r="39" spans="1:26" ht="24" customHeight="1">
      <c r="A39" s="93" t="s">
        <v>39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5"/>
    </row>
    <row r="40" spans="1:26" ht="48" customHeight="1">
      <c r="A40" s="26" t="str">
        <f>IF(B40&lt;&gt;"","2.1.1","")</f>
        <v/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7"/>
      <c r="Y40" s="58"/>
      <c r="Z40" s="58"/>
    </row>
    <row r="41" spans="1:26" ht="48" customHeight="1">
      <c r="A41" s="26" t="str">
        <f>IF(B41&lt;&gt;"","2.1.2","")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58"/>
      <c r="Z41" s="58"/>
    </row>
    <row r="42" spans="1:26" ht="48" customHeight="1">
      <c r="A42" s="26" t="str">
        <f>IF(B42&lt;&gt;"","2.1.3","")</f>
        <v/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7"/>
      <c r="Y42" s="58"/>
      <c r="Z42" s="58"/>
    </row>
    <row r="43" spans="1:26" ht="48" customHeight="1">
      <c r="A43" s="26" t="str">
        <f>IF(B43&lt;&gt;"","2.1.4","")</f>
        <v/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58"/>
      <c r="Z43" s="58"/>
    </row>
    <row r="44" spans="1:26" ht="48" customHeight="1">
      <c r="A44" s="26" t="str">
        <f>IF(B44&lt;&gt;"","2.1.5","")</f>
        <v/>
      </c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7"/>
      <c r="M44" s="2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4"/>
      <c r="Y44" s="85"/>
      <c r="Z44" s="86"/>
    </row>
    <row r="45" spans="1:26" ht="24" customHeight="1">
      <c r="A45" s="93" t="s">
        <v>40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IF(B46&lt;&gt;"","2.2.1","")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IF(B47&lt;&gt;"","2.2.2","")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IF(B48&lt;&gt;"","2.2.3","")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IF(B49&lt;&gt;"","2.2.4","")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IF(B50&lt;&gt;"","2.2.5","")</f>
        <v/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/>
      <c r="Y50" s="58"/>
      <c r="Z50" s="58"/>
    </row>
    <row r="51" spans="1:26" ht="24" customHeight="1">
      <c r="A51" s="93" t="s">
        <v>41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IF(B52&lt;&gt;"","2.3.1","")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IF(B53&lt;&gt;"","2.3.2","")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IF(B54&lt;&gt;"","2.3.3","")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IF(B55&lt;&gt;"","2.3.4","")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s="13" customFormat="1" ht="48" customHeight="1">
      <c r="A56" s="26" t="str">
        <f>IF(B56&lt;&gt;"","2.3.5","")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ht="9.95" customHeight="1"/>
    <row r="58" ht="24" customHeight="1">
      <c r="A58" s="5" t="s">
        <v>83</v>
      </c>
    </row>
    <row r="59" ht="9.95" customHeight="1"/>
    <row r="60" spans="1:26" ht="48" customHeight="1">
      <c r="A60" s="21" t="s">
        <v>6</v>
      </c>
      <c r="B60" s="96" t="s">
        <v>42</v>
      </c>
      <c r="C60" s="96"/>
      <c r="D60" s="96"/>
      <c r="E60" s="96"/>
      <c r="F60" s="96"/>
      <c r="G60" s="96"/>
      <c r="H60" s="96" t="s">
        <v>37</v>
      </c>
      <c r="I60" s="96"/>
      <c r="J60" s="96"/>
      <c r="K60" s="96"/>
      <c r="L60" s="96"/>
      <c r="M60" s="96"/>
      <c r="N60" s="96"/>
      <c r="O60" s="96"/>
      <c r="P60" s="96"/>
      <c r="Q60" s="97" t="s">
        <v>43</v>
      </c>
      <c r="R60" s="98"/>
      <c r="S60" s="98"/>
      <c r="T60" s="98"/>
      <c r="U60" s="98"/>
      <c r="V60" s="98"/>
      <c r="W60" s="98"/>
      <c r="X60" s="99"/>
      <c r="Y60" s="100" t="s">
        <v>38</v>
      </c>
      <c r="Z60" s="100"/>
    </row>
    <row r="61" spans="1:26" ht="72" customHeight="1">
      <c r="A61" s="26" t="str">
        <f>IF(B61&lt;&gt;"","3.1","")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  <c r="R61" s="56"/>
      <c r="S61" s="56"/>
      <c r="T61" s="56"/>
      <c r="U61" s="56"/>
      <c r="V61" s="56"/>
      <c r="W61" s="56"/>
      <c r="X61" s="57"/>
      <c r="Y61" s="58"/>
      <c r="Z61" s="58"/>
    </row>
    <row r="62" spans="1:26" ht="72" customHeight="1">
      <c r="A62" s="26" t="str">
        <f>IF(B62&lt;&gt;"","3.2","")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5"/>
      <c r="R62" s="56"/>
      <c r="S62" s="56"/>
      <c r="T62" s="56"/>
      <c r="U62" s="56"/>
      <c r="V62" s="56"/>
      <c r="W62" s="56"/>
      <c r="X62" s="57"/>
      <c r="Y62" s="58"/>
      <c r="Z62" s="58"/>
    </row>
    <row r="63" spans="1:26" ht="72" customHeight="1">
      <c r="A63" s="26" t="str">
        <f>IF(B63&lt;&gt;"","3.3","")</f>
        <v/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5"/>
      <c r="R63" s="56"/>
      <c r="S63" s="56"/>
      <c r="T63" s="56"/>
      <c r="U63" s="56"/>
      <c r="V63" s="56"/>
      <c r="W63" s="56"/>
      <c r="X63" s="57"/>
      <c r="Y63" s="58"/>
      <c r="Z63" s="58"/>
    </row>
    <row r="64" spans="1:26" ht="72" customHeight="1">
      <c r="A64" s="26" t="str">
        <f>IF(B64&lt;&gt;"","3.4","")</f>
        <v/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5"/>
      <c r="R64" s="56"/>
      <c r="S64" s="56"/>
      <c r="T64" s="56"/>
      <c r="U64" s="56"/>
      <c r="V64" s="56"/>
      <c r="W64" s="56"/>
      <c r="X64" s="57"/>
      <c r="Y64" s="58"/>
      <c r="Z64" s="58"/>
    </row>
    <row r="65" spans="1:26" ht="72" customHeight="1">
      <c r="A65" s="26" t="str">
        <f>IF(B65&lt;&gt;"","3.5","")</f>
        <v/>
      </c>
      <c r="B65" s="55"/>
      <c r="C65" s="56"/>
      <c r="D65" s="56"/>
      <c r="E65" s="56"/>
      <c r="F65" s="56"/>
      <c r="G65" s="57"/>
      <c r="H65" s="82"/>
      <c r="I65" s="83"/>
      <c r="J65" s="83"/>
      <c r="K65" s="83"/>
      <c r="L65" s="83"/>
      <c r="M65" s="83"/>
      <c r="N65" s="83"/>
      <c r="O65" s="83"/>
      <c r="P65" s="84"/>
      <c r="Q65" s="82"/>
      <c r="R65" s="83"/>
      <c r="S65" s="83"/>
      <c r="T65" s="83"/>
      <c r="U65" s="83"/>
      <c r="V65" s="83"/>
      <c r="W65" s="83"/>
      <c r="X65" s="84"/>
      <c r="Y65" s="85"/>
      <c r="Z65" s="86"/>
    </row>
    <row r="66" spans="1:26" ht="72" customHeight="1">
      <c r="A66" s="26" t="str">
        <f>IF(B66&lt;&gt;"","3.6","")</f>
        <v/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  <c r="R66" s="56"/>
      <c r="S66" s="56"/>
      <c r="T66" s="56"/>
      <c r="U66" s="56"/>
      <c r="V66" s="56"/>
      <c r="W66" s="56"/>
      <c r="X66" s="57"/>
      <c r="Y66" s="58"/>
      <c r="Z66" s="58"/>
    </row>
    <row r="67" ht="9.95" customHeight="1">
      <c r="A67" s="5"/>
    </row>
    <row r="68" ht="24" customHeight="1">
      <c r="A68" s="5" t="s">
        <v>84</v>
      </c>
    </row>
    <row r="69" ht="10.15" customHeight="1">
      <c r="A69" s="5"/>
    </row>
    <row r="70" spans="2:25" ht="48" customHeight="1"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</row>
    <row r="71" spans="2:25" ht="48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</row>
    <row r="72" spans="2:25" ht="48" customHeight="1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</row>
    <row r="73" spans="2:25" ht="48" customHeight="1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2:25" ht="48" customHeight="1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</row>
    <row r="75" ht="24" customHeight="1">
      <c r="A75" s="5"/>
    </row>
    <row r="76" ht="24" customHeight="1">
      <c r="A76" s="5" t="s">
        <v>85</v>
      </c>
    </row>
    <row r="77" ht="24" customHeight="1"/>
    <row r="78" spans="2:25" ht="48" customHeight="1">
      <c r="B78" s="65"/>
      <c r="C78" s="65"/>
      <c r="D78" s="65"/>
      <c r="E78" s="65"/>
      <c r="F78" s="65"/>
      <c r="G78" s="65"/>
      <c r="H78" s="65"/>
      <c r="J78" s="65"/>
      <c r="K78" s="65"/>
      <c r="L78" s="65"/>
      <c r="M78" s="65"/>
      <c r="N78" s="65"/>
      <c r="O78" s="65"/>
      <c r="P78" s="65"/>
      <c r="Q78" s="65"/>
      <c r="S78" s="66"/>
      <c r="T78" s="67"/>
      <c r="U78" s="67"/>
      <c r="V78" s="67"/>
      <c r="W78" s="67"/>
      <c r="X78" s="67"/>
      <c r="Y78" s="68"/>
    </row>
    <row r="79" spans="2:25" ht="48" customHeight="1">
      <c r="B79" s="65"/>
      <c r="C79" s="65"/>
      <c r="D79" s="65"/>
      <c r="E79" s="65"/>
      <c r="F79" s="65"/>
      <c r="G79" s="65"/>
      <c r="H79" s="65"/>
      <c r="J79" s="65"/>
      <c r="K79" s="65"/>
      <c r="L79" s="65"/>
      <c r="M79" s="65"/>
      <c r="N79" s="65"/>
      <c r="O79" s="65"/>
      <c r="P79" s="65"/>
      <c r="Q79" s="65"/>
      <c r="S79" s="69"/>
      <c r="T79" s="70"/>
      <c r="U79" s="70"/>
      <c r="V79" s="70"/>
      <c r="W79" s="70"/>
      <c r="X79" s="70"/>
      <c r="Y79" s="71"/>
    </row>
    <row r="80" spans="2:25" ht="48" customHeight="1">
      <c r="B80" s="65"/>
      <c r="C80" s="65"/>
      <c r="D80" s="65"/>
      <c r="E80" s="65"/>
      <c r="F80" s="65"/>
      <c r="G80" s="65"/>
      <c r="H80" s="65"/>
      <c r="J80" s="65"/>
      <c r="K80" s="65"/>
      <c r="L80" s="65"/>
      <c r="M80" s="65"/>
      <c r="N80" s="65"/>
      <c r="O80" s="65"/>
      <c r="P80" s="65"/>
      <c r="Q80" s="65"/>
      <c r="S80" s="69"/>
      <c r="T80" s="70"/>
      <c r="U80" s="70"/>
      <c r="V80" s="70"/>
      <c r="W80" s="70"/>
      <c r="X80" s="70"/>
      <c r="Y80" s="71"/>
    </row>
    <row r="81" spans="2:25" ht="24" customHeight="1">
      <c r="B81" s="65"/>
      <c r="C81" s="65"/>
      <c r="D81" s="65"/>
      <c r="E81" s="65"/>
      <c r="F81" s="65"/>
      <c r="G81" s="65"/>
      <c r="H81" s="65"/>
      <c r="J81" s="65"/>
      <c r="K81" s="65"/>
      <c r="L81" s="65"/>
      <c r="M81" s="65"/>
      <c r="N81" s="65"/>
      <c r="O81" s="65"/>
      <c r="P81" s="65"/>
      <c r="Q81" s="65"/>
      <c r="S81" s="69"/>
      <c r="T81" s="70"/>
      <c r="U81" s="70"/>
      <c r="V81" s="70"/>
      <c r="W81" s="70"/>
      <c r="X81" s="70"/>
      <c r="Y81" s="71"/>
    </row>
    <row r="82" spans="2:25" ht="21" customHeight="1">
      <c r="B82" s="65"/>
      <c r="C82" s="65"/>
      <c r="D82" s="65"/>
      <c r="E82" s="65"/>
      <c r="F82" s="65"/>
      <c r="G82" s="65"/>
      <c r="H82" s="65"/>
      <c r="J82" s="65"/>
      <c r="K82" s="65"/>
      <c r="L82" s="65"/>
      <c r="M82" s="65"/>
      <c r="N82" s="65"/>
      <c r="O82" s="65"/>
      <c r="P82" s="65"/>
      <c r="Q82" s="65"/>
      <c r="S82" s="69"/>
      <c r="T82" s="70"/>
      <c r="U82" s="70"/>
      <c r="V82" s="70"/>
      <c r="W82" s="70"/>
      <c r="X82" s="70"/>
      <c r="Y82" s="71"/>
    </row>
    <row r="83" spans="2:25" ht="21" customHeight="1">
      <c r="B83" s="65"/>
      <c r="C83" s="65"/>
      <c r="D83" s="65"/>
      <c r="E83" s="65"/>
      <c r="F83" s="65"/>
      <c r="G83" s="65"/>
      <c r="H83" s="65"/>
      <c r="J83" s="65"/>
      <c r="K83" s="65"/>
      <c r="L83" s="65"/>
      <c r="M83" s="65"/>
      <c r="N83" s="65"/>
      <c r="O83" s="65"/>
      <c r="P83" s="65"/>
      <c r="Q83" s="65"/>
      <c r="S83" s="69"/>
      <c r="T83" s="70"/>
      <c r="U83" s="70"/>
      <c r="V83" s="70"/>
      <c r="W83" s="70"/>
      <c r="X83" s="70"/>
      <c r="Y83" s="71"/>
    </row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9"/>
      <c r="T84" s="70"/>
      <c r="U84" s="70"/>
      <c r="V84" s="70"/>
      <c r="W84" s="70"/>
      <c r="X84" s="70"/>
      <c r="Y84" s="71"/>
    </row>
    <row r="85" spans="2:25" ht="21" customHeight="1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72"/>
      <c r="T87" s="73"/>
      <c r="U87" s="73"/>
      <c r="V87" s="73"/>
      <c r="W87" s="73"/>
      <c r="X87" s="73"/>
      <c r="Y87" s="74"/>
    </row>
    <row r="88" spans="2:25" ht="21" customHeight="1">
      <c r="B88" s="75"/>
      <c r="C88" s="75"/>
      <c r="D88" s="75"/>
      <c r="E88" s="75"/>
      <c r="F88" s="75"/>
      <c r="G88" s="75"/>
      <c r="H88" s="75"/>
      <c r="J88" s="76"/>
      <c r="K88" s="77"/>
      <c r="L88" s="77"/>
      <c r="M88" s="77"/>
      <c r="N88" s="77"/>
      <c r="O88" s="77"/>
      <c r="P88" s="77"/>
      <c r="Q88" s="78"/>
      <c r="S88" s="76"/>
      <c r="T88" s="77"/>
      <c r="U88" s="77"/>
      <c r="V88" s="77"/>
      <c r="W88" s="77"/>
      <c r="X88" s="77"/>
      <c r="Y88" s="78"/>
    </row>
    <row r="89" spans="2:25" ht="21" customHeight="1">
      <c r="B89" s="75"/>
      <c r="C89" s="75"/>
      <c r="D89" s="75"/>
      <c r="E89" s="75"/>
      <c r="F89" s="75"/>
      <c r="G89" s="75"/>
      <c r="H89" s="75"/>
      <c r="J89" s="79"/>
      <c r="K89" s="80"/>
      <c r="L89" s="80"/>
      <c r="M89" s="80"/>
      <c r="N89" s="80"/>
      <c r="O89" s="80"/>
      <c r="P89" s="80"/>
      <c r="Q89" s="81"/>
      <c r="S89" s="79"/>
      <c r="T89" s="80"/>
      <c r="U89" s="80"/>
      <c r="V89" s="80"/>
      <c r="W89" s="80"/>
      <c r="X89" s="80"/>
      <c r="Y89" s="81"/>
    </row>
    <row r="90" ht="21" customHeight="1"/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6"/>
      <c r="T91" s="67"/>
      <c r="U91" s="67"/>
      <c r="V91" s="67"/>
      <c r="W91" s="67"/>
      <c r="X91" s="67"/>
      <c r="Y91" s="68"/>
    </row>
    <row r="92" spans="2:25" ht="15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69"/>
      <c r="T93" s="70"/>
      <c r="U93" s="70"/>
      <c r="V93" s="70"/>
      <c r="W93" s="70"/>
      <c r="X93" s="70"/>
      <c r="Y93" s="71"/>
    </row>
    <row r="94" spans="2:25" ht="21" customHeight="1">
      <c r="B94" s="65"/>
      <c r="C94" s="65"/>
      <c r="D94" s="65"/>
      <c r="E94" s="65"/>
      <c r="F94" s="65"/>
      <c r="G94" s="65"/>
      <c r="H94" s="65"/>
      <c r="J94" s="65"/>
      <c r="K94" s="65"/>
      <c r="L94" s="65"/>
      <c r="M94" s="65"/>
      <c r="N94" s="65"/>
      <c r="O94" s="65"/>
      <c r="P94" s="65"/>
      <c r="Q94" s="65"/>
      <c r="S94" s="69"/>
      <c r="T94" s="70"/>
      <c r="U94" s="70"/>
      <c r="V94" s="70"/>
      <c r="W94" s="70"/>
      <c r="X94" s="70"/>
      <c r="Y94" s="71"/>
    </row>
    <row r="95" spans="2:25" ht="21" customHeight="1">
      <c r="B95" s="65"/>
      <c r="C95" s="65"/>
      <c r="D95" s="65"/>
      <c r="E95" s="65"/>
      <c r="F95" s="65"/>
      <c r="G95" s="65"/>
      <c r="H95" s="65"/>
      <c r="J95" s="65"/>
      <c r="K95" s="65"/>
      <c r="L95" s="65"/>
      <c r="M95" s="65"/>
      <c r="N95" s="65"/>
      <c r="O95" s="65"/>
      <c r="P95" s="65"/>
      <c r="Q95" s="65"/>
      <c r="S95" s="69"/>
      <c r="T95" s="70"/>
      <c r="U95" s="70"/>
      <c r="V95" s="70"/>
      <c r="W95" s="70"/>
      <c r="X95" s="70"/>
      <c r="Y95" s="71"/>
    </row>
    <row r="96" spans="2:25" ht="21" customHeight="1">
      <c r="B96" s="65"/>
      <c r="C96" s="65"/>
      <c r="D96" s="65"/>
      <c r="E96" s="65"/>
      <c r="F96" s="65"/>
      <c r="G96" s="65"/>
      <c r="H96" s="65"/>
      <c r="J96" s="65"/>
      <c r="K96" s="65"/>
      <c r="L96" s="65"/>
      <c r="M96" s="65"/>
      <c r="N96" s="65"/>
      <c r="O96" s="65"/>
      <c r="P96" s="65"/>
      <c r="Q96" s="65"/>
      <c r="S96" s="69"/>
      <c r="T96" s="70"/>
      <c r="U96" s="70"/>
      <c r="V96" s="70"/>
      <c r="W96" s="70"/>
      <c r="X96" s="70"/>
      <c r="Y96" s="71"/>
    </row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9"/>
      <c r="T97" s="70"/>
      <c r="U97" s="70"/>
      <c r="V97" s="70"/>
      <c r="W97" s="70"/>
      <c r="X97" s="70"/>
      <c r="Y97" s="71"/>
    </row>
    <row r="98" spans="2:25" ht="21" customHeight="1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72"/>
      <c r="T100" s="73"/>
      <c r="U100" s="73"/>
      <c r="V100" s="73"/>
      <c r="W100" s="73"/>
      <c r="X100" s="73"/>
      <c r="Y100" s="74"/>
    </row>
    <row r="101" spans="2:25" ht="21" customHeight="1">
      <c r="B101" s="58"/>
      <c r="C101" s="58"/>
      <c r="D101" s="58"/>
      <c r="E101" s="58"/>
      <c r="F101" s="58"/>
      <c r="G101" s="58"/>
      <c r="H101" s="58"/>
      <c r="J101" s="76"/>
      <c r="K101" s="77"/>
      <c r="L101" s="77"/>
      <c r="M101" s="77"/>
      <c r="N101" s="77"/>
      <c r="O101" s="77"/>
      <c r="P101" s="77"/>
      <c r="Q101" s="78"/>
      <c r="S101" s="39"/>
      <c r="T101" s="40"/>
      <c r="U101" s="40"/>
      <c r="V101" s="40"/>
      <c r="W101" s="40"/>
      <c r="X101" s="40"/>
      <c r="Y101" s="41"/>
    </row>
    <row r="102" spans="2:25" ht="21" customHeight="1">
      <c r="B102" s="58"/>
      <c r="C102" s="58"/>
      <c r="D102" s="58"/>
      <c r="E102" s="58"/>
      <c r="F102" s="58"/>
      <c r="G102" s="58"/>
      <c r="H102" s="58"/>
      <c r="J102" s="79"/>
      <c r="K102" s="80"/>
      <c r="L102" s="80"/>
      <c r="M102" s="80"/>
      <c r="N102" s="80"/>
      <c r="O102" s="80"/>
      <c r="P102" s="80"/>
      <c r="Q102" s="81"/>
      <c r="S102" s="42"/>
      <c r="T102" s="43"/>
      <c r="U102" s="43"/>
      <c r="V102" s="43"/>
      <c r="W102" s="43"/>
      <c r="X102" s="43"/>
      <c r="Y102" s="44"/>
    </row>
    <row r="103" ht="21" customHeight="1"/>
    <row r="104" spans="2:25" ht="21" customHeight="1">
      <c r="B104" s="66"/>
      <c r="C104" s="67"/>
      <c r="D104" s="67"/>
      <c r="E104" s="67"/>
      <c r="F104" s="67"/>
      <c r="G104" s="67"/>
      <c r="H104" s="68"/>
      <c r="J104" s="66"/>
      <c r="K104" s="67"/>
      <c r="L104" s="67"/>
      <c r="M104" s="67"/>
      <c r="N104" s="67"/>
      <c r="O104" s="67"/>
      <c r="P104" s="67"/>
      <c r="Q104" s="68"/>
      <c r="S104" s="66"/>
      <c r="T104" s="67"/>
      <c r="U104" s="67"/>
      <c r="V104" s="67"/>
      <c r="W104" s="67"/>
      <c r="X104" s="67"/>
      <c r="Y104" s="68"/>
    </row>
    <row r="105" spans="2:25" ht="15">
      <c r="B105" s="69"/>
      <c r="C105" s="70"/>
      <c r="D105" s="70"/>
      <c r="E105" s="70"/>
      <c r="F105" s="70"/>
      <c r="G105" s="70"/>
      <c r="H105" s="71"/>
      <c r="J105" s="69"/>
      <c r="K105" s="70"/>
      <c r="L105" s="70"/>
      <c r="M105" s="70"/>
      <c r="N105" s="70"/>
      <c r="O105" s="70"/>
      <c r="P105" s="70"/>
      <c r="Q105" s="71"/>
      <c r="S105" s="69"/>
      <c r="T105" s="70"/>
      <c r="U105" s="70"/>
      <c r="V105" s="70"/>
      <c r="W105" s="70"/>
      <c r="X105" s="70"/>
      <c r="Y105" s="71"/>
    </row>
    <row r="106" spans="2:25" ht="15">
      <c r="B106" s="69"/>
      <c r="C106" s="70"/>
      <c r="D106" s="70"/>
      <c r="E106" s="70"/>
      <c r="F106" s="70"/>
      <c r="G106" s="70"/>
      <c r="H106" s="71"/>
      <c r="J106" s="69"/>
      <c r="K106" s="70"/>
      <c r="L106" s="70"/>
      <c r="M106" s="70"/>
      <c r="N106" s="70"/>
      <c r="O106" s="70"/>
      <c r="P106" s="70"/>
      <c r="Q106" s="71"/>
      <c r="S106" s="69"/>
      <c r="T106" s="70"/>
      <c r="U106" s="70"/>
      <c r="V106" s="70"/>
      <c r="W106" s="70"/>
      <c r="X106" s="70"/>
      <c r="Y106" s="71"/>
    </row>
    <row r="107" spans="2:25" ht="21" customHeight="1">
      <c r="B107" s="69"/>
      <c r="C107" s="70"/>
      <c r="D107" s="70"/>
      <c r="E107" s="70"/>
      <c r="F107" s="70"/>
      <c r="G107" s="70"/>
      <c r="H107" s="71"/>
      <c r="J107" s="69"/>
      <c r="K107" s="70"/>
      <c r="L107" s="70"/>
      <c r="M107" s="70"/>
      <c r="N107" s="70"/>
      <c r="O107" s="70"/>
      <c r="P107" s="70"/>
      <c r="Q107" s="71"/>
      <c r="S107" s="69"/>
      <c r="T107" s="70"/>
      <c r="U107" s="70"/>
      <c r="V107" s="70"/>
      <c r="W107" s="70"/>
      <c r="X107" s="70"/>
      <c r="Y107" s="71"/>
    </row>
    <row r="108" spans="2:25" ht="21" customHeight="1">
      <c r="B108" s="69"/>
      <c r="C108" s="70"/>
      <c r="D108" s="70"/>
      <c r="E108" s="70"/>
      <c r="F108" s="70"/>
      <c r="G108" s="70"/>
      <c r="H108" s="71"/>
      <c r="J108" s="69"/>
      <c r="K108" s="70"/>
      <c r="L108" s="70"/>
      <c r="M108" s="70"/>
      <c r="N108" s="70"/>
      <c r="O108" s="70"/>
      <c r="P108" s="70"/>
      <c r="Q108" s="71"/>
      <c r="S108" s="69"/>
      <c r="T108" s="70"/>
      <c r="U108" s="70"/>
      <c r="V108" s="70"/>
      <c r="W108" s="70"/>
      <c r="X108" s="70"/>
      <c r="Y108" s="71"/>
    </row>
    <row r="109" spans="2:25" ht="21" customHeight="1">
      <c r="B109" s="69"/>
      <c r="C109" s="70"/>
      <c r="D109" s="70"/>
      <c r="E109" s="70"/>
      <c r="F109" s="70"/>
      <c r="G109" s="70"/>
      <c r="H109" s="71"/>
      <c r="J109" s="69"/>
      <c r="K109" s="70"/>
      <c r="L109" s="70"/>
      <c r="M109" s="70"/>
      <c r="N109" s="70"/>
      <c r="O109" s="70"/>
      <c r="P109" s="70"/>
      <c r="Q109" s="71"/>
      <c r="S109" s="69"/>
      <c r="T109" s="70"/>
      <c r="U109" s="70"/>
      <c r="V109" s="70"/>
      <c r="W109" s="70"/>
      <c r="X109" s="70"/>
      <c r="Y109" s="71"/>
    </row>
    <row r="110" spans="2:25" ht="24" customHeight="1">
      <c r="B110" s="69"/>
      <c r="C110" s="70"/>
      <c r="D110" s="70"/>
      <c r="E110" s="70"/>
      <c r="F110" s="70"/>
      <c r="G110" s="70"/>
      <c r="H110" s="71"/>
      <c r="J110" s="69"/>
      <c r="K110" s="70"/>
      <c r="L110" s="70"/>
      <c r="M110" s="70"/>
      <c r="N110" s="70"/>
      <c r="O110" s="70"/>
      <c r="P110" s="70"/>
      <c r="Q110" s="71"/>
      <c r="S110" s="69"/>
      <c r="T110" s="70"/>
      <c r="U110" s="70"/>
      <c r="V110" s="70"/>
      <c r="W110" s="70"/>
      <c r="X110" s="70"/>
      <c r="Y110" s="71"/>
    </row>
    <row r="111" spans="2:25" ht="24" customHeight="1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24" customHeight="1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15">
      <c r="B113" s="72"/>
      <c r="C113" s="73"/>
      <c r="D113" s="73"/>
      <c r="E113" s="73"/>
      <c r="F113" s="73"/>
      <c r="G113" s="73"/>
      <c r="H113" s="74"/>
      <c r="J113" s="72"/>
      <c r="K113" s="73"/>
      <c r="L113" s="73"/>
      <c r="M113" s="73"/>
      <c r="N113" s="73"/>
      <c r="O113" s="73"/>
      <c r="P113" s="73"/>
      <c r="Q113" s="74"/>
      <c r="S113" s="72"/>
      <c r="T113" s="73"/>
      <c r="U113" s="73"/>
      <c r="V113" s="73"/>
      <c r="W113" s="73"/>
      <c r="X113" s="73"/>
      <c r="Y113" s="74"/>
    </row>
    <row r="114" spans="2:25" ht="15">
      <c r="B114" s="39"/>
      <c r="C114" s="40"/>
      <c r="D114" s="40"/>
      <c r="E114" s="40"/>
      <c r="F114" s="40"/>
      <c r="G114" s="40"/>
      <c r="H114" s="41"/>
      <c r="J114" s="45"/>
      <c r="K114" s="46"/>
      <c r="L114" s="46"/>
      <c r="M114" s="46"/>
      <c r="N114" s="46"/>
      <c r="O114" s="46"/>
      <c r="P114" s="46"/>
      <c r="Q114" s="47"/>
      <c r="S114" s="39"/>
      <c r="T114" s="40"/>
      <c r="U114" s="40"/>
      <c r="V114" s="40"/>
      <c r="W114" s="40"/>
      <c r="X114" s="40"/>
      <c r="Y114" s="41"/>
    </row>
    <row r="115" spans="2:25" ht="15">
      <c r="B115" s="42"/>
      <c r="C115" s="43"/>
      <c r="D115" s="43"/>
      <c r="E115" s="43"/>
      <c r="F115" s="43"/>
      <c r="G115" s="43"/>
      <c r="H115" s="44"/>
      <c r="J115" s="48"/>
      <c r="K115" s="49"/>
      <c r="L115" s="49"/>
      <c r="M115" s="49"/>
      <c r="N115" s="49"/>
      <c r="O115" s="49"/>
      <c r="P115" s="49"/>
      <c r="Q115" s="50"/>
      <c r="S115" s="42"/>
      <c r="T115" s="43"/>
      <c r="U115" s="43"/>
      <c r="V115" s="43"/>
      <c r="W115" s="43"/>
      <c r="X115" s="43"/>
      <c r="Y115" s="44"/>
    </row>
    <row r="118" spans="5:23" ht="15">
      <c r="E118" s="14" t="s">
        <v>44</v>
      </c>
      <c r="F118" s="51"/>
      <c r="G118" s="51"/>
      <c r="H118" s="51"/>
      <c r="I118" s="51"/>
      <c r="J118" s="51"/>
      <c r="Q118" s="14" t="s">
        <v>45</v>
      </c>
      <c r="R118" s="51"/>
      <c r="S118" s="51"/>
      <c r="T118" s="51"/>
      <c r="U118" s="51"/>
      <c r="V118" s="51"/>
      <c r="W118" s="51"/>
    </row>
    <row r="119" spans="5:24" ht="27.75">
      <c r="E119" s="14" t="s">
        <v>46</v>
      </c>
      <c r="F119" s="52"/>
      <c r="G119" s="52"/>
      <c r="H119" s="52"/>
      <c r="I119" s="52"/>
      <c r="J119" s="52"/>
      <c r="K119" s="5" t="s">
        <v>47</v>
      </c>
      <c r="Q119" s="14" t="s">
        <v>46</v>
      </c>
      <c r="R119" s="51"/>
      <c r="S119" s="51"/>
      <c r="T119" s="51"/>
      <c r="U119" s="51"/>
      <c r="V119" s="51"/>
      <c r="W119" s="51"/>
      <c r="X119" s="5" t="s">
        <v>47</v>
      </c>
    </row>
    <row r="120" spans="5:24" ht="27.75">
      <c r="E120" s="14" t="s">
        <v>48</v>
      </c>
      <c r="F120" s="52"/>
      <c r="G120" s="52"/>
      <c r="H120" s="52"/>
      <c r="I120" s="52"/>
      <c r="J120" s="52"/>
      <c r="Q120" s="53"/>
      <c r="R120" s="53"/>
      <c r="S120" s="53"/>
      <c r="T120" s="53"/>
      <c r="U120" s="53"/>
      <c r="V120" s="53"/>
      <c r="W120" s="53"/>
      <c r="X120" s="53"/>
    </row>
    <row r="121" spans="5:23" ht="27.75">
      <c r="E121" s="14" t="s">
        <v>49</v>
      </c>
      <c r="F121" s="27"/>
      <c r="G121" s="27"/>
      <c r="H121" s="27"/>
      <c r="I121" s="27"/>
      <c r="J121" s="27"/>
      <c r="Q121" s="14" t="s">
        <v>49</v>
      </c>
      <c r="R121" s="28"/>
      <c r="S121" s="28"/>
      <c r="T121" s="28"/>
      <c r="U121" s="28"/>
      <c r="V121" s="28"/>
      <c r="W121" s="28"/>
    </row>
    <row r="122" spans="5:10" ht="28.5" customHeight="1">
      <c r="E122" s="14" t="s">
        <v>50</v>
      </c>
      <c r="F122" s="29"/>
      <c r="G122" s="29"/>
      <c r="H122" s="29"/>
      <c r="I122" s="29"/>
      <c r="J122" s="29"/>
    </row>
  </sheetData>
  <protectedRanges>
    <protectedRange sqref="M7 H8 V13 K24:S25 X24 B40:Z44 B46:Z50 B52:Z56 B61:Z66 B70 B78 B88 J78 J88 S78 S88 B91 B101 J91 J101 S91 S101 B104 B114 J104 J114 S104 S114 R118:R119 Q120 R121 F118:F122 K27:S34" name="ช่วง1_1_1"/>
  </protectedRanges>
  <mergeCells count="245">
    <mergeCell ref="Q15:R15"/>
    <mergeCell ref="S13:U17"/>
    <mergeCell ref="B16:J16"/>
    <mergeCell ref="K16:M16"/>
    <mergeCell ref="Y54:Z54"/>
    <mergeCell ref="A1:Z1"/>
    <mergeCell ref="J2:Q2"/>
    <mergeCell ref="A3:Z3"/>
    <mergeCell ref="A4:Z4"/>
    <mergeCell ref="M7:P7"/>
    <mergeCell ref="A10:A11"/>
    <mergeCell ref="B22:G22"/>
    <mergeCell ref="H22:J22"/>
    <mergeCell ref="K22:M22"/>
    <mergeCell ref="N22:P22"/>
    <mergeCell ref="Q22:S22"/>
    <mergeCell ref="T22:U22"/>
    <mergeCell ref="V22:W22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V13:X17"/>
    <mergeCell ref="Y13:Z17"/>
    <mergeCell ref="N16:P16"/>
    <mergeCell ref="B17:J17"/>
    <mergeCell ref="K17:M17"/>
    <mergeCell ref="N17:P17"/>
    <mergeCell ref="Q17:R17"/>
    <mergeCell ref="Q16:R16"/>
    <mergeCell ref="B14:J14"/>
    <mergeCell ref="K14:M14"/>
    <mergeCell ref="N14:P14"/>
    <mergeCell ref="Q14:R14"/>
    <mergeCell ref="B15:J15"/>
    <mergeCell ref="K15:M15"/>
    <mergeCell ref="N15:P15"/>
    <mergeCell ref="H24:J24"/>
    <mergeCell ref="K24:M24"/>
    <mergeCell ref="N24:P24"/>
    <mergeCell ref="Q24:S24"/>
    <mergeCell ref="A19:Z19"/>
    <mergeCell ref="A20:Z20"/>
    <mergeCell ref="X22:Z22"/>
    <mergeCell ref="A23:Z23"/>
    <mergeCell ref="Y18:Z18"/>
    <mergeCell ref="T24:U24"/>
    <mergeCell ref="V24:W24"/>
    <mergeCell ref="B24:G24"/>
    <mergeCell ref="A18:P18"/>
    <mergeCell ref="Q18:R18"/>
    <mergeCell ref="S18:U18"/>
    <mergeCell ref="V18:X18"/>
    <mergeCell ref="B25:G25"/>
    <mergeCell ref="V25:W25"/>
    <mergeCell ref="B26:G26"/>
    <mergeCell ref="H26:J26"/>
    <mergeCell ref="K26:M26"/>
    <mergeCell ref="N26:P26"/>
    <mergeCell ref="Q26:S26"/>
    <mergeCell ref="T26:U26"/>
    <mergeCell ref="V26:W26"/>
    <mergeCell ref="T25:U25"/>
    <mergeCell ref="H25:J25"/>
    <mergeCell ref="K25:M25"/>
    <mergeCell ref="N25:P25"/>
    <mergeCell ref="Q25:S25"/>
    <mergeCell ref="B41:L41"/>
    <mergeCell ref="M41:X41"/>
    <mergeCell ref="Y41:Z41"/>
    <mergeCell ref="B38:L38"/>
    <mergeCell ref="M38:X38"/>
    <mergeCell ref="Y38:Z38"/>
    <mergeCell ref="B34:G34"/>
    <mergeCell ref="H34:J34"/>
    <mergeCell ref="K34:M34"/>
    <mergeCell ref="N34:P34"/>
    <mergeCell ref="Q34:S34"/>
    <mergeCell ref="T34:U34"/>
    <mergeCell ref="V34:W34"/>
    <mergeCell ref="B49:L49"/>
    <mergeCell ref="M49:X49"/>
    <mergeCell ref="B50:L50"/>
    <mergeCell ref="M50:X50"/>
    <mergeCell ref="B42:L42"/>
    <mergeCell ref="M42:X42"/>
    <mergeCell ref="Y42:Z42"/>
    <mergeCell ref="B43:L43"/>
    <mergeCell ref="M43:X43"/>
    <mergeCell ref="Y43:Z43"/>
    <mergeCell ref="B61:G61"/>
    <mergeCell ref="H61:P61"/>
    <mergeCell ref="Q61:X61"/>
    <mergeCell ref="Y61:Z61"/>
    <mergeCell ref="B62:G62"/>
    <mergeCell ref="H62:P62"/>
    <mergeCell ref="Q62:X62"/>
    <mergeCell ref="Y62:Z62"/>
    <mergeCell ref="B63:G63"/>
    <mergeCell ref="H63:P63"/>
    <mergeCell ref="Q63:X63"/>
    <mergeCell ref="Y63:Z63"/>
    <mergeCell ref="B104:H113"/>
    <mergeCell ref="J104:Q113"/>
    <mergeCell ref="S104:Y113"/>
    <mergeCell ref="B91:H100"/>
    <mergeCell ref="J91:Q100"/>
    <mergeCell ref="S91:Y100"/>
    <mergeCell ref="B101:H102"/>
    <mergeCell ref="J101:Q102"/>
    <mergeCell ref="S101:Y102"/>
    <mergeCell ref="T29:U29"/>
    <mergeCell ref="V29:W29"/>
    <mergeCell ref="B30:G30"/>
    <mergeCell ref="H30:J30"/>
    <mergeCell ref="K30:M30"/>
    <mergeCell ref="N30:P30"/>
    <mergeCell ref="Q30:S30"/>
    <mergeCell ref="T30:U30"/>
    <mergeCell ref="V30:W30"/>
    <mergeCell ref="B29:G29"/>
    <mergeCell ref="H29:J29"/>
    <mergeCell ref="K29:M29"/>
    <mergeCell ref="N29:P29"/>
    <mergeCell ref="Q29:S29"/>
    <mergeCell ref="T27:U27"/>
    <mergeCell ref="V27:W27"/>
    <mergeCell ref="T28:U28"/>
    <mergeCell ref="V28:W28"/>
    <mergeCell ref="B27:G27"/>
    <mergeCell ref="H27:J27"/>
    <mergeCell ref="K27:M27"/>
    <mergeCell ref="N27:P27"/>
    <mergeCell ref="Q27:S27"/>
    <mergeCell ref="B28:G28"/>
    <mergeCell ref="H28:J28"/>
    <mergeCell ref="K28:M28"/>
    <mergeCell ref="N28:P28"/>
    <mergeCell ref="Q28:S28"/>
    <mergeCell ref="B33:G33"/>
    <mergeCell ref="H33:J33"/>
    <mergeCell ref="K33:M33"/>
    <mergeCell ref="N33:P33"/>
    <mergeCell ref="Q33:S33"/>
    <mergeCell ref="T33:U33"/>
    <mergeCell ref="V33:W33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B31:G31"/>
    <mergeCell ref="H31:J31"/>
    <mergeCell ref="K31:M31"/>
    <mergeCell ref="N31:P31"/>
    <mergeCell ref="B54:L54"/>
    <mergeCell ref="M54:X54"/>
    <mergeCell ref="B55:L55"/>
    <mergeCell ref="M55:X55"/>
    <mergeCell ref="B56:L56"/>
    <mergeCell ref="M56:X56"/>
    <mergeCell ref="Y56:Z56"/>
    <mergeCell ref="T35:U35"/>
    <mergeCell ref="V35:W35"/>
    <mergeCell ref="Y55:Z55"/>
    <mergeCell ref="Y53:Z53"/>
    <mergeCell ref="Y52:Z52"/>
    <mergeCell ref="B53:L53"/>
    <mergeCell ref="M53:X53"/>
    <mergeCell ref="Y49:Z49"/>
    <mergeCell ref="Y50:Z50"/>
    <mergeCell ref="B44:L44"/>
    <mergeCell ref="Y44:Z44"/>
    <mergeCell ref="B47:L47"/>
    <mergeCell ref="M47:X47"/>
    <mergeCell ref="Y47:Z47"/>
    <mergeCell ref="B48:L48"/>
    <mergeCell ref="M48:X48"/>
    <mergeCell ref="Y48:Z48"/>
    <mergeCell ref="J78:Q87"/>
    <mergeCell ref="S78:Y87"/>
    <mergeCell ref="B88:H89"/>
    <mergeCell ref="J88:Q89"/>
    <mergeCell ref="S88:Y89"/>
    <mergeCell ref="H64:P64"/>
    <mergeCell ref="Q64:X64"/>
    <mergeCell ref="Y64:Z64"/>
    <mergeCell ref="B65:G65"/>
    <mergeCell ref="H65:P65"/>
    <mergeCell ref="Q65:X65"/>
    <mergeCell ref="Y65:Z65"/>
    <mergeCell ref="B66:G66"/>
    <mergeCell ref="H66:P66"/>
    <mergeCell ref="Q66:X66"/>
    <mergeCell ref="Y66:Z66"/>
    <mergeCell ref="B64:G64"/>
    <mergeCell ref="F120:J120"/>
    <mergeCell ref="F121:J121"/>
    <mergeCell ref="B114:H115"/>
    <mergeCell ref="J114:Q115"/>
    <mergeCell ref="S114:Y115"/>
    <mergeCell ref="F118:J118"/>
    <mergeCell ref="R118:W118"/>
    <mergeCell ref="Q120:X120"/>
    <mergeCell ref="R121:W121"/>
    <mergeCell ref="F122:J122"/>
    <mergeCell ref="X24:Z34"/>
    <mergeCell ref="A35:S35"/>
    <mergeCell ref="X35:Z35"/>
    <mergeCell ref="A36:Z36"/>
    <mergeCell ref="A39:Z39"/>
    <mergeCell ref="B40:L40"/>
    <mergeCell ref="M40:X40"/>
    <mergeCell ref="Y40:Z40"/>
    <mergeCell ref="A45:Z45"/>
    <mergeCell ref="B46:L46"/>
    <mergeCell ref="M46:X46"/>
    <mergeCell ref="Y46:Z46"/>
    <mergeCell ref="A51:Z51"/>
    <mergeCell ref="B52:L52"/>
    <mergeCell ref="M52:X52"/>
    <mergeCell ref="B60:G60"/>
    <mergeCell ref="H60:P60"/>
    <mergeCell ref="Q60:X60"/>
    <mergeCell ref="Y60:Z60"/>
    <mergeCell ref="B70:Y74"/>
    <mergeCell ref="B78:H87"/>
    <mergeCell ref="F119:J119"/>
    <mergeCell ref="R119:W119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6:Z50 Y52:Z56 Y40:Y44 Z40:Z43 Y61:Y66 Z61:Z64 Z66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R26:S26 K26:K34 L26:P26 Q26:Q32 N27:N32 L33:S34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61:B66 C61:G64 C66:G66">
      <formula1>LIST!$G$2:$G$10</formula1>
    </dataValidation>
    <dataValidation type="list" allowBlank="1" showInputMessage="1" showErrorMessage="1" error="กรุณาเลือกข้อมูลตามที่กำหนดให้" sqref="B40:L44">
      <formula1>LIST!$A$2:$A$6</formula1>
    </dataValidation>
    <dataValidation type="list" allowBlank="1" showInputMessage="1" showErrorMessage="1" error="กรุณาเลือกข้อมูลตามที่กำหนดให้" sqref="B46:L50">
      <formula1>LIST!$C$2:$C$10</formula1>
    </dataValidation>
    <dataValidation type="list" allowBlank="1" showInputMessage="1" showErrorMessage="1" error="กรุณาเลือกข้อมูลตามที่กำหนดให้" sqref="B52:L56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ignoredErrors>
    <ignoredError sqref="V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Z128"/>
  <sheetViews>
    <sheetView view="pageBreakPreview" zoomScaleSheetLayoutView="100" workbookViewId="0" topLeftCell="A4">
      <selection activeCell="K16" sqref="K16:M1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100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180">
        <v>1012400</v>
      </c>
      <c r="T13" s="181"/>
      <c r="U13" s="182"/>
      <c r="V13" s="189"/>
      <c r="W13" s="190"/>
      <c r="X13" s="191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2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183"/>
      <c r="T14" s="184"/>
      <c r="U14" s="185"/>
      <c r="V14" s="192"/>
      <c r="W14" s="193"/>
      <c r="X14" s="194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100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183"/>
      <c r="T15" s="184"/>
      <c r="U15" s="185"/>
      <c r="V15" s="192"/>
      <c r="W15" s="193"/>
      <c r="X15" s="194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300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183"/>
      <c r="T16" s="184"/>
      <c r="U16" s="185"/>
      <c r="V16" s="192"/>
      <c r="W16" s="193"/>
      <c r="X16" s="194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394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183"/>
      <c r="T17" s="184"/>
      <c r="U17" s="185"/>
      <c r="V17" s="192"/>
      <c r="W17" s="193"/>
      <c r="X17" s="194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183"/>
      <c r="T18" s="184"/>
      <c r="U18" s="185"/>
      <c r="V18" s="192"/>
      <c r="W18" s="193"/>
      <c r="X18" s="194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7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186"/>
      <c r="T19" s="187"/>
      <c r="U19" s="188"/>
      <c r="V19" s="195"/>
      <c r="W19" s="196"/>
      <c r="X19" s="197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144">
        <f>SUM(S13)</f>
        <v>1012400</v>
      </c>
      <c r="T20" s="144"/>
      <c r="U20" s="144"/>
      <c r="V20" s="145">
        <f>V13</f>
        <v>0</v>
      </c>
      <c r="W20" s="145"/>
      <c r="X20" s="145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100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100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100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100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100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2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2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100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100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300</v>
      </c>
      <c r="I35" s="124"/>
      <c r="J35" s="125"/>
      <c r="K35" s="103">
        <f>K36</f>
        <v>0</v>
      </c>
      <c r="L35" s="104"/>
      <c r="M35" s="105"/>
      <c r="N35" s="103">
        <f aca="true" t="shared" si="6" ref="N35">N36</f>
        <v>0</v>
      </c>
      <c r="O35" s="104"/>
      <c r="P35" s="105"/>
      <c r="Q35" s="103">
        <f aca="true" t="shared" si="7" ref="Q35">Q36</f>
        <v>0</v>
      </c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300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394</v>
      </c>
      <c r="I37" s="124"/>
      <c r="J37" s="125"/>
      <c r="K37" s="103">
        <f>SUM(K38:M40)</f>
        <v>0</v>
      </c>
      <c r="L37" s="104"/>
      <c r="M37" s="105"/>
      <c r="N37" s="103">
        <f aca="true" t="shared" si="8" ref="N37">SUM(N38:P40)</f>
        <v>0</v>
      </c>
      <c r="O37" s="104"/>
      <c r="P37" s="105"/>
      <c r="Q37" s="103">
        <f aca="true" t="shared" si="9" ref="Q37">SUM(Q38:S40)</f>
        <v>0</v>
      </c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394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10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7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10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82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4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"/>
  </protectedRanges>
  <mergeCells count="282">
    <mergeCell ref="A1:Z1"/>
    <mergeCell ref="J2:Q2"/>
    <mergeCell ref="A3:Z3"/>
    <mergeCell ref="A4:Z4"/>
    <mergeCell ref="M7:P7"/>
    <mergeCell ref="A10:A11"/>
    <mergeCell ref="A12:Z12"/>
    <mergeCell ref="B13:J13"/>
    <mergeCell ref="K13:M13"/>
    <mergeCell ref="N13:P13"/>
    <mergeCell ref="Q13:R13"/>
    <mergeCell ref="H8:J8"/>
    <mergeCell ref="B10:J11"/>
    <mergeCell ref="K10:R10"/>
    <mergeCell ref="S10:Z10"/>
    <mergeCell ref="K11:M11"/>
    <mergeCell ref="N11:P11"/>
    <mergeCell ref="Q11:R11"/>
    <mergeCell ref="S13:U19"/>
    <mergeCell ref="V13:X19"/>
    <mergeCell ref="Y13:Z19"/>
    <mergeCell ref="B18:J18"/>
    <mergeCell ref="K18:M18"/>
    <mergeCell ref="N18:P18"/>
    <mergeCell ref="S11:U11"/>
    <mergeCell ref="V11:X11"/>
    <mergeCell ref="Y11:Z11"/>
    <mergeCell ref="Q17:R17"/>
    <mergeCell ref="Q18:R18"/>
    <mergeCell ref="B14:J14"/>
    <mergeCell ref="K14:M14"/>
    <mergeCell ref="N14:P14"/>
    <mergeCell ref="Q14:R14"/>
    <mergeCell ref="B15:J15"/>
    <mergeCell ref="K15:M15"/>
    <mergeCell ref="N15:P15"/>
    <mergeCell ref="Q15:R15"/>
    <mergeCell ref="B16:J16"/>
    <mergeCell ref="K16:M16"/>
    <mergeCell ref="N16:P16"/>
    <mergeCell ref="Q16:R16"/>
    <mergeCell ref="B17:J17"/>
    <mergeCell ref="K17:M17"/>
    <mergeCell ref="N17:P17"/>
    <mergeCell ref="B19:J19"/>
    <mergeCell ref="K19:M19"/>
    <mergeCell ref="N19:P19"/>
    <mergeCell ref="Q19:R19"/>
    <mergeCell ref="Q29:S29"/>
    <mergeCell ref="T29:U29"/>
    <mergeCell ref="V29:W29"/>
    <mergeCell ref="B28:G28"/>
    <mergeCell ref="H28:J28"/>
    <mergeCell ref="K28:M28"/>
    <mergeCell ref="N28:P28"/>
    <mergeCell ref="Q28:S28"/>
    <mergeCell ref="B24:G24"/>
    <mergeCell ref="H24:J24"/>
    <mergeCell ref="K24:M24"/>
    <mergeCell ref="N24:P24"/>
    <mergeCell ref="Q24:S24"/>
    <mergeCell ref="T24:U24"/>
    <mergeCell ref="V24:W24"/>
    <mergeCell ref="T26:U26"/>
    <mergeCell ref="V26:W26"/>
    <mergeCell ref="B27:G27"/>
    <mergeCell ref="H27:J27"/>
    <mergeCell ref="K27:M27"/>
    <mergeCell ref="B37:G37"/>
    <mergeCell ref="H37:J37"/>
    <mergeCell ref="K37:M37"/>
    <mergeCell ref="N37:P37"/>
    <mergeCell ref="Q37:S37"/>
    <mergeCell ref="T37:U37"/>
    <mergeCell ref="B31:G31"/>
    <mergeCell ref="H31:J31"/>
    <mergeCell ref="K31:M31"/>
    <mergeCell ref="N31:P31"/>
    <mergeCell ref="Q31:S31"/>
    <mergeCell ref="T31:U31"/>
    <mergeCell ref="B36:G36"/>
    <mergeCell ref="H36:J36"/>
    <mergeCell ref="K36:M36"/>
    <mergeCell ref="N36:P36"/>
    <mergeCell ref="Q36:S36"/>
    <mergeCell ref="T36:U36"/>
    <mergeCell ref="V37:W37"/>
    <mergeCell ref="B38:G38"/>
    <mergeCell ref="H38:J38"/>
    <mergeCell ref="K38:M38"/>
    <mergeCell ref="N38:P38"/>
    <mergeCell ref="A45:Z45"/>
    <mergeCell ref="B46:L46"/>
    <mergeCell ref="M46:X46"/>
    <mergeCell ref="Y46:Z46"/>
    <mergeCell ref="B40:G40"/>
    <mergeCell ref="H40:J40"/>
    <mergeCell ref="K40:M40"/>
    <mergeCell ref="N40:P40"/>
    <mergeCell ref="Q40:S40"/>
    <mergeCell ref="T40:U40"/>
    <mergeCell ref="V40:W40"/>
    <mergeCell ref="A41:S41"/>
    <mergeCell ref="T41:U41"/>
    <mergeCell ref="V41:W41"/>
    <mergeCell ref="X41:Z41"/>
    <mergeCell ref="Q38:S38"/>
    <mergeCell ref="T38:U38"/>
    <mergeCell ref="V38:W38"/>
    <mergeCell ref="B39:G39"/>
    <mergeCell ref="Y58:Z58"/>
    <mergeCell ref="Y56:Z56"/>
    <mergeCell ref="B56:L56"/>
    <mergeCell ref="M56:X56"/>
    <mergeCell ref="A57:Z57"/>
    <mergeCell ref="B58:L58"/>
    <mergeCell ref="M58:X58"/>
    <mergeCell ref="Y54:Z54"/>
    <mergeCell ref="Y55:Z55"/>
    <mergeCell ref="B55:L55"/>
    <mergeCell ref="M55:X55"/>
    <mergeCell ref="B66:G66"/>
    <mergeCell ref="H66:P66"/>
    <mergeCell ref="Q66:X66"/>
    <mergeCell ref="Y66:Z66"/>
    <mergeCell ref="B67:G67"/>
    <mergeCell ref="H67:P67"/>
    <mergeCell ref="Q67:X67"/>
    <mergeCell ref="Y67:Z67"/>
    <mergeCell ref="B68:G68"/>
    <mergeCell ref="H68:P68"/>
    <mergeCell ref="Q68:X68"/>
    <mergeCell ref="Y68:Z68"/>
    <mergeCell ref="B110:H119"/>
    <mergeCell ref="J110:Q119"/>
    <mergeCell ref="S110:Y119"/>
    <mergeCell ref="B97:H106"/>
    <mergeCell ref="J97:Q106"/>
    <mergeCell ref="S97:Y106"/>
    <mergeCell ref="B107:H108"/>
    <mergeCell ref="J107:Q108"/>
    <mergeCell ref="S107:Y108"/>
    <mergeCell ref="Y20:Z20"/>
    <mergeCell ref="A21:Z21"/>
    <mergeCell ref="A22:Z22"/>
    <mergeCell ref="X24:Z24"/>
    <mergeCell ref="A25:Z25"/>
    <mergeCell ref="B30:G30"/>
    <mergeCell ref="H30:J30"/>
    <mergeCell ref="K30:M30"/>
    <mergeCell ref="N30:P30"/>
    <mergeCell ref="Q30:S30"/>
    <mergeCell ref="T30:U30"/>
    <mergeCell ref="V30:W30"/>
    <mergeCell ref="V27:W27"/>
    <mergeCell ref="B26:G26"/>
    <mergeCell ref="H26:J26"/>
    <mergeCell ref="K26:M26"/>
    <mergeCell ref="N27:P27"/>
    <mergeCell ref="Q27:S27"/>
    <mergeCell ref="T27:U27"/>
    <mergeCell ref="A20:P20"/>
    <mergeCell ref="Q20:R20"/>
    <mergeCell ref="S20:U20"/>
    <mergeCell ref="V20:X20"/>
    <mergeCell ref="N26:P26"/>
    <mergeCell ref="Q26:S26"/>
    <mergeCell ref="T28:U28"/>
    <mergeCell ref="V28:W28"/>
    <mergeCell ref="B29:G29"/>
    <mergeCell ref="H29:J29"/>
    <mergeCell ref="K29:M29"/>
    <mergeCell ref="N29:P29"/>
    <mergeCell ref="B35:G35"/>
    <mergeCell ref="H35:J35"/>
    <mergeCell ref="K35:M35"/>
    <mergeCell ref="N35:P35"/>
    <mergeCell ref="Q35:S35"/>
    <mergeCell ref="T35:U35"/>
    <mergeCell ref="V35:W35"/>
    <mergeCell ref="V31:W31"/>
    <mergeCell ref="B32:G32"/>
    <mergeCell ref="H32:J32"/>
    <mergeCell ref="K32:M32"/>
    <mergeCell ref="N32:P32"/>
    <mergeCell ref="Q32:S32"/>
    <mergeCell ref="T32:U32"/>
    <mergeCell ref="V32:W32"/>
    <mergeCell ref="V36:W36"/>
    <mergeCell ref="N33:P33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B33:G33"/>
    <mergeCell ref="H33:J33"/>
    <mergeCell ref="K33:M33"/>
    <mergeCell ref="H39:J39"/>
    <mergeCell ref="K39:M39"/>
    <mergeCell ref="N39:P39"/>
    <mergeCell ref="Q39:S39"/>
    <mergeCell ref="T39:U39"/>
    <mergeCell ref="V39:W39"/>
    <mergeCell ref="A42:Z42"/>
    <mergeCell ref="A51:Z51"/>
    <mergeCell ref="B52:L52"/>
    <mergeCell ref="M52:X52"/>
    <mergeCell ref="Y52:Z52"/>
    <mergeCell ref="B47:L47"/>
    <mergeCell ref="M47:X47"/>
    <mergeCell ref="Y47:Z47"/>
    <mergeCell ref="B48:L48"/>
    <mergeCell ref="M48:X48"/>
    <mergeCell ref="Y48:Z48"/>
    <mergeCell ref="B44:L44"/>
    <mergeCell ref="M44:X44"/>
    <mergeCell ref="Y44:Z44"/>
    <mergeCell ref="B53:L53"/>
    <mergeCell ref="M53:X53"/>
    <mergeCell ref="Y53:Z53"/>
    <mergeCell ref="B54:L54"/>
    <mergeCell ref="M54:X54"/>
    <mergeCell ref="B49:L49"/>
    <mergeCell ref="M49:X49"/>
    <mergeCell ref="Y49:Z49"/>
    <mergeCell ref="B50:L50"/>
    <mergeCell ref="Y50:Z50"/>
    <mergeCell ref="M50:X50"/>
    <mergeCell ref="B59:L59"/>
    <mergeCell ref="M59:X59"/>
    <mergeCell ref="B60:L60"/>
    <mergeCell ref="M60:X60"/>
    <mergeCell ref="B61:L61"/>
    <mergeCell ref="M61:X61"/>
    <mergeCell ref="Y61:Z61"/>
    <mergeCell ref="B62:L62"/>
    <mergeCell ref="M62:X62"/>
    <mergeCell ref="Y62:Z62"/>
    <mergeCell ref="Y60:Z60"/>
    <mergeCell ref="Y59:Z59"/>
    <mergeCell ref="H69:P69"/>
    <mergeCell ref="Q69:X69"/>
    <mergeCell ref="Y69:Z69"/>
    <mergeCell ref="B70:G70"/>
    <mergeCell ref="H70:P70"/>
    <mergeCell ref="Q70:X70"/>
    <mergeCell ref="Y70:Z70"/>
    <mergeCell ref="B71:G71"/>
    <mergeCell ref="H71:P71"/>
    <mergeCell ref="Q71:X71"/>
    <mergeCell ref="Y71:Z71"/>
    <mergeCell ref="B69:G69"/>
    <mergeCell ref="F127:J127"/>
    <mergeCell ref="R127:W127"/>
    <mergeCell ref="F128:J128"/>
    <mergeCell ref="X26:Z40"/>
    <mergeCell ref="B120:H121"/>
    <mergeCell ref="J120:Q121"/>
    <mergeCell ref="S120:Y121"/>
    <mergeCell ref="F124:J124"/>
    <mergeCell ref="R124:W124"/>
    <mergeCell ref="F125:J125"/>
    <mergeCell ref="R125:W125"/>
    <mergeCell ref="F126:J126"/>
    <mergeCell ref="Q126:X126"/>
    <mergeCell ref="B72:G72"/>
    <mergeCell ref="H72:P72"/>
    <mergeCell ref="Q72:X72"/>
    <mergeCell ref="Y72:Z72"/>
    <mergeCell ref="B76:Y80"/>
    <mergeCell ref="B84:H93"/>
    <mergeCell ref="J84:Q93"/>
    <mergeCell ref="S84:Y93"/>
    <mergeCell ref="B94:H95"/>
    <mergeCell ref="J94:Q95"/>
    <mergeCell ref="S94:Y95"/>
  </mergeCells>
  <dataValidations count="8"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Z125"/>
  <sheetViews>
    <sheetView view="pageBreakPreview" zoomScaleSheetLayoutView="100" workbookViewId="0" topLeftCell="A28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290</v>
      </c>
      <c r="L13" s="154"/>
      <c r="M13" s="154"/>
      <c r="N13" s="154">
        <f>Q29</f>
        <v>0</v>
      </c>
      <c r="O13" s="154"/>
      <c r="P13" s="154"/>
      <c r="Q13" s="155">
        <f>V25/T25*100</f>
        <v>0</v>
      </c>
      <c r="R13" s="155"/>
      <c r="S13" s="218">
        <v>494600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6</v>
      </c>
      <c r="L14" s="165"/>
      <c r="M14" s="165"/>
      <c r="N14" s="154">
        <f>Q31</f>
        <v>0</v>
      </c>
      <c r="O14" s="154"/>
      <c r="P14" s="154"/>
      <c r="Q14" s="155">
        <f>V30/T30*100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290</v>
      </c>
      <c r="L15" s="165"/>
      <c r="M15" s="165"/>
      <c r="N15" s="154">
        <f>Q33</f>
        <v>0</v>
      </c>
      <c r="O15" s="154"/>
      <c r="P15" s="154"/>
      <c r="Q15" s="155">
        <f>V32/T32*100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214</v>
      </c>
      <c r="L16" s="165"/>
      <c r="M16" s="165"/>
      <c r="N16" s="154">
        <f>Q35</f>
        <v>0</v>
      </c>
      <c r="O16" s="154"/>
      <c r="P16" s="154"/>
      <c r="Q16" s="155">
        <f>V34/T34*100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8" customFormat="1" ht="24" customHeight="1">
      <c r="A17" s="15">
        <v>5</v>
      </c>
      <c r="B17" s="166" t="s">
        <v>93</v>
      </c>
      <c r="C17" s="167"/>
      <c r="D17" s="167"/>
      <c r="E17" s="167"/>
      <c r="F17" s="167"/>
      <c r="G17" s="167"/>
      <c r="H17" s="167"/>
      <c r="I17" s="167"/>
      <c r="J17" s="168"/>
      <c r="K17" s="169">
        <v>80</v>
      </c>
      <c r="L17" s="170"/>
      <c r="M17" s="171"/>
      <c r="N17" s="172">
        <f>Q36</f>
        <v>0</v>
      </c>
      <c r="O17" s="173"/>
      <c r="P17" s="174"/>
      <c r="Q17" s="162">
        <f>V36/T36*100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ht="24" customHeight="1">
      <c r="A18" s="15">
        <v>6</v>
      </c>
      <c r="B18" s="152" t="s">
        <v>94</v>
      </c>
      <c r="C18" s="152"/>
      <c r="D18" s="152"/>
      <c r="E18" s="152"/>
      <c r="F18" s="152"/>
      <c r="G18" s="152"/>
      <c r="H18" s="152"/>
      <c r="I18" s="152"/>
      <c r="J18" s="152"/>
      <c r="K18" s="153">
        <v>3</v>
      </c>
      <c r="L18" s="153"/>
      <c r="M18" s="153"/>
      <c r="N18" s="154">
        <f>Q37</f>
        <v>0</v>
      </c>
      <c r="O18" s="154"/>
      <c r="P18" s="154"/>
      <c r="Q18" s="155">
        <f>V37/T37*100</f>
        <v>0</v>
      </c>
      <c r="R18" s="155"/>
      <c r="S18" s="224"/>
      <c r="T18" s="225"/>
      <c r="U18" s="226"/>
      <c r="V18" s="233"/>
      <c r="W18" s="234"/>
      <c r="X18" s="235"/>
      <c r="Y18" s="202"/>
      <c r="Z18" s="203"/>
    </row>
    <row r="19" spans="1:26" ht="24" customHeight="1">
      <c r="A19" s="140" t="s">
        <v>31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207"/>
      <c r="L19" s="207"/>
      <c r="M19" s="207"/>
      <c r="N19" s="207"/>
      <c r="O19" s="207"/>
      <c r="P19" s="208"/>
      <c r="Q19" s="143">
        <f>V38</f>
        <v>0</v>
      </c>
      <c r="R19" s="143"/>
      <c r="S19" s="209">
        <f>SUM(S13)</f>
        <v>494600</v>
      </c>
      <c r="T19" s="209"/>
      <c r="U19" s="209"/>
      <c r="V19" s="131">
        <f>V13</f>
        <v>0</v>
      </c>
      <c r="W19" s="131"/>
      <c r="X19" s="131"/>
      <c r="Y19" s="131">
        <f>SUM(Y13)</f>
        <v>0</v>
      </c>
      <c r="Z19" s="131"/>
    </row>
    <row r="20" spans="1:26" ht="9.9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10"/>
      <c r="T20" s="210"/>
      <c r="U20" s="210"/>
      <c r="V20" s="210"/>
      <c r="W20" s="210"/>
      <c r="X20" s="210"/>
      <c r="Y20" s="210"/>
      <c r="Z20" s="210"/>
    </row>
    <row r="21" spans="1:26" ht="24" customHeight="1">
      <c r="A21" s="132" t="s">
        <v>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</row>
    <row r="22" spans="1:13" ht="9.95" customHeight="1">
      <c r="A22" s="5"/>
      <c r="H22" s="12"/>
      <c r="I22" s="12"/>
      <c r="J22" s="12"/>
      <c r="K22" s="12"/>
      <c r="L22" s="12"/>
      <c r="M22" s="12"/>
    </row>
    <row r="23" spans="1:26" ht="60" customHeight="1">
      <c r="A23" s="21" t="s">
        <v>6</v>
      </c>
      <c r="B23" s="96" t="s">
        <v>27</v>
      </c>
      <c r="C23" s="96"/>
      <c r="D23" s="96"/>
      <c r="E23" s="96"/>
      <c r="F23" s="96"/>
      <c r="G23" s="96"/>
      <c r="H23" s="96" t="s">
        <v>32</v>
      </c>
      <c r="I23" s="96"/>
      <c r="J23" s="96"/>
      <c r="K23" s="96" t="s">
        <v>28</v>
      </c>
      <c r="L23" s="96"/>
      <c r="M23" s="96"/>
      <c r="N23" s="96" t="s">
        <v>33</v>
      </c>
      <c r="O23" s="96"/>
      <c r="P23" s="96"/>
      <c r="Q23" s="96" t="s">
        <v>34</v>
      </c>
      <c r="R23" s="96"/>
      <c r="S23" s="96"/>
      <c r="T23" s="96" t="s">
        <v>35</v>
      </c>
      <c r="U23" s="96"/>
      <c r="V23" s="100" t="s">
        <v>8</v>
      </c>
      <c r="W23" s="100"/>
      <c r="X23" s="96" t="s">
        <v>9</v>
      </c>
      <c r="Y23" s="96"/>
      <c r="Z23" s="96"/>
    </row>
    <row r="24" spans="1:26" ht="72" customHeight="1">
      <c r="A24" s="133" t="s">
        <v>103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  <c r="U24" s="135"/>
      <c r="V24" s="134"/>
      <c r="W24" s="134"/>
      <c r="X24" s="134"/>
      <c r="Y24" s="134"/>
      <c r="Z24" s="136"/>
    </row>
    <row r="25" spans="1:26" ht="24" customHeight="1">
      <c r="A25" s="16">
        <v>1</v>
      </c>
      <c r="B25" s="137" t="s">
        <v>88</v>
      </c>
      <c r="C25" s="137"/>
      <c r="D25" s="137"/>
      <c r="E25" s="137"/>
      <c r="F25" s="137"/>
      <c r="G25" s="137"/>
      <c r="H25" s="138">
        <v>290</v>
      </c>
      <c r="I25" s="138"/>
      <c r="J25" s="138"/>
      <c r="K25" s="126"/>
      <c r="L25" s="126"/>
      <c r="M25" s="126"/>
      <c r="N25" s="126"/>
      <c r="O25" s="126"/>
      <c r="P25" s="126"/>
      <c r="Q25" s="126"/>
      <c r="R25" s="126"/>
      <c r="S25" s="103"/>
      <c r="T25" s="160">
        <v>50</v>
      </c>
      <c r="U25" s="160"/>
      <c r="V25" s="130">
        <f>SUM(V26:W29)</f>
        <v>0</v>
      </c>
      <c r="W25" s="161"/>
      <c r="X25" s="30"/>
      <c r="Y25" s="31"/>
      <c r="Z25" s="32"/>
    </row>
    <row r="26" spans="1:26" ht="24" customHeight="1">
      <c r="A26" s="15">
        <v>1.1</v>
      </c>
      <c r="B26" s="156" t="s">
        <v>95</v>
      </c>
      <c r="C26" s="156"/>
      <c r="D26" s="156"/>
      <c r="E26" s="156"/>
      <c r="F26" s="156"/>
      <c r="G26" s="156"/>
      <c r="H26" s="157">
        <v>290</v>
      </c>
      <c r="I26" s="157"/>
      <c r="J26" s="157"/>
      <c r="K26" s="139">
        <f>SUM(K27:M30)</f>
        <v>0</v>
      </c>
      <c r="L26" s="139"/>
      <c r="M26" s="139"/>
      <c r="N26" s="139">
        <f aca="true" t="shared" si="0" ref="N26">SUM(N27:P30)</f>
        <v>0</v>
      </c>
      <c r="O26" s="139"/>
      <c r="P26" s="139"/>
      <c r="Q26" s="139">
        <f aca="true" t="shared" si="1" ref="Q26">SUM(Q27:S30)</f>
        <v>0</v>
      </c>
      <c r="R26" s="139"/>
      <c r="S26" s="139"/>
      <c r="T26" s="127">
        <v>20</v>
      </c>
      <c r="U26" s="127"/>
      <c r="V26" s="102">
        <f aca="true" t="shared" si="2" ref="V26">(T26*((K26*0)+(N26*50)+(Q26*100)))/(H26*100)</f>
        <v>0</v>
      </c>
      <c r="W26" s="128"/>
      <c r="X26" s="33"/>
      <c r="Y26" s="34"/>
      <c r="Z26" s="35"/>
    </row>
    <row r="27" spans="1:26" ht="24" customHeight="1">
      <c r="A27" s="15">
        <v>1.2</v>
      </c>
      <c r="B27" s="156" t="s">
        <v>96</v>
      </c>
      <c r="C27" s="156"/>
      <c r="D27" s="156"/>
      <c r="E27" s="156"/>
      <c r="F27" s="156"/>
      <c r="G27" s="156"/>
      <c r="H27" s="157">
        <v>290</v>
      </c>
      <c r="I27" s="157"/>
      <c r="J27" s="157"/>
      <c r="K27" s="158"/>
      <c r="L27" s="158"/>
      <c r="M27" s="158"/>
      <c r="N27" s="158"/>
      <c r="O27" s="158"/>
      <c r="P27" s="158"/>
      <c r="Q27" s="158"/>
      <c r="R27" s="158"/>
      <c r="S27" s="159"/>
      <c r="T27" s="127">
        <v>10</v>
      </c>
      <c r="U27" s="127"/>
      <c r="V27" s="102">
        <f aca="true" t="shared" si="3" ref="V27:V29">(T27*((K27*0)+(N27*50)+(Q27*100)))/(H27*100)</f>
        <v>0</v>
      </c>
      <c r="W27" s="128"/>
      <c r="X27" s="33"/>
      <c r="Y27" s="34"/>
      <c r="Z27" s="35"/>
    </row>
    <row r="28" spans="1:26" ht="48" customHeight="1">
      <c r="A28" s="15">
        <v>1.3</v>
      </c>
      <c r="B28" s="108" t="s">
        <v>97</v>
      </c>
      <c r="C28" s="109"/>
      <c r="D28" s="109"/>
      <c r="E28" s="109"/>
      <c r="F28" s="109"/>
      <c r="G28" s="110"/>
      <c r="H28" s="111">
        <v>290</v>
      </c>
      <c r="I28" s="112"/>
      <c r="J28" s="113"/>
      <c r="K28" s="114"/>
      <c r="L28" s="115"/>
      <c r="M28" s="116"/>
      <c r="N28" s="114"/>
      <c r="O28" s="115"/>
      <c r="P28" s="116"/>
      <c r="Q28" s="114"/>
      <c r="R28" s="115"/>
      <c r="S28" s="115"/>
      <c r="T28" s="127">
        <v>15</v>
      </c>
      <c r="U28" s="127"/>
      <c r="V28" s="102">
        <f t="shared" si="3"/>
        <v>0</v>
      </c>
      <c r="W28" s="128"/>
      <c r="X28" s="33"/>
      <c r="Y28" s="34"/>
      <c r="Z28" s="35"/>
    </row>
    <row r="29" spans="1:26" ht="24" customHeight="1">
      <c r="A29" s="15">
        <v>1.4</v>
      </c>
      <c r="B29" s="108" t="s">
        <v>98</v>
      </c>
      <c r="C29" s="109"/>
      <c r="D29" s="109"/>
      <c r="E29" s="109"/>
      <c r="F29" s="109"/>
      <c r="G29" s="110"/>
      <c r="H29" s="111">
        <v>290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7"/>
      <c r="T29" s="118">
        <v>5</v>
      </c>
      <c r="U29" s="119"/>
      <c r="V29" s="102">
        <f t="shared" si="3"/>
        <v>0</v>
      </c>
      <c r="W29" s="128"/>
      <c r="X29" s="33"/>
      <c r="Y29" s="34"/>
      <c r="Z29" s="35"/>
    </row>
    <row r="30" spans="1:26" ht="24" customHeight="1">
      <c r="A30" s="16">
        <v>2</v>
      </c>
      <c r="B30" s="120" t="s">
        <v>89</v>
      </c>
      <c r="C30" s="121"/>
      <c r="D30" s="121"/>
      <c r="E30" s="121"/>
      <c r="F30" s="121"/>
      <c r="G30" s="122"/>
      <c r="H30" s="123">
        <v>6</v>
      </c>
      <c r="I30" s="124"/>
      <c r="J30" s="125"/>
      <c r="K30" s="103"/>
      <c r="L30" s="104"/>
      <c r="M30" s="105"/>
      <c r="N30" s="103"/>
      <c r="O30" s="104"/>
      <c r="P30" s="105"/>
      <c r="Q30" s="103"/>
      <c r="R30" s="104"/>
      <c r="S30" s="213"/>
      <c r="T30" s="106">
        <v>10</v>
      </c>
      <c r="U30" s="107"/>
      <c r="V30" s="163">
        <f>SUM(V31)</f>
        <v>0</v>
      </c>
      <c r="W30" s="155"/>
      <c r="X30" s="33"/>
      <c r="Y30" s="34"/>
      <c r="Z30" s="35"/>
    </row>
    <row r="31" spans="1:26" ht="48" customHeight="1">
      <c r="A31" s="15">
        <v>2.1</v>
      </c>
      <c r="B31" s="108" t="s">
        <v>99</v>
      </c>
      <c r="C31" s="109"/>
      <c r="D31" s="109"/>
      <c r="E31" s="109"/>
      <c r="F31" s="109"/>
      <c r="G31" s="110"/>
      <c r="H31" s="111">
        <v>6</v>
      </c>
      <c r="I31" s="112"/>
      <c r="J31" s="113"/>
      <c r="K31" s="114">
        <f>K32</f>
        <v>0</v>
      </c>
      <c r="L31" s="115"/>
      <c r="M31" s="116"/>
      <c r="N31" s="114">
        <f>N32</f>
        <v>0</v>
      </c>
      <c r="O31" s="115"/>
      <c r="P31" s="116"/>
      <c r="Q31" s="114">
        <f>Q32</f>
        <v>0</v>
      </c>
      <c r="R31" s="115"/>
      <c r="S31" s="116"/>
      <c r="T31" s="118">
        <v>10</v>
      </c>
      <c r="U31" s="119"/>
      <c r="V31" s="102">
        <f aca="true" t="shared" si="4" ref="V31:V35">(T31*((K31*0)+(N31*50)+(Q31*100)))/(H31*100)</f>
        <v>0</v>
      </c>
      <c r="W31" s="128"/>
      <c r="X31" s="33"/>
      <c r="Y31" s="34"/>
      <c r="Z31" s="35"/>
    </row>
    <row r="32" spans="1:26" ht="24" customHeight="1">
      <c r="A32" s="16">
        <v>3</v>
      </c>
      <c r="B32" s="120" t="s">
        <v>90</v>
      </c>
      <c r="C32" s="121"/>
      <c r="D32" s="121"/>
      <c r="E32" s="121"/>
      <c r="F32" s="121"/>
      <c r="G32" s="122"/>
      <c r="H32" s="123">
        <v>290</v>
      </c>
      <c r="I32" s="124"/>
      <c r="J32" s="125"/>
      <c r="K32" s="103"/>
      <c r="L32" s="104"/>
      <c r="M32" s="105"/>
      <c r="N32" s="103"/>
      <c r="O32" s="104"/>
      <c r="P32" s="105"/>
      <c r="Q32" s="103"/>
      <c r="R32" s="104"/>
      <c r="S32" s="213"/>
      <c r="T32" s="106">
        <v>15</v>
      </c>
      <c r="U32" s="107"/>
      <c r="V32" s="163">
        <f>SUM(V33)</f>
        <v>0</v>
      </c>
      <c r="W32" s="155"/>
      <c r="X32" s="33"/>
      <c r="Y32" s="34"/>
      <c r="Z32" s="35"/>
    </row>
    <row r="33" spans="1:26" ht="48" customHeight="1">
      <c r="A33" s="15">
        <v>3.1</v>
      </c>
      <c r="B33" s="108" t="s">
        <v>100</v>
      </c>
      <c r="C33" s="109"/>
      <c r="D33" s="109"/>
      <c r="E33" s="109"/>
      <c r="F33" s="109"/>
      <c r="G33" s="110"/>
      <c r="H33" s="111">
        <v>290</v>
      </c>
      <c r="I33" s="112"/>
      <c r="J33" s="113"/>
      <c r="K33" s="114">
        <f>K34</f>
        <v>0</v>
      </c>
      <c r="L33" s="115"/>
      <c r="M33" s="116"/>
      <c r="N33" s="114">
        <f aca="true" t="shared" si="5" ref="N33">N34</f>
        <v>0</v>
      </c>
      <c r="O33" s="115"/>
      <c r="P33" s="116"/>
      <c r="Q33" s="114">
        <f aca="true" t="shared" si="6" ref="Q33">Q34</f>
        <v>0</v>
      </c>
      <c r="R33" s="115"/>
      <c r="S33" s="116"/>
      <c r="T33" s="118">
        <v>15</v>
      </c>
      <c r="U33" s="119"/>
      <c r="V33" s="102">
        <f t="shared" si="4"/>
        <v>0</v>
      </c>
      <c r="W33" s="128"/>
      <c r="X33" s="33"/>
      <c r="Y33" s="34"/>
      <c r="Z33" s="35"/>
    </row>
    <row r="34" spans="1:26" ht="24" customHeight="1">
      <c r="A34" s="16">
        <v>4</v>
      </c>
      <c r="B34" s="120" t="s">
        <v>91</v>
      </c>
      <c r="C34" s="121"/>
      <c r="D34" s="121"/>
      <c r="E34" s="121"/>
      <c r="F34" s="121"/>
      <c r="G34" s="122"/>
      <c r="H34" s="123">
        <v>214</v>
      </c>
      <c r="I34" s="124"/>
      <c r="J34" s="125"/>
      <c r="K34" s="103"/>
      <c r="L34" s="104"/>
      <c r="M34" s="105"/>
      <c r="N34" s="103"/>
      <c r="O34" s="104"/>
      <c r="P34" s="105"/>
      <c r="Q34" s="103"/>
      <c r="R34" s="104"/>
      <c r="S34" s="105"/>
      <c r="T34" s="106">
        <v>15</v>
      </c>
      <c r="U34" s="107"/>
      <c r="V34" s="163">
        <f>SUM(V35)</f>
        <v>0</v>
      </c>
      <c r="W34" s="155"/>
      <c r="X34" s="33"/>
      <c r="Y34" s="34"/>
      <c r="Z34" s="35"/>
    </row>
    <row r="35" spans="1:26" ht="48" customHeight="1">
      <c r="A35" s="15">
        <v>4.1</v>
      </c>
      <c r="B35" s="108" t="s">
        <v>101</v>
      </c>
      <c r="C35" s="109"/>
      <c r="D35" s="109"/>
      <c r="E35" s="109"/>
      <c r="F35" s="109"/>
      <c r="G35" s="110"/>
      <c r="H35" s="111">
        <v>214</v>
      </c>
      <c r="I35" s="112"/>
      <c r="J35" s="113"/>
      <c r="K35" s="114">
        <f>K36</f>
        <v>0</v>
      </c>
      <c r="L35" s="115"/>
      <c r="M35" s="116"/>
      <c r="N35" s="114"/>
      <c r="O35" s="115"/>
      <c r="P35" s="116"/>
      <c r="Q35" s="114"/>
      <c r="R35" s="115"/>
      <c r="S35" s="117"/>
      <c r="T35" s="118">
        <v>15</v>
      </c>
      <c r="U35" s="119"/>
      <c r="V35" s="102">
        <f t="shared" si="4"/>
        <v>0</v>
      </c>
      <c r="W35" s="128"/>
      <c r="X35" s="33"/>
      <c r="Y35" s="34"/>
      <c r="Z35" s="35"/>
    </row>
    <row r="36" spans="1:26" ht="24" customHeight="1">
      <c r="A36" s="25">
        <v>5</v>
      </c>
      <c r="B36" s="146" t="s">
        <v>93</v>
      </c>
      <c r="C36" s="146"/>
      <c r="D36" s="146"/>
      <c r="E36" s="146"/>
      <c r="F36" s="146"/>
      <c r="G36" s="146"/>
      <c r="H36" s="157">
        <v>80</v>
      </c>
      <c r="I36" s="157"/>
      <c r="J36" s="157"/>
      <c r="K36" s="139"/>
      <c r="L36" s="139"/>
      <c r="M36" s="139"/>
      <c r="N36" s="139"/>
      <c r="O36" s="139"/>
      <c r="P36" s="139"/>
      <c r="Q36" s="139"/>
      <c r="R36" s="139"/>
      <c r="S36" s="114"/>
      <c r="T36" s="127">
        <v>5</v>
      </c>
      <c r="U36" s="127"/>
      <c r="V36" s="101">
        <f aca="true" t="shared" si="7" ref="V36">(T36*((K36*0)+(N36*50)+(Q36*100)))/(H36*100)</f>
        <v>0</v>
      </c>
      <c r="W36" s="102"/>
      <c r="X36" s="33"/>
      <c r="Y36" s="34"/>
      <c r="Z36" s="35"/>
    </row>
    <row r="37" spans="1:26" ht="24" customHeight="1">
      <c r="A37" s="25">
        <v>6</v>
      </c>
      <c r="B37" s="146" t="s">
        <v>94</v>
      </c>
      <c r="C37" s="146"/>
      <c r="D37" s="146"/>
      <c r="E37" s="146"/>
      <c r="F37" s="146"/>
      <c r="G37" s="146"/>
      <c r="H37" s="258">
        <v>3</v>
      </c>
      <c r="I37" s="258"/>
      <c r="J37" s="258"/>
      <c r="K37" s="139"/>
      <c r="L37" s="139"/>
      <c r="M37" s="139"/>
      <c r="N37" s="139"/>
      <c r="O37" s="139"/>
      <c r="P37" s="139"/>
      <c r="Q37" s="139"/>
      <c r="R37" s="139"/>
      <c r="S37" s="114"/>
      <c r="T37" s="127">
        <v>5</v>
      </c>
      <c r="U37" s="127"/>
      <c r="V37" s="101">
        <f aca="true" t="shared" si="8" ref="V37">(T37*((K37*0)+(N37*50)+(Q37*100)))/(H37*100)</f>
        <v>0</v>
      </c>
      <c r="W37" s="102"/>
      <c r="X37" s="36"/>
      <c r="Y37" s="37"/>
      <c r="Z37" s="38"/>
    </row>
    <row r="38" spans="1:26" ht="24" customHeight="1">
      <c r="A38" s="148" t="s">
        <v>10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>
        <f>SUM(T25,T30,T32,T34,T36,T37)</f>
        <v>100</v>
      </c>
      <c r="U38" s="150"/>
      <c r="V38" s="143">
        <f>SUM(V25,V30,V32,V34,V36,V37)</f>
        <v>0</v>
      </c>
      <c r="W38" s="143"/>
      <c r="X38" s="151"/>
      <c r="Y38" s="151"/>
      <c r="Z38" s="151"/>
    </row>
    <row r="39" spans="1:26" ht="9.9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24" customHeight="1">
      <c r="A40" s="4" t="s">
        <v>82</v>
      </c>
    </row>
    <row r="41" spans="1:26" ht="60" customHeight="1">
      <c r="A41" s="21" t="s">
        <v>6</v>
      </c>
      <c r="B41" s="96" t="s">
        <v>36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7" t="s">
        <v>37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9"/>
      <c r="Y41" s="100" t="s">
        <v>38</v>
      </c>
      <c r="Z41" s="100"/>
    </row>
    <row r="42" spans="1:26" ht="24" customHeight="1">
      <c r="A42" s="93" t="s">
        <v>39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</row>
    <row r="43" spans="1:26" ht="48" customHeight="1">
      <c r="A43" s="26" t="str">
        <f>IF(B43&lt;&gt;"","2.1.1","")</f>
        <v/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58"/>
      <c r="Z43" s="58"/>
    </row>
    <row r="44" spans="1:26" ht="48" customHeight="1">
      <c r="A44" s="26" t="str">
        <f>IF(B44&lt;&gt;"","2.1.2","")</f>
        <v/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7"/>
      <c r="Y44" s="58"/>
      <c r="Z44" s="58"/>
    </row>
    <row r="45" spans="1:26" ht="48" customHeight="1">
      <c r="A45" s="26" t="str">
        <f>IF(B45&lt;&gt;"","2.1.3","")</f>
        <v/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58"/>
      <c r="Z45" s="58"/>
    </row>
    <row r="46" spans="1:26" ht="48" customHeight="1">
      <c r="A46" s="26" t="str">
        <f>IF(B46&lt;&gt;"","2.1.4","")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IF(B47&lt;&gt;"","2.1.5","")</f>
        <v/>
      </c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  <c r="Y47" s="85"/>
      <c r="Z47" s="86"/>
    </row>
    <row r="48" spans="1:26" ht="24" customHeight="1">
      <c r="A48" s="93" t="s">
        <v>40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5"/>
    </row>
    <row r="49" spans="1:26" ht="48" customHeight="1">
      <c r="A49" s="26" t="str">
        <f>IF(B49&lt;&gt;"","2.2.1","")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IF(B50&lt;&gt;"","2.2.2","")</f>
        <v/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/>
      <c r="Y50" s="58"/>
      <c r="Z50" s="58"/>
    </row>
    <row r="51" spans="1:26" ht="48" customHeight="1">
      <c r="A51" s="26" t="str">
        <f>IF(B51&lt;&gt;"","2.2.3","")</f>
        <v/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5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8"/>
      <c r="Z51" s="58"/>
    </row>
    <row r="52" spans="1:26" ht="48" customHeight="1">
      <c r="A52" s="26" t="str">
        <f>IF(B52&lt;&gt;"","2.2.4","")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IF(B53&lt;&gt;"","2.2.5","")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24" customHeight="1">
      <c r="A54" s="93" t="s">
        <v>41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5"/>
    </row>
    <row r="55" spans="1:26" ht="48" customHeight="1">
      <c r="A55" s="26" t="str">
        <f>IF(B55&lt;&gt;"","2.3.1","")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IF(B56&lt;&gt;"","2.3.2","")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48" customHeight="1">
      <c r="A57" s="26" t="str">
        <f>IF(B57&lt;&gt;"","2.3.3","")</f>
        <v/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  <c r="Y57" s="58"/>
      <c r="Z57" s="58"/>
    </row>
    <row r="58" spans="1:26" ht="48" customHeight="1">
      <c r="A58" s="26" t="str">
        <f>IF(B58&lt;&gt;"","2.3.4","")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s="13" customFormat="1" ht="48" customHeight="1">
      <c r="A59" s="26" t="str">
        <f>IF(B59&lt;&gt;"","2.3.5","")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ht="9.95" customHeight="1"/>
    <row r="61" ht="24" customHeight="1">
      <c r="A61" s="5" t="s">
        <v>83</v>
      </c>
    </row>
    <row r="62" ht="9.95" customHeight="1"/>
    <row r="63" spans="1:26" ht="60" customHeight="1">
      <c r="A63" s="21" t="s">
        <v>6</v>
      </c>
      <c r="B63" s="96" t="s">
        <v>42</v>
      </c>
      <c r="C63" s="96"/>
      <c r="D63" s="96"/>
      <c r="E63" s="96"/>
      <c r="F63" s="96"/>
      <c r="G63" s="96"/>
      <c r="H63" s="96" t="s">
        <v>37</v>
      </c>
      <c r="I63" s="96"/>
      <c r="J63" s="96"/>
      <c r="K63" s="96"/>
      <c r="L63" s="96"/>
      <c r="M63" s="96"/>
      <c r="N63" s="96"/>
      <c r="O63" s="96"/>
      <c r="P63" s="96"/>
      <c r="Q63" s="97" t="s">
        <v>43</v>
      </c>
      <c r="R63" s="98"/>
      <c r="S63" s="98"/>
      <c r="T63" s="98"/>
      <c r="U63" s="98"/>
      <c r="V63" s="98"/>
      <c r="W63" s="98"/>
      <c r="X63" s="99"/>
      <c r="Y63" s="100" t="s">
        <v>38</v>
      </c>
      <c r="Z63" s="100"/>
    </row>
    <row r="64" spans="1:26" ht="72" customHeight="1">
      <c r="A64" s="26" t="str">
        <f>IF(B64&lt;&gt;"","3.1","")</f>
        <v/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5"/>
      <c r="R64" s="56"/>
      <c r="S64" s="56"/>
      <c r="T64" s="56"/>
      <c r="U64" s="56"/>
      <c r="V64" s="56"/>
      <c r="W64" s="56"/>
      <c r="X64" s="57"/>
      <c r="Y64" s="58"/>
      <c r="Z64" s="58"/>
    </row>
    <row r="65" spans="1:26" ht="72" customHeight="1">
      <c r="A65" s="26" t="str">
        <f>IF(B65&lt;&gt;"","3.2","")</f>
        <v/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5"/>
      <c r="R65" s="56"/>
      <c r="S65" s="56"/>
      <c r="T65" s="56"/>
      <c r="U65" s="56"/>
      <c r="V65" s="56"/>
      <c r="W65" s="56"/>
      <c r="X65" s="57"/>
      <c r="Y65" s="58"/>
      <c r="Z65" s="58"/>
    </row>
    <row r="66" spans="1:26" ht="72" customHeight="1">
      <c r="A66" s="26" t="str">
        <f>IF(B66&lt;&gt;"","3.3","")</f>
        <v/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  <c r="R66" s="56"/>
      <c r="S66" s="56"/>
      <c r="T66" s="56"/>
      <c r="U66" s="56"/>
      <c r="V66" s="56"/>
      <c r="W66" s="56"/>
      <c r="X66" s="57"/>
      <c r="Y66" s="58"/>
      <c r="Z66" s="58"/>
    </row>
    <row r="67" spans="1:26" ht="72" customHeight="1">
      <c r="A67" s="26" t="str">
        <f>IF(B67&lt;&gt;"","3.4","")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IF(B68&lt;&gt;"","3.5","")</f>
        <v/>
      </c>
      <c r="B68" s="55"/>
      <c r="C68" s="56"/>
      <c r="D68" s="56"/>
      <c r="E68" s="56"/>
      <c r="F68" s="56"/>
      <c r="G68" s="57"/>
      <c r="H68" s="82"/>
      <c r="I68" s="83"/>
      <c r="J68" s="83"/>
      <c r="K68" s="83"/>
      <c r="L68" s="83"/>
      <c r="M68" s="83"/>
      <c r="N68" s="83"/>
      <c r="O68" s="83"/>
      <c r="P68" s="84"/>
      <c r="Q68" s="82"/>
      <c r="R68" s="83"/>
      <c r="S68" s="83"/>
      <c r="T68" s="83"/>
      <c r="U68" s="83"/>
      <c r="V68" s="83"/>
      <c r="W68" s="83"/>
      <c r="X68" s="84"/>
      <c r="Y68" s="85"/>
      <c r="Z68" s="86"/>
    </row>
    <row r="69" spans="1:26" ht="72" customHeight="1">
      <c r="A69" s="26" t="str">
        <f>IF(B69&lt;&gt;"","3.6","")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ht="9.95" customHeight="1">
      <c r="A70" s="5"/>
    </row>
    <row r="71" ht="24" customHeight="1">
      <c r="A71" s="5" t="s">
        <v>84</v>
      </c>
    </row>
    <row r="72" ht="10.15" customHeight="1">
      <c r="A72" s="5"/>
    </row>
    <row r="73" spans="2:25" ht="48" customHeight="1"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</row>
    <row r="74" spans="2:25" ht="48" customHeight="1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</row>
    <row r="75" spans="2:25" ht="48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2:25" ht="48" customHeight="1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ht="24" customHeight="1">
      <c r="A78" s="5"/>
    </row>
    <row r="79" ht="24" customHeight="1">
      <c r="A79" s="5" t="s">
        <v>85</v>
      </c>
    </row>
    <row r="80" ht="24" customHeight="1"/>
    <row r="81" spans="2:25" ht="24" customHeight="1">
      <c r="B81" s="65"/>
      <c r="C81" s="65"/>
      <c r="D81" s="65"/>
      <c r="E81" s="65"/>
      <c r="F81" s="65"/>
      <c r="G81" s="65"/>
      <c r="H81" s="65"/>
      <c r="J81" s="65"/>
      <c r="K81" s="65"/>
      <c r="L81" s="65"/>
      <c r="M81" s="65"/>
      <c r="N81" s="65"/>
      <c r="O81" s="65"/>
      <c r="P81" s="65"/>
      <c r="Q81" s="65"/>
      <c r="S81" s="66"/>
      <c r="T81" s="67"/>
      <c r="U81" s="67"/>
      <c r="V81" s="67"/>
      <c r="W81" s="67"/>
      <c r="X81" s="67"/>
      <c r="Y81" s="68"/>
    </row>
    <row r="82" spans="2:25" ht="15">
      <c r="B82" s="65"/>
      <c r="C82" s="65"/>
      <c r="D82" s="65"/>
      <c r="E82" s="65"/>
      <c r="F82" s="65"/>
      <c r="G82" s="65"/>
      <c r="H82" s="65"/>
      <c r="J82" s="65"/>
      <c r="K82" s="65"/>
      <c r="L82" s="65"/>
      <c r="M82" s="65"/>
      <c r="N82" s="65"/>
      <c r="O82" s="65"/>
      <c r="P82" s="65"/>
      <c r="Q82" s="65"/>
      <c r="S82" s="69"/>
      <c r="T82" s="70"/>
      <c r="U82" s="70"/>
      <c r="V82" s="70"/>
      <c r="W82" s="70"/>
      <c r="X82" s="70"/>
      <c r="Y82" s="71"/>
    </row>
    <row r="83" spans="2:25" ht="21" customHeight="1">
      <c r="B83" s="65"/>
      <c r="C83" s="65"/>
      <c r="D83" s="65"/>
      <c r="E83" s="65"/>
      <c r="F83" s="65"/>
      <c r="G83" s="65"/>
      <c r="H83" s="65"/>
      <c r="J83" s="65"/>
      <c r="K83" s="65"/>
      <c r="L83" s="65"/>
      <c r="M83" s="65"/>
      <c r="N83" s="65"/>
      <c r="O83" s="65"/>
      <c r="P83" s="65"/>
      <c r="Q83" s="65"/>
      <c r="S83" s="69"/>
      <c r="T83" s="70"/>
      <c r="U83" s="70"/>
      <c r="V83" s="70"/>
      <c r="W83" s="70"/>
      <c r="X83" s="70"/>
      <c r="Y83" s="71"/>
    </row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9"/>
      <c r="T84" s="70"/>
      <c r="U84" s="70"/>
      <c r="V84" s="70"/>
      <c r="W84" s="70"/>
      <c r="X84" s="70"/>
      <c r="Y84" s="71"/>
    </row>
    <row r="85" spans="2:25" ht="21" customHeight="1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72"/>
      <c r="T90" s="73"/>
      <c r="U90" s="73"/>
      <c r="V90" s="73"/>
      <c r="W90" s="73"/>
      <c r="X90" s="73"/>
      <c r="Y90" s="74"/>
    </row>
    <row r="91" spans="2:25" ht="21" customHeight="1">
      <c r="B91" s="75"/>
      <c r="C91" s="75"/>
      <c r="D91" s="75"/>
      <c r="E91" s="75"/>
      <c r="F91" s="75"/>
      <c r="G91" s="75"/>
      <c r="H91" s="75"/>
      <c r="J91" s="76"/>
      <c r="K91" s="77"/>
      <c r="L91" s="77"/>
      <c r="M91" s="77"/>
      <c r="N91" s="77"/>
      <c r="O91" s="77"/>
      <c r="P91" s="77"/>
      <c r="Q91" s="78"/>
      <c r="S91" s="76"/>
      <c r="T91" s="77"/>
      <c r="U91" s="77"/>
      <c r="V91" s="77"/>
      <c r="W91" s="77"/>
      <c r="X91" s="77"/>
      <c r="Y91" s="78"/>
    </row>
    <row r="92" spans="2:25" ht="21" customHeight="1">
      <c r="B92" s="75"/>
      <c r="C92" s="75"/>
      <c r="D92" s="75"/>
      <c r="E92" s="75"/>
      <c r="F92" s="75"/>
      <c r="G92" s="75"/>
      <c r="H92" s="75"/>
      <c r="J92" s="79"/>
      <c r="K92" s="80"/>
      <c r="L92" s="80"/>
      <c r="M92" s="80"/>
      <c r="N92" s="80"/>
      <c r="O92" s="80"/>
      <c r="P92" s="80"/>
      <c r="Q92" s="81"/>
      <c r="S92" s="79"/>
      <c r="T92" s="80"/>
      <c r="U92" s="80"/>
      <c r="V92" s="80"/>
      <c r="W92" s="80"/>
      <c r="X92" s="80"/>
      <c r="Y92" s="81"/>
    </row>
    <row r="93" ht="21" customHeight="1"/>
    <row r="94" spans="2:25" ht="21" customHeight="1">
      <c r="B94" s="65"/>
      <c r="C94" s="65"/>
      <c r="D94" s="65"/>
      <c r="E94" s="65"/>
      <c r="F94" s="65"/>
      <c r="G94" s="65"/>
      <c r="H94" s="65"/>
      <c r="J94" s="65"/>
      <c r="K94" s="65"/>
      <c r="L94" s="65"/>
      <c r="M94" s="65"/>
      <c r="N94" s="65"/>
      <c r="O94" s="65"/>
      <c r="P94" s="65"/>
      <c r="Q94" s="65"/>
      <c r="S94" s="66"/>
      <c r="T94" s="67"/>
      <c r="U94" s="67"/>
      <c r="V94" s="67"/>
      <c r="W94" s="67"/>
      <c r="X94" s="67"/>
      <c r="Y94" s="68"/>
    </row>
    <row r="95" spans="2:25" ht="15">
      <c r="B95" s="65"/>
      <c r="C95" s="65"/>
      <c r="D95" s="65"/>
      <c r="E95" s="65"/>
      <c r="F95" s="65"/>
      <c r="G95" s="65"/>
      <c r="H95" s="65"/>
      <c r="J95" s="65"/>
      <c r="K95" s="65"/>
      <c r="L95" s="65"/>
      <c r="M95" s="65"/>
      <c r="N95" s="65"/>
      <c r="O95" s="65"/>
      <c r="P95" s="65"/>
      <c r="Q95" s="65"/>
      <c r="S95" s="69"/>
      <c r="T95" s="70"/>
      <c r="U95" s="70"/>
      <c r="V95" s="70"/>
      <c r="W95" s="70"/>
      <c r="X95" s="70"/>
      <c r="Y95" s="71"/>
    </row>
    <row r="96" spans="2:25" ht="21" customHeight="1">
      <c r="B96" s="65"/>
      <c r="C96" s="65"/>
      <c r="D96" s="65"/>
      <c r="E96" s="65"/>
      <c r="F96" s="65"/>
      <c r="G96" s="65"/>
      <c r="H96" s="65"/>
      <c r="J96" s="65"/>
      <c r="K96" s="65"/>
      <c r="L96" s="65"/>
      <c r="M96" s="65"/>
      <c r="N96" s="65"/>
      <c r="O96" s="65"/>
      <c r="P96" s="65"/>
      <c r="Q96" s="65"/>
      <c r="S96" s="69"/>
      <c r="T96" s="70"/>
      <c r="U96" s="70"/>
      <c r="V96" s="70"/>
      <c r="W96" s="70"/>
      <c r="X96" s="70"/>
      <c r="Y96" s="71"/>
    </row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9"/>
      <c r="T97" s="70"/>
      <c r="U97" s="70"/>
      <c r="V97" s="70"/>
      <c r="W97" s="70"/>
      <c r="X97" s="70"/>
      <c r="Y97" s="71"/>
    </row>
    <row r="98" spans="2:25" ht="21" customHeight="1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72"/>
      <c r="T103" s="73"/>
      <c r="U103" s="73"/>
      <c r="V103" s="73"/>
      <c r="W103" s="73"/>
      <c r="X103" s="73"/>
      <c r="Y103" s="74"/>
    </row>
    <row r="104" spans="2:25" ht="21" customHeight="1">
      <c r="B104" s="58"/>
      <c r="C104" s="58"/>
      <c r="D104" s="58"/>
      <c r="E104" s="58"/>
      <c r="F104" s="58"/>
      <c r="G104" s="58"/>
      <c r="H104" s="58"/>
      <c r="J104" s="76"/>
      <c r="K104" s="77"/>
      <c r="L104" s="77"/>
      <c r="M104" s="77"/>
      <c r="N104" s="77"/>
      <c r="O104" s="77"/>
      <c r="P104" s="77"/>
      <c r="Q104" s="78"/>
      <c r="S104" s="39"/>
      <c r="T104" s="40"/>
      <c r="U104" s="40"/>
      <c r="V104" s="40"/>
      <c r="W104" s="40"/>
      <c r="X104" s="40"/>
      <c r="Y104" s="41"/>
    </row>
    <row r="105" spans="2:25" ht="21" customHeight="1">
      <c r="B105" s="58"/>
      <c r="C105" s="58"/>
      <c r="D105" s="58"/>
      <c r="E105" s="58"/>
      <c r="F105" s="58"/>
      <c r="G105" s="58"/>
      <c r="H105" s="58"/>
      <c r="J105" s="79"/>
      <c r="K105" s="80"/>
      <c r="L105" s="80"/>
      <c r="M105" s="80"/>
      <c r="N105" s="80"/>
      <c r="O105" s="80"/>
      <c r="P105" s="80"/>
      <c r="Q105" s="81"/>
      <c r="S105" s="42"/>
      <c r="T105" s="43"/>
      <c r="U105" s="43"/>
      <c r="V105" s="43"/>
      <c r="W105" s="43"/>
      <c r="X105" s="43"/>
      <c r="Y105" s="44"/>
    </row>
    <row r="106" ht="21" customHeight="1"/>
    <row r="107" spans="2:25" ht="21" customHeight="1">
      <c r="B107" s="66"/>
      <c r="C107" s="67"/>
      <c r="D107" s="67"/>
      <c r="E107" s="67"/>
      <c r="F107" s="67"/>
      <c r="G107" s="67"/>
      <c r="H107" s="68"/>
      <c r="J107" s="66"/>
      <c r="K107" s="67"/>
      <c r="L107" s="67"/>
      <c r="M107" s="67"/>
      <c r="N107" s="67"/>
      <c r="O107" s="67"/>
      <c r="P107" s="67"/>
      <c r="Q107" s="68"/>
      <c r="S107" s="66"/>
      <c r="T107" s="67"/>
      <c r="U107" s="67"/>
      <c r="V107" s="67"/>
      <c r="W107" s="67"/>
      <c r="X107" s="67"/>
      <c r="Y107" s="68"/>
    </row>
    <row r="108" spans="2:25" ht="15">
      <c r="B108" s="69"/>
      <c r="C108" s="70"/>
      <c r="D108" s="70"/>
      <c r="E108" s="70"/>
      <c r="F108" s="70"/>
      <c r="G108" s="70"/>
      <c r="H108" s="71"/>
      <c r="J108" s="69"/>
      <c r="K108" s="70"/>
      <c r="L108" s="70"/>
      <c r="M108" s="70"/>
      <c r="N108" s="70"/>
      <c r="O108" s="70"/>
      <c r="P108" s="70"/>
      <c r="Q108" s="71"/>
      <c r="S108" s="69"/>
      <c r="T108" s="70"/>
      <c r="U108" s="70"/>
      <c r="V108" s="70"/>
      <c r="W108" s="70"/>
      <c r="X108" s="70"/>
      <c r="Y108" s="71"/>
    </row>
    <row r="109" spans="2:25" ht="15">
      <c r="B109" s="69"/>
      <c r="C109" s="70"/>
      <c r="D109" s="70"/>
      <c r="E109" s="70"/>
      <c r="F109" s="70"/>
      <c r="G109" s="70"/>
      <c r="H109" s="71"/>
      <c r="J109" s="69"/>
      <c r="K109" s="70"/>
      <c r="L109" s="70"/>
      <c r="M109" s="70"/>
      <c r="N109" s="70"/>
      <c r="O109" s="70"/>
      <c r="P109" s="70"/>
      <c r="Q109" s="71"/>
      <c r="S109" s="69"/>
      <c r="T109" s="70"/>
      <c r="U109" s="70"/>
      <c r="V109" s="70"/>
      <c r="W109" s="70"/>
      <c r="X109" s="70"/>
      <c r="Y109" s="71"/>
    </row>
    <row r="110" spans="2:25" ht="21" customHeight="1">
      <c r="B110" s="69"/>
      <c r="C110" s="70"/>
      <c r="D110" s="70"/>
      <c r="E110" s="70"/>
      <c r="F110" s="70"/>
      <c r="G110" s="70"/>
      <c r="H110" s="71"/>
      <c r="J110" s="69"/>
      <c r="K110" s="70"/>
      <c r="L110" s="70"/>
      <c r="M110" s="70"/>
      <c r="N110" s="70"/>
      <c r="O110" s="70"/>
      <c r="P110" s="70"/>
      <c r="Q110" s="71"/>
      <c r="S110" s="69"/>
      <c r="T110" s="70"/>
      <c r="U110" s="70"/>
      <c r="V110" s="70"/>
      <c r="W110" s="70"/>
      <c r="X110" s="70"/>
      <c r="Y110" s="71"/>
    </row>
    <row r="111" spans="2:25" ht="21" customHeight="1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21" customHeight="1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4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4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4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15">
      <c r="B116" s="72"/>
      <c r="C116" s="73"/>
      <c r="D116" s="73"/>
      <c r="E116" s="73"/>
      <c r="F116" s="73"/>
      <c r="G116" s="73"/>
      <c r="H116" s="74"/>
      <c r="J116" s="72"/>
      <c r="K116" s="73"/>
      <c r="L116" s="73"/>
      <c r="M116" s="73"/>
      <c r="N116" s="73"/>
      <c r="O116" s="73"/>
      <c r="P116" s="73"/>
      <c r="Q116" s="74"/>
      <c r="S116" s="72"/>
      <c r="T116" s="73"/>
      <c r="U116" s="73"/>
      <c r="V116" s="73"/>
      <c r="W116" s="73"/>
      <c r="X116" s="73"/>
      <c r="Y116" s="74"/>
    </row>
    <row r="117" spans="2:25" ht="15">
      <c r="B117" s="39"/>
      <c r="C117" s="40"/>
      <c r="D117" s="40"/>
      <c r="E117" s="40"/>
      <c r="F117" s="40"/>
      <c r="G117" s="40"/>
      <c r="H117" s="41"/>
      <c r="J117" s="45"/>
      <c r="K117" s="46"/>
      <c r="L117" s="46"/>
      <c r="M117" s="46"/>
      <c r="N117" s="46"/>
      <c r="O117" s="46"/>
      <c r="P117" s="46"/>
      <c r="Q117" s="47"/>
      <c r="S117" s="39"/>
      <c r="T117" s="40"/>
      <c r="U117" s="40"/>
      <c r="V117" s="40"/>
      <c r="W117" s="40"/>
      <c r="X117" s="40"/>
      <c r="Y117" s="41"/>
    </row>
    <row r="118" spans="2:25" ht="15">
      <c r="B118" s="42"/>
      <c r="C118" s="43"/>
      <c r="D118" s="43"/>
      <c r="E118" s="43"/>
      <c r="F118" s="43"/>
      <c r="G118" s="43"/>
      <c r="H118" s="44"/>
      <c r="J118" s="48"/>
      <c r="K118" s="49"/>
      <c r="L118" s="49"/>
      <c r="M118" s="49"/>
      <c r="N118" s="49"/>
      <c r="O118" s="49"/>
      <c r="P118" s="49"/>
      <c r="Q118" s="50"/>
      <c r="S118" s="42"/>
      <c r="T118" s="43"/>
      <c r="U118" s="43"/>
      <c r="V118" s="43"/>
      <c r="W118" s="43"/>
      <c r="X118" s="43"/>
      <c r="Y118" s="44"/>
    </row>
    <row r="121" spans="5:23" ht="15">
      <c r="E121" s="14" t="s">
        <v>44</v>
      </c>
      <c r="F121" s="51"/>
      <c r="G121" s="51"/>
      <c r="H121" s="51"/>
      <c r="I121" s="51"/>
      <c r="J121" s="51"/>
      <c r="Q121" s="14" t="s">
        <v>45</v>
      </c>
      <c r="R121" s="51"/>
      <c r="S121" s="51"/>
      <c r="T121" s="51"/>
      <c r="U121" s="51"/>
      <c r="V121" s="51"/>
      <c r="W121" s="51"/>
    </row>
    <row r="122" spans="5:24" ht="27.75">
      <c r="E122" s="14" t="s">
        <v>46</v>
      </c>
      <c r="F122" s="52"/>
      <c r="G122" s="52"/>
      <c r="H122" s="52"/>
      <c r="I122" s="52"/>
      <c r="J122" s="52"/>
      <c r="K122" s="5" t="s">
        <v>47</v>
      </c>
      <c r="Q122" s="14" t="s">
        <v>46</v>
      </c>
      <c r="R122" s="51"/>
      <c r="S122" s="51"/>
      <c r="T122" s="51"/>
      <c r="U122" s="51"/>
      <c r="V122" s="51"/>
      <c r="W122" s="51"/>
      <c r="X122" s="5" t="s">
        <v>47</v>
      </c>
    </row>
    <row r="123" spans="5:24" ht="27.75">
      <c r="E123" s="14" t="s">
        <v>48</v>
      </c>
      <c r="F123" s="52"/>
      <c r="G123" s="52"/>
      <c r="H123" s="52"/>
      <c r="I123" s="52"/>
      <c r="J123" s="52"/>
      <c r="Q123" s="53"/>
      <c r="R123" s="53"/>
      <c r="S123" s="53"/>
      <c r="T123" s="53"/>
      <c r="U123" s="53"/>
      <c r="V123" s="53"/>
      <c r="W123" s="53"/>
      <c r="X123" s="53"/>
    </row>
    <row r="124" spans="5:23" ht="27.75">
      <c r="E124" s="14" t="s">
        <v>49</v>
      </c>
      <c r="F124" s="27"/>
      <c r="G124" s="27"/>
      <c r="H124" s="27"/>
      <c r="I124" s="27"/>
      <c r="J124" s="27"/>
      <c r="Q124" s="14" t="s">
        <v>49</v>
      </c>
      <c r="R124" s="28"/>
      <c r="S124" s="28"/>
      <c r="T124" s="28"/>
      <c r="U124" s="28"/>
      <c r="V124" s="28"/>
      <c r="W124" s="28"/>
    </row>
    <row r="125" spans="5:10" ht="27.75">
      <c r="E125" s="14" t="s">
        <v>50</v>
      </c>
      <c r="F125" s="29"/>
      <c r="G125" s="29"/>
      <c r="H125" s="29"/>
      <c r="I125" s="29"/>
      <c r="J125" s="29"/>
    </row>
  </sheetData>
  <protectedRanges>
    <protectedRange sqref="M7 H8 V13 X25 B43:Z47 B49:Z53 B55:Z59 B64:Z69 B73 B81 B91 J81 J91 S81 S91 B94 B104 J94 J104 S94 S104 B107 B117 J107 J117 S107 S117 R121:R122 Q123 R124 F121:F125 K25:S26 K28:S37" name="ช่วง1_1_1"/>
  </protectedRanges>
  <mergeCells count="263">
    <mergeCell ref="Y57:Z57"/>
    <mergeCell ref="A1:Z1"/>
    <mergeCell ref="J2:Q2"/>
    <mergeCell ref="A3:Z3"/>
    <mergeCell ref="A4:Z4"/>
    <mergeCell ref="M7:P7"/>
    <mergeCell ref="A10:A11"/>
    <mergeCell ref="B23:G23"/>
    <mergeCell ref="H23:J23"/>
    <mergeCell ref="K23:M23"/>
    <mergeCell ref="N23:P23"/>
    <mergeCell ref="Q23:S23"/>
    <mergeCell ref="T23:U23"/>
    <mergeCell ref="V23:W23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A19:P19"/>
    <mergeCell ref="Q19:R19"/>
    <mergeCell ref="S19:U19"/>
    <mergeCell ref="V19:X19"/>
    <mergeCell ref="Y19:Z19"/>
    <mergeCell ref="Q17:R17"/>
    <mergeCell ref="B16:J16"/>
    <mergeCell ref="K16:M16"/>
    <mergeCell ref="N16:P16"/>
    <mergeCell ref="Q16:R16"/>
    <mergeCell ref="S13:U18"/>
    <mergeCell ref="V13:X18"/>
    <mergeCell ref="Y13:Z18"/>
    <mergeCell ref="B17:J17"/>
    <mergeCell ref="K17:M17"/>
    <mergeCell ref="N17:P17"/>
    <mergeCell ref="B18:J18"/>
    <mergeCell ref="K18:M18"/>
    <mergeCell ref="N18:P18"/>
    <mergeCell ref="Q18:R18"/>
    <mergeCell ref="B14:J14"/>
    <mergeCell ref="K14:M14"/>
    <mergeCell ref="N14:P14"/>
    <mergeCell ref="Q14:R14"/>
    <mergeCell ref="B15:J15"/>
    <mergeCell ref="K15:M15"/>
    <mergeCell ref="N15:P15"/>
    <mergeCell ref="Q15:R15"/>
    <mergeCell ref="H25:J25"/>
    <mergeCell ref="K25:M25"/>
    <mergeCell ref="N25:P25"/>
    <mergeCell ref="Q25:S25"/>
    <mergeCell ref="T25:U25"/>
    <mergeCell ref="V25:W25"/>
    <mergeCell ref="B26:G26"/>
    <mergeCell ref="V26:W26"/>
    <mergeCell ref="B27:G27"/>
    <mergeCell ref="H27:J27"/>
    <mergeCell ref="K27:M27"/>
    <mergeCell ref="N27:P27"/>
    <mergeCell ref="Q27:S27"/>
    <mergeCell ref="T27:U27"/>
    <mergeCell ref="V27:W27"/>
    <mergeCell ref="B44:L44"/>
    <mergeCell ref="M44:X44"/>
    <mergeCell ref="Y44:Z44"/>
    <mergeCell ref="B41:L41"/>
    <mergeCell ref="M41:X41"/>
    <mergeCell ref="Y41:Z41"/>
    <mergeCell ref="B37:G37"/>
    <mergeCell ref="H37:J37"/>
    <mergeCell ref="K37:M37"/>
    <mergeCell ref="N37:P37"/>
    <mergeCell ref="Q37:S37"/>
    <mergeCell ref="T37:U37"/>
    <mergeCell ref="V37:W37"/>
    <mergeCell ref="B52:L52"/>
    <mergeCell ref="M52:X52"/>
    <mergeCell ref="B53:L53"/>
    <mergeCell ref="M53:X53"/>
    <mergeCell ref="B45:L45"/>
    <mergeCell ref="M45:X45"/>
    <mergeCell ref="Y45:Z45"/>
    <mergeCell ref="B46:L46"/>
    <mergeCell ref="M46:X46"/>
    <mergeCell ref="Y46:Z46"/>
    <mergeCell ref="B64:G64"/>
    <mergeCell ref="H64:P64"/>
    <mergeCell ref="Q64:X64"/>
    <mergeCell ref="Y64:Z64"/>
    <mergeCell ref="B65:G65"/>
    <mergeCell ref="H65:P65"/>
    <mergeCell ref="Q65:X65"/>
    <mergeCell ref="Y65:Z65"/>
    <mergeCell ref="B66:G66"/>
    <mergeCell ref="H66:P66"/>
    <mergeCell ref="Q66:X66"/>
    <mergeCell ref="Y66:Z66"/>
    <mergeCell ref="B107:H116"/>
    <mergeCell ref="J107:Q116"/>
    <mergeCell ref="S107:Y116"/>
    <mergeCell ref="B94:H103"/>
    <mergeCell ref="J94:Q103"/>
    <mergeCell ref="S94:Y103"/>
    <mergeCell ref="B104:H105"/>
    <mergeCell ref="J104:Q105"/>
    <mergeCell ref="S104:Y105"/>
    <mergeCell ref="B30:G30"/>
    <mergeCell ref="H30:J30"/>
    <mergeCell ref="K30:M30"/>
    <mergeCell ref="N30:P30"/>
    <mergeCell ref="Q30:S30"/>
    <mergeCell ref="T30:U30"/>
    <mergeCell ref="V30:W30"/>
    <mergeCell ref="B31:G31"/>
    <mergeCell ref="H31:J31"/>
    <mergeCell ref="K31:M31"/>
    <mergeCell ref="N31:P31"/>
    <mergeCell ref="Q31:S31"/>
    <mergeCell ref="T31:U31"/>
    <mergeCell ref="V31:W31"/>
    <mergeCell ref="A20:Z20"/>
    <mergeCell ref="A21:Z21"/>
    <mergeCell ref="X23:Z23"/>
    <mergeCell ref="A24:Z24"/>
    <mergeCell ref="B29:G29"/>
    <mergeCell ref="H29:J29"/>
    <mergeCell ref="K29:M29"/>
    <mergeCell ref="N29:P29"/>
    <mergeCell ref="Q29:S29"/>
    <mergeCell ref="H26:J26"/>
    <mergeCell ref="K26:M26"/>
    <mergeCell ref="N26:P26"/>
    <mergeCell ref="Q26:S26"/>
    <mergeCell ref="T26:U26"/>
    <mergeCell ref="T28:U28"/>
    <mergeCell ref="V28:W28"/>
    <mergeCell ref="T29:U29"/>
    <mergeCell ref="V29:W29"/>
    <mergeCell ref="B28:G28"/>
    <mergeCell ref="H28:J28"/>
    <mergeCell ref="K28:M28"/>
    <mergeCell ref="N28:P28"/>
    <mergeCell ref="Q28:S28"/>
    <mergeCell ref="B25:G25"/>
    <mergeCell ref="B34:G34"/>
    <mergeCell ref="H34:J34"/>
    <mergeCell ref="K34:M34"/>
    <mergeCell ref="N34:P34"/>
    <mergeCell ref="Q34:S34"/>
    <mergeCell ref="T34:U34"/>
    <mergeCell ref="V34:W34"/>
    <mergeCell ref="B35:G35"/>
    <mergeCell ref="H35:J35"/>
    <mergeCell ref="K35:M35"/>
    <mergeCell ref="N35:P35"/>
    <mergeCell ref="Q35:S35"/>
    <mergeCell ref="Q32:S32"/>
    <mergeCell ref="T32:U32"/>
    <mergeCell ref="V32:W32"/>
    <mergeCell ref="B33:G33"/>
    <mergeCell ref="H33:J33"/>
    <mergeCell ref="K33:M33"/>
    <mergeCell ref="N33:P33"/>
    <mergeCell ref="Q33:S33"/>
    <mergeCell ref="T33:U33"/>
    <mergeCell ref="V33:W33"/>
    <mergeCell ref="B32:G32"/>
    <mergeCell ref="H32:J32"/>
    <mergeCell ref="K32:M32"/>
    <mergeCell ref="N32:P32"/>
    <mergeCell ref="B36:G36"/>
    <mergeCell ref="H36:J36"/>
    <mergeCell ref="K36:M36"/>
    <mergeCell ref="N36:P36"/>
    <mergeCell ref="Q36:S36"/>
    <mergeCell ref="T36:U36"/>
    <mergeCell ref="V36:W36"/>
    <mergeCell ref="T35:U35"/>
    <mergeCell ref="V35:W35"/>
    <mergeCell ref="B57:L57"/>
    <mergeCell ref="M57:X57"/>
    <mergeCell ref="B58:L58"/>
    <mergeCell ref="M58:X58"/>
    <mergeCell ref="B59:L59"/>
    <mergeCell ref="M59:X59"/>
    <mergeCell ref="Y59:Z59"/>
    <mergeCell ref="T38:U38"/>
    <mergeCell ref="V38:W38"/>
    <mergeCell ref="Y58:Z58"/>
    <mergeCell ref="Y56:Z56"/>
    <mergeCell ref="Y55:Z55"/>
    <mergeCell ref="B56:L56"/>
    <mergeCell ref="M56:X56"/>
    <mergeCell ref="Y52:Z52"/>
    <mergeCell ref="Y53:Z53"/>
    <mergeCell ref="B47:L47"/>
    <mergeCell ref="Y47:Z47"/>
    <mergeCell ref="B50:L50"/>
    <mergeCell ref="M50:X50"/>
    <mergeCell ref="Y50:Z50"/>
    <mergeCell ref="B51:L51"/>
    <mergeCell ref="M51:X51"/>
    <mergeCell ref="Y51:Z51"/>
    <mergeCell ref="J81:Q90"/>
    <mergeCell ref="S81:Y90"/>
    <mergeCell ref="B91:H92"/>
    <mergeCell ref="J91:Q92"/>
    <mergeCell ref="S91:Y92"/>
    <mergeCell ref="H67:P67"/>
    <mergeCell ref="Q67:X67"/>
    <mergeCell ref="Y67:Z67"/>
    <mergeCell ref="B68:G68"/>
    <mergeCell ref="H68:P68"/>
    <mergeCell ref="Q68:X68"/>
    <mergeCell ref="Y68:Z68"/>
    <mergeCell ref="B69:G69"/>
    <mergeCell ref="H69:P69"/>
    <mergeCell ref="Q69:X69"/>
    <mergeCell ref="Y69:Z69"/>
    <mergeCell ref="B67:G67"/>
    <mergeCell ref="F123:J123"/>
    <mergeCell ref="F124:J124"/>
    <mergeCell ref="B117:H118"/>
    <mergeCell ref="J117:Q118"/>
    <mergeCell ref="S117:Y118"/>
    <mergeCell ref="F121:J121"/>
    <mergeCell ref="R121:W121"/>
    <mergeCell ref="Q123:X123"/>
    <mergeCell ref="R124:W124"/>
    <mergeCell ref="F125:J125"/>
    <mergeCell ref="X25:Z37"/>
    <mergeCell ref="A38:S38"/>
    <mergeCell ref="X38:Z38"/>
    <mergeCell ref="A39:Z39"/>
    <mergeCell ref="A42:Z42"/>
    <mergeCell ref="B43:L43"/>
    <mergeCell ref="M43:X43"/>
    <mergeCell ref="Y43:Z43"/>
    <mergeCell ref="A48:Z48"/>
    <mergeCell ref="B49:L49"/>
    <mergeCell ref="M49:X49"/>
    <mergeCell ref="Y49:Z49"/>
    <mergeCell ref="A54:Z54"/>
    <mergeCell ref="B55:L55"/>
    <mergeCell ref="M55:X55"/>
    <mergeCell ref="B63:G63"/>
    <mergeCell ref="H63:P63"/>
    <mergeCell ref="Q63:X63"/>
    <mergeCell ref="Y63:Z63"/>
    <mergeCell ref="B73:Y77"/>
    <mergeCell ref="B81:H90"/>
    <mergeCell ref="F122:J122"/>
    <mergeCell ref="R122:W122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9:Z53 Y55:Z59 Y43:Y47 Z43:Z46 Y64:Y69 Z64:Z67 Z69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5:S25 L36:M37 L27:M27 O36:P37 O27:P27 R27:S27 R36:S37 K27:K37 Q27:Q37 N27:N37">
      <formula1>0</formula1>
    </dataValidation>
    <dataValidation type="decimal" operator="greaterThanOrEqual" allowBlank="1" showInputMessage="1" showErrorMessage="1" error="กรุณากรอกข้อมูลเป็นตัวเลข" sqref="K26:S26">
      <formula1>0</formula1>
    </dataValidation>
    <dataValidation type="list" allowBlank="1" showInputMessage="1" showErrorMessage="1" error="กรุณาเลือกข้อมูลตามที่กำหนดให้" sqref="B64:B69 C64:G67 C69:G69">
      <formula1>LIST!$G$2:$G$10</formula1>
    </dataValidation>
    <dataValidation type="list" allowBlank="1" showInputMessage="1" showErrorMessage="1" error="กรุณาเลือกข้อมูลตามที่กำหนดให้" sqref="B43:L47">
      <formula1>LIST!$A$2:$A$6</formula1>
    </dataValidation>
    <dataValidation type="list" allowBlank="1" showInputMessage="1" showErrorMessage="1" error="กรุณาเลือกข้อมูลตามที่กำหนดให้" sqref="B49:L53">
      <formula1>LIST!$C$2:$C$10</formula1>
    </dataValidation>
    <dataValidation type="list" allowBlank="1" showInputMessage="1" showErrorMessage="1" error="กรุณาเลือกข้อมูลตามที่กำหนดให้" sqref="B55:L5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Z122"/>
  <sheetViews>
    <sheetView view="pageBreakPreview" zoomScaleSheetLayoutView="100" workbookViewId="0" topLeftCell="A7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111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110</v>
      </c>
      <c r="L13" s="154"/>
      <c r="M13" s="154"/>
      <c r="N13" s="154">
        <f>Q28</f>
        <v>0</v>
      </c>
      <c r="O13" s="154"/>
      <c r="P13" s="154"/>
      <c r="Q13" s="155">
        <f>V24/T24*100</f>
        <v>0</v>
      </c>
      <c r="R13" s="155"/>
      <c r="S13" s="218">
        <v>115500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3</v>
      </c>
      <c r="L14" s="165"/>
      <c r="M14" s="165"/>
      <c r="N14" s="154">
        <f>Q30</f>
        <v>0</v>
      </c>
      <c r="O14" s="154"/>
      <c r="P14" s="154"/>
      <c r="Q14" s="155">
        <f>V29/T29*100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110</v>
      </c>
      <c r="L15" s="165"/>
      <c r="M15" s="165"/>
      <c r="N15" s="154">
        <f>Q32</f>
        <v>0</v>
      </c>
      <c r="O15" s="154"/>
      <c r="P15" s="154"/>
      <c r="Q15" s="155">
        <f>V31/T31*100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s="8" customFormat="1" ht="24" customHeight="1">
      <c r="A16" s="15">
        <v>4</v>
      </c>
      <c r="B16" s="166" t="s">
        <v>93</v>
      </c>
      <c r="C16" s="167"/>
      <c r="D16" s="167"/>
      <c r="E16" s="167"/>
      <c r="F16" s="167"/>
      <c r="G16" s="167"/>
      <c r="H16" s="167"/>
      <c r="I16" s="167"/>
      <c r="J16" s="168"/>
      <c r="K16" s="169">
        <v>80</v>
      </c>
      <c r="L16" s="170"/>
      <c r="M16" s="171"/>
      <c r="N16" s="172">
        <f>Q33</f>
        <v>0</v>
      </c>
      <c r="O16" s="173"/>
      <c r="P16" s="174"/>
      <c r="Q16" s="162">
        <f>V33/T33*100</f>
        <v>0</v>
      </c>
      <c r="R16" s="163"/>
      <c r="S16" s="221"/>
      <c r="T16" s="222"/>
      <c r="U16" s="223"/>
      <c r="V16" s="230"/>
      <c r="W16" s="231"/>
      <c r="X16" s="232"/>
      <c r="Y16" s="200"/>
      <c r="Z16" s="201"/>
    </row>
    <row r="17" spans="1:26" ht="24" customHeight="1">
      <c r="A17" s="15">
        <v>5</v>
      </c>
      <c r="B17" s="152" t="s">
        <v>94</v>
      </c>
      <c r="C17" s="152"/>
      <c r="D17" s="152"/>
      <c r="E17" s="152"/>
      <c r="F17" s="152"/>
      <c r="G17" s="152"/>
      <c r="H17" s="152"/>
      <c r="I17" s="152"/>
      <c r="J17" s="152"/>
      <c r="K17" s="153">
        <v>3</v>
      </c>
      <c r="L17" s="153"/>
      <c r="M17" s="153"/>
      <c r="N17" s="154">
        <f>Q34</f>
        <v>0</v>
      </c>
      <c r="O17" s="154"/>
      <c r="P17" s="154"/>
      <c r="Q17" s="155">
        <f>V34/T34*100</f>
        <v>0</v>
      </c>
      <c r="R17" s="155"/>
      <c r="S17" s="224"/>
      <c r="T17" s="225"/>
      <c r="U17" s="226"/>
      <c r="V17" s="233"/>
      <c r="W17" s="234"/>
      <c r="X17" s="235"/>
      <c r="Y17" s="202"/>
      <c r="Z17" s="203"/>
    </row>
    <row r="18" spans="1:26" ht="24" customHeight="1">
      <c r="A18" s="140" t="s">
        <v>31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207"/>
      <c r="L18" s="207"/>
      <c r="M18" s="207"/>
      <c r="N18" s="207"/>
      <c r="O18" s="207"/>
      <c r="P18" s="208"/>
      <c r="Q18" s="143">
        <f>V35</f>
        <v>0</v>
      </c>
      <c r="R18" s="143"/>
      <c r="S18" s="209">
        <f>SUM(S13)</f>
        <v>115500</v>
      </c>
      <c r="T18" s="209"/>
      <c r="U18" s="209"/>
      <c r="V18" s="131">
        <f>V13</f>
        <v>0</v>
      </c>
      <c r="W18" s="131"/>
      <c r="X18" s="131"/>
      <c r="Y18" s="131">
        <f>SUM(Y13)</f>
        <v>0</v>
      </c>
      <c r="Z18" s="131"/>
    </row>
    <row r="19" spans="1:26" ht="9.9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256"/>
      <c r="L19" s="256"/>
      <c r="M19" s="256"/>
      <c r="N19" s="256"/>
      <c r="O19" s="256"/>
      <c r="P19" s="256"/>
      <c r="Q19" s="31"/>
      <c r="R19" s="31"/>
      <c r="S19" s="210"/>
      <c r="T19" s="210"/>
      <c r="U19" s="210"/>
      <c r="V19" s="210"/>
      <c r="W19" s="210"/>
      <c r="X19" s="210"/>
      <c r="Y19" s="210"/>
      <c r="Z19" s="210"/>
    </row>
    <row r="20" spans="1:26" ht="24" customHeight="1">
      <c r="A20" s="132" t="s">
        <v>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257"/>
      <c r="T20" s="257"/>
      <c r="U20" s="257"/>
      <c r="V20" s="257"/>
      <c r="W20" s="257"/>
      <c r="X20" s="257"/>
      <c r="Y20" s="257"/>
      <c r="Z20" s="257"/>
    </row>
    <row r="21" spans="1:13" ht="9.95" customHeight="1">
      <c r="A21" s="5"/>
      <c r="H21" s="12"/>
      <c r="I21" s="12"/>
      <c r="J21" s="12"/>
      <c r="K21" s="12"/>
      <c r="L21" s="12"/>
      <c r="M21" s="12"/>
    </row>
    <row r="22" spans="1:26" ht="60" customHeight="1">
      <c r="A22" s="21" t="s">
        <v>6</v>
      </c>
      <c r="B22" s="96" t="s">
        <v>27</v>
      </c>
      <c r="C22" s="96"/>
      <c r="D22" s="96"/>
      <c r="E22" s="96"/>
      <c r="F22" s="96"/>
      <c r="G22" s="96"/>
      <c r="H22" s="96" t="s">
        <v>32</v>
      </c>
      <c r="I22" s="96"/>
      <c r="J22" s="96"/>
      <c r="K22" s="96" t="s">
        <v>28</v>
      </c>
      <c r="L22" s="96"/>
      <c r="M22" s="96"/>
      <c r="N22" s="96" t="s">
        <v>33</v>
      </c>
      <c r="O22" s="96"/>
      <c r="P22" s="96"/>
      <c r="Q22" s="96" t="s">
        <v>34</v>
      </c>
      <c r="R22" s="96"/>
      <c r="S22" s="96"/>
      <c r="T22" s="96" t="s">
        <v>35</v>
      </c>
      <c r="U22" s="96"/>
      <c r="V22" s="100" t="s">
        <v>8</v>
      </c>
      <c r="W22" s="100"/>
      <c r="X22" s="96" t="s">
        <v>9</v>
      </c>
      <c r="Y22" s="96"/>
      <c r="Z22" s="96"/>
    </row>
    <row r="23" spans="1:26" ht="24" customHeight="1">
      <c r="A23" s="133" t="s">
        <v>103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5"/>
      <c r="U23" s="135"/>
      <c r="V23" s="134"/>
      <c r="W23" s="134"/>
      <c r="X23" s="134"/>
      <c r="Y23" s="134"/>
      <c r="Z23" s="136"/>
    </row>
    <row r="24" spans="1:26" ht="72" customHeight="1">
      <c r="A24" s="16">
        <v>1</v>
      </c>
      <c r="B24" s="137" t="s">
        <v>88</v>
      </c>
      <c r="C24" s="137"/>
      <c r="D24" s="137"/>
      <c r="E24" s="137"/>
      <c r="F24" s="137"/>
      <c r="G24" s="137"/>
      <c r="H24" s="138">
        <v>110</v>
      </c>
      <c r="I24" s="138"/>
      <c r="J24" s="138"/>
      <c r="K24" s="126"/>
      <c r="L24" s="126"/>
      <c r="M24" s="126"/>
      <c r="N24" s="126"/>
      <c r="O24" s="126"/>
      <c r="P24" s="126"/>
      <c r="Q24" s="126"/>
      <c r="R24" s="126"/>
      <c r="S24" s="103"/>
      <c r="T24" s="160">
        <v>60</v>
      </c>
      <c r="U24" s="160"/>
      <c r="V24" s="130">
        <f>SUM(V25:W28)</f>
        <v>0</v>
      </c>
      <c r="W24" s="161"/>
      <c r="X24" s="30"/>
      <c r="Y24" s="31"/>
      <c r="Z24" s="32"/>
    </row>
    <row r="25" spans="1:26" ht="24" customHeight="1">
      <c r="A25" s="15">
        <v>1.1</v>
      </c>
      <c r="B25" s="156" t="s">
        <v>95</v>
      </c>
      <c r="C25" s="156"/>
      <c r="D25" s="156"/>
      <c r="E25" s="156"/>
      <c r="F25" s="156"/>
      <c r="G25" s="156"/>
      <c r="H25" s="157">
        <v>110</v>
      </c>
      <c r="I25" s="157"/>
      <c r="J25" s="157"/>
      <c r="K25" s="139"/>
      <c r="L25" s="139"/>
      <c r="M25" s="139"/>
      <c r="N25" s="139"/>
      <c r="O25" s="139"/>
      <c r="P25" s="139"/>
      <c r="Q25" s="139"/>
      <c r="R25" s="139"/>
      <c r="S25" s="114"/>
      <c r="T25" s="127">
        <v>25</v>
      </c>
      <c r="U25" s="127"/>
      <c r="V25" s="102">
        <f>(T25*((K25*0)+(N25*50)+(Q25*100)))/(H25*100)</f>
        <v>0</v>
      </c>
      <c r="W25" s="128"/>
      <c r="X25" s="33"/>
      <c r="Y25" s="34"/>
      <c r="Z25" s="35"/>
    </row>
    <row r="26" spans="1:26" ht="24" customHeight="1">
      <c r="A26" s="15">
        <v>1.2</v>
      </c>
      <c r="B26" s="156" t="s">
        <v>96</v>
      </c>
      <c r="C26" s="156"/>
      <c r="D26" s="156"/>
      <c r="E26" s="156"/>
      <c r="F26" s="156"/>
      <c r="G26" s="156"/>
      <c r="H26" s="157">
        <v>110</v>
      </c>
      <c r="I26" s="157"/>
      <c r="J26" s="157"/>
      <c r="K26" s="158">
        <f>SUM(K27:M30)</f>
        <v>0</v>
      </c>
      <c r="L26" s="158"/>
      <c r="M26" s="158"/>
      <c r="N26" s="158">
        <f aca="true" t="shared" si="0" ref="N26">SUM(N27:P30)</f>
        <v>0</v>
      </c>
      <c r="O26" s="158"/>
      <c r="P26" s="158"/>
      <c r="Q26" s="158">
        <f aca="true" t="shared" si="1" ref="Q26">SUM(Q27:S30)</f>
        <v>0</v>
      </c>
      <c r="R26" s="158"/>
      <c r="S26" s="158"/>
      <c r="T26" s="127">
        <v>15</v>
      </c>
      <c r="U26" s="127"/>
      <c r="V26" s="102">
        <f aca="true" t="shared" si="2" ref="V26">(T26*((K26*0)+(N26*50)+(Q26*100)))/(H26*100)</f>
        <v>0</v>
      </c>
      <c r="W26" s="128"/>
      <c r="X26" s="33"/>
      <c r="Y26" s="34"/>
      <c r="Z26" s="35"/>
    </row>
    <row r="27" spans="1:26" ht="48" customHeight="1">
      <c r="A27" s="15">
        <v>1.3</v>
      </c>
      <c r="B27" s="108" t="s">
        <v>97</v>
      </c>
      <c r="C27" s="109"/>
      <c r="D27" s="109"/>
      <c r="E27" s="109"/>
      <c r="F27" s="109"/>
      <c r="G27" s="110"/>
      <c r="H27" s="111">
        <v>110</v>
      </c>
      <c r="I27" s="112"/>
      <c r="J27" s="113"/>
      <c r="K27" s="114"/>
      <c r="L27" s="115"/>
      <c r="M27" s="116"/>
      <c r="N27" s="114"/>
      <c r="O27" s="115"/>
      <c r="P27" s="116"/>
      <c r="Q27" s="114"/>
      <c r="R27" s="115"/>
      <c r="S27" s="115"/>
      <c r="T27" s="127">
        <v>15</v>
      </c>
      <c r="U27" s="127"/>
      <c r="V27" s="102">
        <f aca="true" t="shared" si="3" ref="V27:V28"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1.4</v>
      </c>
      <c r="B28" s="108" t="s">
        <v>98</v>
      </c>
      <c r="C28" s="109"/>
      <c r="D28" s="109"/>
      <c r="E28" s="109"/>
      <c r="F28" s="109"/>
      <c r="G28" s="110"/>
      <c r="H28" s="111">
        <v>110</v>
      </c>
      <c r="I28" s="112"/>
      <c r="J28" s="113"/>
      <c r="K28" s="114"/>
      <c r="L28" s="115"/>
      <c r="M28" s="116"/>
      <c r="N28" s="114"/>
      <c r="O28" s="115"/>
      <c r="P28" s="116"/>
      <c r="Q28" s="114"/>
      <c r="R28" s="115"/>
      <c r="S28" s="117"/>
      <c r="T28" s="118">
        <v>5</v>
      </c>
      <c r="U28" s="119"/>
      <c r="V28" s="102">
        <f t="shared" si="3"/>
        <v>0</v>
      </c>
      <c r="W28" s="128"/>
      <c r="X28" s="33"/>
      <c r="Y28" s="34"/>
      <c r="Z28" s="35"/>
    </row>
    <row r="29" spans="1:26" ht="24" customHeight="1">
      <c r="A29" s="16">
        <v>2</v>
      </c>
      <c r="B29" s="120" t="s">
        <v>89</v>
      </c>
      <c r="C29" s="121"/>
      <c r="D29" s="121"/>
      <c r="E29" s="121"/>
      <c r="F29" s="121"/>
      <c r="G29" s="122"/>
      <c r="H29" s="123">
        <v>3</v>
      </c>
      <c r="I29" s="124"/>
      <c r="J29" s="125"/>
      <c r="K29" s="103"/>
      <c r="L29" s="104"/>
      <c r="M29" s="105"/>
      <c r="N29" s="103"/>
      <c r="O29" s="104"/>
      <c r="P29" s="105"/>
      <c r="Q29" s="103"/>
      <c r="R29" s="104"/>
      <c r="S29" s="213"/>
      <c r="T29" s="106">
        <v>10</v>
      </c>
      <c r="U29" s="107"/>
      <c r="V29" s="129">
        <f>SUM(V30)</f>
        <v>0</v>
      </c>
      <c r="W29" s="130"/>
      <c r="X29" s="33"/>
      <c r="Y29" s="34"/>
      <c r="Z29" s="35"/>
    </row>
    <row r="30" spans="1:26" ht="48" customHeight="1">
      <c r="A30" s="15">
        <v>2.1</v>
      </c>
      <c r="B30" s="108" t="s">
        <v>99</v>
      </c>
      <c r="C30" s="109"/>
      <c r="D30" s="109"/>
      <c r="E30" s="109"/>
      <c r="F30" s="109"/>
      <c r="G30" s="110"/>
      <c r="H30" s="111">
        <v>3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10</v>
      </c>
      <c r="U30" s="119"/>
      <c r="V30" s="101">
        <f>(T30*((K30*0)+(N30*50)+(Q30*100)))/(H30*100)</f>
        <v>0</v>
      </c>
      <c r="W30" s="102"/>
      <c r="X30" s="33"/>
      <c r="Y30" s="34"/>
      <c r="Z30" s="35"/>
    </row>
    <row r="31" spans="1:26" ht="24" customHeight="1">
      <c r="A31" s="16">
        <v>3</v>
      </c>
      <c r="B31" s="120" t="s">
        <v>90</v>
      </c>
      <c r="C31" s="121"/>
      <c r="D31" s="121"/>
      <c r="E31" s="121"/>
      <c r="F31" s="121"/>
      <c r="G31" s="122"/>
      <c r="H31" s="123">
        <v>110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20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3.1</v>
      </c>
      <c r="B32" s="108" t="s">
        <v>100</v>
      </c>
      <c r="C32" s="109"/>
      <c r="D32" s="109"/>
      <c r="E32" s="109"/>
      <c r="F32" s="109"/>
      <c r="G32" s="110"/>
      <c r="H32" s="111">
        <v>110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20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25">
        <v>4</v>
      </c>
      <c r="B33" s="146" t="s">
        <v>93</v>
      </c>
      <c r="C33" s="146"/>
      <c r="D33" s="146"/>
      <c r="E33" s="146"/>
      <c r="F33" s="146"/>
      <c r="G33" s="146"/>
      <c r="H33" s="157">
        <v>80</v>
      </c>
      <c r="I33" s="157"/>
      <c r="J33" s="157"/>
      <c r="K33" s="139">
        <f>K34</f>
        <v>0</v>
      </c>
      <c r="L33" s="139"/>
      <c r="M33" s="139"/>
      <c r="N33" s="139">
        <f aca="true" t="shared" si="4" ref="N33">N34</f>
        <v>0</v>
      </c>
      <c r="O33" s="139"/>
      <c r="P33" s="139"/>
      <c r="Q33" s="139">
        <f aca="true" t="shared" si="5" ref="Q33">Q34</f>
        <v>0</v>
      </c>
      <c r="R33" s="139"/>
      <c r="S33" s="139"/>
      <c r="T33" s="127">
        <v>5</v>
      </c>
      <c r="U33" s="127"/>
      <c r="V33" s="101">
        <f>V34</f>
        <v>0</v>
      </c>
      <c r="W33" s="102"/>
      <c r="X33" s="33"/>
      <c r="Y33" s="34"/>
      <c r="Z33" s="35"/>
    </row>
    <row r="34" spans="1:26" ht="24" customHeight="1">
      <c r="A34" s="25">
        <v>5</v>
      </c>
      <c r="B34" s="146" t="s">
        <v>94</v>
      </c>
      <c r="C34" s="146"/>
      <c r="D34" s="146"/>
      <c r="E34" s="146"/>
      <c r="F34" s="146"/>
      <c r="G34" s="146"/>
      <c r="H34" s="258">
        <v>3</v>
      </c>
      <c r="I34" s="258"/>
      <c r="J34" s="258"/>
      <c r="K34" s="139"/>
      <c r="L34" s="139"/>
      <c r="M34" s="139"/>
      <c r="N34" s="139"/>
      <c r="O34" s="139"/>
      <c r="P34" s="139"/>
      <c r="Q34" s="139"/>
      <c r="R34" s="139"/>
      <c r="S34" s="114"/>
      <c r="T34" s="127">
        <v>5</v>
      </c>
      <c r="U34" s="127"/>
      <c r="V34" s="101">
        <f aca="true" t="shared" si="6" ref="V34">(T34*((K34*0)+(N34*50)+(Q34*100)))/(H34*100)</f>
        <v>0</v>
      </c>
      <c r="W34" s="102"/>
      <c r="X34" s="36"/>
      <c r="Y34" s="37"/>
      <c r="Z34" s="38"/>
    </row>
    <row r="35" spans="1:26" ht="24" customHeight="1">
      <c r="A35" s="148" t="s">
        <v>10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>
        <f>SUM(T24,T29,T31,T33,T34)</f>
        <v>100</v>
      </c>
      <c r="U35" s="150"/>
      <c r="V35" s="143">
        <f>SUM(V24,V29,V31,V33,V34)</f>
        <v>0</v>
      </c>
      <c r="W35" s="143"/>
      <c r="X35" s="151"/>
      <c r="Y35" s="151"/>
      <c r="Z35" s="151"/>
    </row>
    <row r="36" spans="1:26" ht="9.9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2" ht="24" customHeight="1">
      <c r="A37" s="4" t="s">
        <v>82</v>
      </c>
      <c r="V37" s="5">
        <f>V38</f>
        <v>0</v>
      </c>
    </row>
    <row r="38" spans="1:26" ht="60" customHeight="1">
      <c r="A38" s="21" t="s">
        <v>6</v>
      </c>
      <c r="B38" s="96" t="s">
        <v>36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 t="s">
        <v>37</v>
      </c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9"/>
      <c r="Y38" s="100" t="s">
        <v>38</v>
      </c>
      <c r="Z38" s="100"/>
    </row>
    <row r="39" spans="1:26" ht="24" customHeight="1">
      <c r="A39" s="93" t="s">
        <v>39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5"/>
    </row>
    <row r="40" spans="1:26" ht="48" customHeight="1">
      <c r="A40" s="26" t="str">
        <f>IF(B40&lt;&gt;"","2.1.1","")</f>
        <v/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7"/>
      <c r="Y40" s="58"/>
      <c r="Z40" s="58"/>
    </row>
    <row r="41" spans="1:26" ht="48" customHeight="1">
      <c r="A41" s="26" t="str">
        <f>IF(B41&lt;&gt;"","2.1.2","")</f>
        <v/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58"/>
      <c r="Z41" s="58"/>
    </row>
    <row r="42" spans="1:26" ht="48" customHeight="1">
      <c r="A42" s="26" t="str">
        <f>IF(B42&lt;&gt;"","2.1.3","")</f>
        <v/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7"/>
      <c r="Y42" s="58"/>
      <c r="Z42" s="58"/>
    </row>
    <row r="43" spans="1:26" ht="48" customHeight="1">
      <c r="A43" s="26" t="str">
        <f>IF(B43&lt;&gt;"","2.1.4","")</f>
        <v/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58"/>
      <c r="Z43" s="58"/>
    </row>
    <row r="44" spans="1:26" ht="48" customHeight="1">
      <c r="A44" s="26" t="str">
        <f>IF(B44&lt;&gt;"","2.1.5","")</f>
        <v/>
      </c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7"/>
      <c r="M44" s="1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0"/>
      <c r="Y44" s="85"/>
      <c r="Z44" s="86"/>
    </row>
    <row r="45" spans="1:26" ht="24" customHeight="1">
      <c r="A45" s="93" t="s">
        <v>40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IF(B46&lt;&gt;"","2.2.1","")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IF(B47&lt;&gt;"","2.2.2","")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IF(B48&lt;&gt;"","2.2.3","")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IF(B49&lt;&gt;"","2.2.4","")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IF(B50&lt;&gt;"","2.2.5","")</f>
        <v/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/>
      <c r="Y50" s="58"/>
      <c r="Z50" s="58"/>
    </row>
    <row r="51" spans="1:26" ht="24" customHeight="1">
      <c r="A51" s="93" t="s">
        <v>41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IF(B52&lt;&gt;"","2.3.1","")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IF(B53&lt;&gt;"","2.3.2","")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IF(B54&lt;&gt;"","2.3.3","")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IF(B55&lt;&gt;"","2.3.4","")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s="13" customFormat="1" ht="48" customHeight="1">
      <c r="A56" s="26" t="str">
        <f>IF(B56&lt;&gt;"","2.3.5","")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ht="9.95" customHeight="1"/>
    <row r="58" ht="24" customHeight="1">
      <c r="A58" s="5" t="s">
        <v>83</v>
      </c>
    </row>
    <row r="59" ht="9.95" customHeight="1"/>
    <row r="60" spans="1:26" ht="48" customHeight="1">
      <c r="A60" s="21" t="s">
        <v>6</v>
      </c>
      <c r="B60" s="96" t="s">
        <v>42</v>
      </c>
      <c r="C60" s="96"/>
      <c r="D60" s="96"/>
      <c r="E60" s="96"/>
      <c r="F60" s="96"/>
      <c r="G60" s="96"/>
      <c r="H60" s="96" t="s">
        <v>37</v>
      </c>
      <c r="I60" s="96"/>
      <c r="J60" s="96"/>
      <c r="K60" s="96"/>
      <c r="L60" s="96"/>
      <c r="M60" s="96"/>
      <c r="N60" s="96"/>
      <c r="O60" s="96"/>
      <c r="P60" s="96"/>
      <c r="Q60" s="97" t="s">
        <v>43</v>
      </c>
      <c r="R60" s="98"/>
      <c r="S60" s="98"/>
      <c r="T60" s="98"/>
      <c r="U60" s="98"/>
      <c r="V60" s="98"/>
      <c r="W60" s="98"/>
      <c r="X60" s="99"/>
      <c r="Y60" s="100" t="s">
        <v>38</v>
      </c>
      <c r="Z60" s="100"/>
    </row>
    <row r="61" spans="1:26" ht="48" customHeight="1">
      <c r="A61" s="26" t="str">
        <f>IF(B61&lt;&gt;"","3.1","")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  <c r="R61" s="56"/>
      <c r="S61" s="56"/>
      <c r="T61" s="56"/>
      <c r="U61" s="56"/>
      <c r="V61" s="56"/>
      <c r="W61" s="56"/>
      <c r="X61" s="57"/>
      <c r="Y61" s="58"/>
      <c r="Z61" s="58"/>
    </row>
    <row r="62" spans="1:26" ht="48" customHeight="1">
      <c r="A62" s="26" t="str">
        <f>IF(B62&lt;&gt;"","3.2","")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5"/>
      <c r="R62" s="56"/>
      <c r="S62" s="56"/>
      <c r="T62" s="56"/>
      <c r="U62" s="56"/>
      <c r="V62" s="56"/>
      <c r="W62" s="56"/>
      <c r="X62" s="57"/>
      <c r="Y62" s="58"/>
      <c r="Z62" s="58"/>
    </row>
    <row r="63" spans="1:26" ht="72" customHeight="1">
      <c r="A63" s="26" t="str">
        <f>IF(B63&lt;&gt;"","3.3","")</f>
        <v/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5"/>
      <c r="R63" s="56"/>
      <c r="S63" s="56"/>
      <c r="T63" s="56"/>
      <c r="U63" s="56"/>
      <c r="V63" s="56"/>
      <c r="W63" s="56"/>
      <c r="X63" s="57"/>
      <c r="Y63" s="58"/>
      <c r="Z63" s="58"/>
    </row>
    <row r="64" spans="1:26" ht="72" customHeight="1">
      <c r="A64" s="26" t="str">
        <f>IF(B64&lt;&gt;"","3.4","")</f>
        <v/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5"/>
      <c r="R64" s="56"/>
      <c r="S64" s="56"/>
      <c r="T64" s="56"/>
      <c r="U64" s="56"/>
      <c r="V64" s="56"/>
      <c r="W64" s="56"/>
      <c r="X64" s="57"/>
      <c r="Y64" s="58"/>
      <c r="Z64" s="58"/>
    </row>
    <row r="65" spans="1:26" ht="72" customHeight="1">
      <c r="A65" s="26" t="str">
        <f>IF(B65&lt;&gt;"","3.5","")</f>
        <v/>
      </c>
      <c r="B65" s="55"/>
      <c r="C65" s="56"/>
      <c r="D65" s="56"/>
      <c r="E65" s="56"/>
      <c r="F65" s="56"/>
      <c r="G65" s="57"/>
      <c r="H65" s="82"/>
      <c r="I65" s="83"/>
      <c r="J65" s="83"/>
      <c r="K65" s="83"/>
      <c r="L65" s="83"/>
      <c r="M65" s="83"/>
      <c r="N65" s="83"/>
      <c r="O65" s="83"/>
      <c r="P65" s="84"/>
      <c r="Q65" s="82"/>
      <c r="R65" s="83"/>
      <c r="S65" s="83"/>
      <c r="T65" s="83"/>
      <c r="U65" s="83"/>
      <c r="V65" s="83"/>
      <c r="W65" s="83"/>
      <c r="X65" s="84"/>
      <c r="Y65" s="85"/>
      <c r="Z65" s="86"/>
    </row>
    <row r="66" spans="1:26" ht="72" customHeight="1">
      <c r="A66" s="26" t="str">
        <f>IF(B66&lt;&gt;"","3.6","")</f>
        <v/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  <c r="R66" s="56"/>
      <c r="S66" s="56"/>
      <c r="T66" s="56"/>
      <c r="U66" s="56"/>
      <c r="V66" s="56"/>
      <c r="W66" s="56"/>
      <c r="X66" s="57"/>
      <c r="Y66" s="58"/>
      <c r="Z66" s="58"/>
    </row>
    <row r="67" ht="9.95" customHeight="1">
      <c r="A67" s="5"/>
    </row>
    <row r="68" ht="24" customHeight="1">
      <c r="A68" s="5" t="s">
        <v>84</v>
      </c>
    </row>
    <row r="69" ht="10.15" customHeight="1">
      <c r="A69" s="5"/>
    </row>
    <row r="70" spans="2:25" ht="48" customHeight="1"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</row>
    <row r="71" spans="2:25" ht="48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</row>
    <row r="72" spans="2:25" ht="48" customHeight="1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</row>
    <row r="73" spans="2:25" ht="48" customHeight="1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2:25" ht="48" customHeight="1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</row>
    <row r="75" ht="24" customHeight="1">
      <c r="A75" s="5"/>
    </row>
    <row r="76" ht="24" customHeight="1">
      <c r="A76" s="5" t="s">
        <v>85</v>
      </c>
    </row>
    <row r="77" ht="24" customHeight="1"/>
    <row r="78" spans="2:25" ht="48" customHeight="1">
      <c r="B78" s="65"/>
      <c r="C78" s="65"/>
      <c r="D78" s="65"/>
      <c r="E78" s="65"/>
      <c r="F78" s="65"/>
      <c r="G78" s="65"/>
      <c r="H78" s="65"/>
      <c r="J78" s="65"/>
      <c r="K78" s="65"/>
      <c r="L78" s="65"/>
      <c r="M78" s="65"/>
      <c r="N78" s="65"/>
      <c r="O78" s="65"/>
      <c r="P78" s="65"/>
      <c r="Q78" s="65"/>
      <c r="S78" s="66"/>
      <c r="T78" s="67"/>
      <c r="U78" s="67"/>
      <c r="V78" s="67"/>
      <c r="W78" s="67"/>
      <c r="X78" s="67"/>
      <c r="Y78" s="68"/>
    </row>
    <row r="79" spans="2:25" ht="48" customHeight="1">
      <c r="B79" s="65"/>
      <c r="C79" s="65"/>
      <c r="D79" s="65"/>
      <c r="E79" s="65"/>
      <c r="F79" s="65"/>
      <c r="G79" s="65"/>
      <c r="H79" s="65"/>
      <c r="J79" s="65"/>
      <c r="K79" s="65"/>
      <c r="L79" s="65"/>
      <c r="M79" s="65"/>
      <c r="N79" s="65"/>
      <c r="O79" s="65"/>
      <c r="P79" s="65"/>
      <c r="Q79" s="65"/>
      <c r="S79" s="69"/>
      <c r="T79" s="70"/>
      <c r="U79" s="70"/>
      <c r="V79" s="70"/>
      <c r="W79" s="70"/>
      <c r="X79" s="70"/>
      <c r="Y79" s="71"/>
    </row>
    <row r="80" spans="2:25" ht="48" customHeight="1">
      <c r="B80" s="65"/>
      <c r="C80" s="65"/>
      <c r="D80" s="65"/>
      <c r="E80" s="65"/>
      <c r="F80" s="65"/>
      <c r="G80" s="65"/>
      <c r="H80" s="65"/>
      <c r="J80" s="65"/>
      <c r="K80" s="65"/>
      <c r="L80" s="65"/>
      <c r="M80" s="65"/>
      <c r="N80" s="65"/>
      <c r="O80" s="65"/>
      <c r="P80" s="65"/>
      <c r="Q80" s="65"/>
      <c r="S80" s="69"/>
      <c r="T80" s="70"/>
      <c r="U80" s="70"/>
      <c r="V80" s="70"/>
      <c r="W80" s="70"/>
      <c r="X80" s="70"/>
      <c r="Y80" s="71"/>
    </row>
    <row r="81" spans="2:25" ht="24" customHeight="1">
      <c r="B81" s="65"/>
      <c r="C81" s="65"/>
      <c r="D81" s="65"/>
      <c r="E81" s="65"/>
      <c r="F81" s="65"/>
      <c r="G81" s="65"/>
      <c r="H81" s="65"/>
      <c r="J81" s="65"/>
      <c r="K81" s="65"/>
      <c r="L81" s="65"/>
      <c r="M81" s="65"/>
      <c r="N81" s="65"/>
      <c r="O81" s="65"/>
      <c r="P81" s="65"/>
      <c r="Q81" s="65"/>
      <c r="S81" s="69"/>
      <c r="T81" s="70"/>
      <c r="U81" s="70"/>
      <c r="V81" s="70"/>
      <c r="W81" s="70"/>
      <c r="X81" s="70"/>
      <c r="Y81" s="71"/>
    </row>
    <row r="82" spans="2:25" ht="21" customHeight="1">
      <c r="B82" s="65"/>
      <c r="C82" s="65"/>
      <c r="D82" s="65"/>
      <c r="E82" s="65"/>
      <c r="F82" s="65"/>
      <c r="G82" s="65"/>
      <c r="H82" s="65"/>
      <c r="J82" s="65"/>
      <c r="K82" s="65"/>
      <c r="L82" s="65"/>
      <c r="M82" s="65"/>
      <c r="N82" s="65"/>
      <c r="O82" s="65"/>
      <c r="P82" s="65"/>
      <c r="Q82" s="65"/>
      <c r="S82" s="69"/>
      <c r="T82" s="70"/>
      <c r="U82" s="70"/>
      <c r="V82" s="70"/>
      <c r="W82" s="70"/>
      <c r="X82" s="70"/>
      <c r="Y82" s="71"/>
    </row>
    <row r="83" spans="2:25" ht="21" customHeight="1">
      <c r="B83" s="65"/>
      <c r="C83" s="65"/>
      <c r="D83" s="65"/>
      <c r="E83" s="65"/>
      <c r="F83" s="65"/>
      <c r="G83" s="65"/>
      <c r="H83" s="65"/>
      <c r="J83" s="65"/>
      <c r="K83" s="65"/>
      <c r="L83" s="65"/>
      <c r="M83" s="65"/>
      <c r="N83" s="65"/>
      <c r="O83" s="65"/>
      <c r="P83" s="65"/>
      <c r="Q83" s="65"/>
      <c r="S83" s="69"/>
      <c r="T83" s="70"/>
      <c r="U83" s="70"/>
      <c r="V83" s="70"/>
      <c r="W83" s="70"/>
      <c r="X83" s="70"/>
      <c r="Y83" s="71"/>
    </row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9"/>
      <c r="T84" s="70"/>
      <c r="U84" s="70"/>
      <c r="V84" s="70"/>
      <c r="W84" s="70"/>
      <c r="X84" s="70"/>
      <c r="Y84" s="71"/>
    </row>
    <row r="85" spans="2:25" ht="21" customHeight="1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72"/>
      <c r="T87" s="73"/>
      <c r="U87" s="73"/>
      <c r="V87" s="73"/>
      <c r="W87" s="73"/>
      <c r="X87" s="73"/>
      <c r="Y87" s="74"/>
    </row>
    <row r="88" spans="2:25" ht="21" customHeight="1">
      <c r="B88" s="75"/>
      <c r="C88" s="75"/>
      <c r="D88" s="75"/>
      <c r="E88" s="75"/>
      <c r="F88" s="75"/>
      <c r="G88" s="75"/>
      <c r="H88" s="75"/>
      <c r="J88" s="76"/>
      <c r="K88" s="77"/>
      <c r="L88" s="77"/>
      <c r="M88" s="77"/>
      <c r="N88" s="77"/>
      <c r="O88" s="77"/>
      <c r="P88" s="77"/>
      <c r="Q88" s="78"/>
      <c r="S88" s="76"/>
      <c r="T88" s="77"/>
      <c r="U88" s="77"/>
      <c r="V88" s="77"/>
      <c r="W88" s="77"/>
      <c r="X88" s="77"/>
      <c r="Y88" s="78"/>
    </row>
    <row r="89" spans="2:25" ht="21" customHeight="1">
      <c r="B89" s="75"/>
      <c r="C89" s="75"/>
      <c r="D89" s="75"/>
      <c r="E89" s="75"/>
      <c r="F89" s="75"/>
      <c r="G89" s="75"/>
      <c r="H89" s="75"/>
      <c r="J89" s="79"/>
      <c r="K89" s="80"/>
      <c r="L89" s="80"/>
      <c r="M89" s="80"/>
      <c r="N89" s="80"/>
      <c r="O89" s="80"/>
      <c r="P89" s="80"/>
      <c r="Q89" s="81"/>
      <c r="S89" s="79"/>
      <c r="T89" s="80"/>
      <c r="U89" s="80"/>
      <c r="V89" s="80"/>
      <c r="W89" s="80"/>
      <c r="X89" s="80"/>
      <c r="Y89" s="81"/>
    </row>
    <row r="90" ht="21" customHeight="1"/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6"/>
      <c r="T91" s="67"/>
      <c r="U91" s="67"/>
      <c r="V91" s="67"/>
      <c r="W91" s="67"/>
      <c r="X91" s="67"/>
      <c r="Y91" s="68"/>
    </row>
    <row r="92" spans="2:25" ht="15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69"/>
      <c r="T93" s="70"/>
      <c r="U93" s="70"/>
      <c r="V93" s="70"/>
      <c r="W93" s="70"/>
      <c r="X93" s="70"/>
      <c r="Y93" s="71"/>
    </row>
    <row r="94" spans="2:25" ht="21" customHeight="1">
      <c r="B94" s="65"/>
      <c r="C94" s="65"/>
      <c r="D94" s="65"/>
      <c r="E94" s="65"/>
      <c r="F94" s="65"/>
      <c r="G94" s="65"/>
      <c r="H94" s="65"/>
      <c r="J94" s="65"/>
      <c r="K94" s="65"/>
      <c r="L94" s="65"/>
      <c r="M94" s="65"/>
      <c r="N94" s="65"/>
      <c r="O94" s="65"/>
      <c r="P94" s="65"/>
      <c r="Q94" s="65"/>
      <c r="S94" s="69"/>
      <c r="T94" s="70"/>
      <c r="U94" s="70"/>
      <c r="V94" s="70"/>
      <c r="W94" s="70"/>
      <c r="X94" s="70"/>
      <c r="Y94" s="71"/>
    </row>
    <row r="95" spans="2:25" ht="21" customHeight="1">
      <c r="B95" s="65"/>
      <c r="C95" s="65"/>
      <c r="D95" s="65"/>
      <c r="E95" s="65"/>
      <c r="F95" s="65"/>
      <c r="G95" s="65"/>
      <c r="H95" s="65"/>
      <c r="J95" s="65"/>
      <c r="K95" s="65"/>
      <c r="L95" s="65"/>
      <c r="M95" s="65"/>
      <c r="N95" s="65"/>
      <c r="O95" s="65"/>
      <c r="P95" s="65"/>
      <c r="Q95" s="65"/>
      <c r="S95" s="69"/>
      <c r="T95" s="70"/>
      <c r="U95" s="70"/>
      <c r="V95" s="70"/>
      <c r="W95" s="70"/>
      <c r="X95" s="70"/>
      <c r="Y95" s="71"/>
    </row>
    <row r="96" spans="2:25" ht="21" customHeight="1">
      <c r="B96" s="65"/>
      <c r="C96" s="65"/>
      <c r="D96" s="65"/>
      <c r="E96" s="65"/>
      <c r="F96" s="65"/>
      <c r="G96" s="65"/>
      <c r="H96" s="65"/>
      <c r="J96" s="65"/>
      <c r="K96" s="65"/>
      <c r="L96" s="65"/>
      <c r="M96" s="65"/>
      <c r="N96" s="65"/>
      <c r="O96" s="65"/>
      <c r="P96" s="65"/>
      <c r="Q96" s="65"/>
      <c r="S96" s="69"/>
      <c r="T96" s="70"/>
      <c r="U96" s="70"/>
      <c r="V96" s="70"/>
      <c r="W96" s="70"/>
      <c r="X96" s="70"/>
      <c r="Y96" s="71"/>
    </row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9"/>
      <c r="T97" s="70"/>
      <c r="U97" s="70"/>
      <c r="V97" s="70"/>
      <c r="W97" s="70"/>
      <c r="X97" s="70"/>
      <c r="Y97" s="71"/>
    </row>
    <row r="98" spans="2:25" ht="21" customHeight="1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72"/>
      <c r="T100" s="73"/>
      <c r="U100" s="73"/>
      <c r="V100" s="73"/>
      <c r="W100" s="73"/>
      <c r="X100" s="73"/>
      <c r="Y100" s="74"/>
    </row>
    <row r="101" spans="2:25" ht="21" customHeight="1">
      <c r="B101" s="58"/>
      <c r="C101" s="58"/>
      <c r="D101" s="58"/>
      <c r="E101" s="58"/>
      <c r="F101" s="58"/>
      <c r="G101" s="58"/>
      <c r="H101" s="58"/>
      <c r="J101" s="76"/>
      <c r="K101" s="77"/>
      <c r="L101" s="77"/>
      <c r="M101" s="77"/>
      <c r="N101" s="77"/>
      <c r="O101" s="77"/>
      <c r="P101" s="77"/>
      <c r="Q101" s="78"/>
      <c r="S101" s="39"/>
      <c r="T101" s="40"/>
      <c r="U101" s="40"/>
      <c r="V101" s="40"/>
      <c r="W101" s="40"/>
      <c r="X101" s="40"/>
      <c r="Y101" s="41"/>
    </row>
    <row r="102" spans="2:25" ht="21" customHeight="1">
      <c r="B102" s="58"/>
      <c r="C102" s="58"/>
      <c r="D102" s="58"/>
      <c r="E102" s="58"/>
      <c r="F102" s="58"/>
      <c r="G102" s="58"/>
      <c r="H102" s="58"/>
      <c r="J102" s="79"/>
      <c r="K102" s="80"/>
      <c r="L102" s="80"/>
      <c r="M102" s="80"/>
      <c r="N102" s="80"/>
      <c r="O102" s="80"/>
      <c r="P102" s="80"/>
      <c r="Q102" s="81"/>
      <c r="S102" s="42"/>
      <c r="T102" s="43"/>
      <c r="U102" s="43"/>
      <c r="V102" s="43"/>
      <c r="W102" s="43"/>
      <c r="X102" s="43"/>
      <c r="Y102" s="44"/>
    </row>
    <row r="103" ht="21" customHeight="1"/>
    <row r="104" spans="2:25" ht="21" customHeight="1">
      <c r="B104" s="66"/>
      <c r="C104" s="67"/>
      <c r="D104" s="67"/>
      <c r="E104" s="67"/>
      <c r="F104" s="67"/>
      <c r="G104" s="67"/>
      <c r="H104" s="68"/>
      <c r="J104" s="66"/>
      <c r="K104" s="67"/>
      <c r="L104" s="67"/>
      <c r="M104" s="67"/>
      <c r="N104" s="67"/>
      <c r="O104" s="67"/>
      <c r="P104" s="67"/>
      <c r="Q104" s="68"/>
      <c r="S104" s="66"/>
      <c r="T104" s="67"/>
      <c r="U104" s="67"/>
      <c r="V104" s="67"/>
      <c r="W104" s="67"/>
      <c r="X104" s="67"/>
      <c r="Y104" s="68"/>
    </row>
    <row r="105" spans="2:25" ht="15">
      <c r="B105" s="69"/>
      <c r="C105" s="70"/>
      <c r="D105" s="70"/>
      <c r="E105" s="70"/>
      <c r="F105" s="70"/>
      <c r="G105" s="70"/>
      <c r="H105" s="71"/>
      <c r="J105" s="69"/>
      <c r="K105" s="70"/>
      <c r="L105" s="70"/>
      <c r="M105" s="70"/>
      <c r="N105" s="70"/>
      <c r="O105" s="70"/>
      <c r="P105" s="70"/>
      <c r="Q105" s="71"/>
      <c r="S105" s="69"/>
      <c r="T105" s="70"/>
      <c r="U105" s="70"/>
      <c r="V105" s="70"/>
      <c r="W105" s="70"/>
      <c r="X105" s="70"/>
      <c r="Y105" s="71"/>
    </row>
    <row r="106" spans="2:25" ht="15">
      <c r="B106" s="69"/>
      <c r="C106" s="70"/>
      <c r="D106" s="70"/>
      <c r="E106" s="70"/>
      <c r="F106" s="70"/>
      <c r="G106" s="70"/>
      <c r="H106" s="71"/>
      <c r="J106" s="69"/>
      <c r="K106" s="70"/>
      <c r="L106" s="70"/>
      <c r="M106" s="70"/>
      <c r="N106" s="70"/>
      <c r="O106" s="70"/>
      <c r="P106" s="70"/>
      <c r="Q106" s="71"/>
      <c r="S106" s="69"/>
      <c r="T106" s="70"/>
      <c r="U106" s="70"/>
      <c r="V106" s="70"/>
      <c r="W106" s="70"/>
      <c r="X106" s="70"/>
      <c r="Y106" s="71"/>
    </row>
    <row r="107" spans="2:25" ht="21" customHeight="1">
      <c r="B107" s="69"/>
      <c r="C107" s="70"/>
      <c r="D107" s="70"/>
      <c r="E107" s="70"/>
      <c r="F107" s="70"/>
      <c r="G107" s="70"/>
      <c r="H107" s="71"/>
      <c r="J107" s="69"/>
      <c r="K107" s="70"/>
      <c r="L107" s="70"/>
      <c r="M107" s="70"/>
      <c r="N107" s="70"/>
      <c r="O107" s="70"/>
      <c r="P107" s="70"/>
      <c r="Q107" s="71"/>
      <c r="S107" s="69"/>
      <c r="T107" s="70"/>
      <c r="U107" s="70"/>
      <c r="V107" s="70"/>
      <c r="W107" s="70"/>
      <c r="X107" s="70"/>
      <c r="Y107" s="71"/>
    </row>
    <row r="108" spans="2:25" ht="21" customHeight="1">
      <c r="B108" s="69"/>
      <c r="C108" s="70"/>
      <c r="D108" s="70"/>
      <c r="E108" s="70"/>
      <c r="F108" s="70"/>
      <c r="G108" s="70"/>
      <c r="H108" s="71"/>
      <c r="J108" s="69"/>
      <c r="K108" s="70"/>
      <c r="L108" s="70"/>
      <c r="M108" s="70"/>
      <c r="N108" s="70"/>
      <c r="O108" s="70"/>
      <c r="P108" s="70"/>
      <c r="Q108" s="71"/>
      <c r="S108" s="69"/>
      <c r="T108" s="70"/>
      <c r="U108" s="70"/>
      <c r="V108" s="70"/>
      <c r="W108" s="70"/>
      <c r="X108" s="70"/>
      <c r="Y108" s="71"/>
    </row>
    <row r="109" spans="2:25" ht="21" customHeight="1">
      <c r="B109" s="69"/>
      <c r="C109" s="70"/>
      <c r="D109" s="70"/>
      <c r="E109" s="70"/>
      <c r="F109" s="70"/>
      <c r="G109" s="70"/>
      <c r="H109" s="71"/>
      <c r="J109" s="69"/>
      <c r="K109" s="70"/>
      <c r="L109" s="70"/>
      <c r="M109" s="70"/>
      <c r="N109" s="70"/>
      <c r="O109" s="70"/>
      <c r="P109" s="70"/>
      <c r="Q109" s="71"/>
      <c r="S109" s="69"/>
      <c r="T109" s="70"/>
      <c r="U109" s="70"/>
      <c r="V109" s="70"/>
      <c r="W109" s="70"/>
      <c r="X109" s="70"/>
      <c r="Y109" s="71"/>
    </row>
    <row r="110" spans="2:25" ht="24" customHeight="1">
      <c r="B110" s="69"/>
      <c r="C110" s="70"/>
      <c r="D110" s="70"/>
      <c r="E110" s="70"/>
      <c r="F110" s="70"/>
      <c r="G110" s="70"/>
      <c r="H110" s="71"/>
      <c r="J110" s="69"/>
      <c r="K110" s="70"/>
      <c r="L110" s="70"/>
      <c r="M110" s="70"/>
      <c r="N110" s="70"/>
      <c r="O110" s="70"/>
      <c r="P110" s="70"/>
      <c r="Q110" s="71"/>
      <c r="S110" s="69"/>
      <c r="T110" s="70"/>
      <c r="U110" s="70"/>
      <c r="V110" s="70"/>
      <c r="W110" s="70"/>
      <c r="X110" s="70"/>
      <c r="Y110" s="71"/>
    </row>
    <row r="111" spans="2:25" ht="24" customHeight="1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24" customHeight="1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15">
      <c r="B113" s="72"/>
      <c r="C113" s="73"/>
      <c r="D113" s="73"/>
      <c r="E113" s="73"/>
      <c r="F113" s="73"/>
      <c r="G113" s="73"/>
      <c r="H113" s="74"/>
      <c r="J113" s="72"/>
      <c r="K113" s="73"/>
      <c r="L113" s="73"/>
      <c r="M113" s="73"/>
      <c r="N113" s="73"/>
      <c r="O113" s="73"/>
      <c r="P113" s="73"/>
      <c r="Q113" s="74"/>
      <c r="S113" s="72"/>
      <c r="T113" s="73"/>
      <c r="U113" s="73"/>
      <c r="V113" s="73"/>
      <c r="W113" s="73"/>
      <c r="X113" s="73"/>
      <c r="Y113" s="74"/>
    </row>
    <row r="114" spans="2:25" ht="15">
      <c r="B114" s="39"/>
      <c r="C114" s="40"/>
      <c r="D114" s="40"/>
      <c r="E114" s="40"/>
      <c r="F114" s="40"/>
      <c r="G114" s="40"/>
      <c r="H114" s="41"/>
      <c r="J114" s="45"/>
      <c r="K114" s="46"/>
      <c r="L114" s="46"/>
      <c r="M114" s="46"/>
      <c r="N114" s="46"/>
      <c r="O114" s="46"/>
      <c r="P114" s="46"/>
      <c r="Q114" s="47"/>
      <c r="S114" s="39"/>
      <c r="T114" s="40"/>
      <c r="U114" s="40"/>
      <c r="V114" s="40"/>
      <c r="W114" s="40"/>
      <c r="X114" s="40"/>
      <c r="Y114" s="41"/>
    </row>
    <row r="115" spans="2:25" ht="15">
      <c r="B115" s="42"/>
      <c r="C115" s="43"/>
      <c r="D115" s="43"/>
      <c r="E115" s="43"/>
      <c r="F115" s="43"/>
      <c r="G115" s="43"/>
      <c r="H115" s="44"/>
      <c r="J115" s="48"/>
      <c r="K115" s="49"/>
      <c r="L115" s="49"/>
      <c r="M115" s="49"/>
      <c r="N115" s="49"/>
      <c r="O115" s="49"/>
      <c r="P115" s="49"/>
      <c r="Q115" s="50"/>
      <c r="S115" s="42"/>
      <c r="T115" s="43"/>
      <c r="U115" s="43"/>
      <c r="V115" s="43"/>
      <c r="W115" s="43"/>
      <c r="X115" s="43"/>
      <c r="Y115" s="44"/>
    </row>
    <row r="118" spans="5:23" ht="15">
      <c r="E118" s="14" t="s">
        <v>44</v>
      </c>
      <c r="F118" s="51"/>
      <c r="G118" s="51"/>
      <c r="H118" s="51"/>
      <c r="I118" s="51"/>
      <c r="J118" s="51"/>
      <c r="Q118" s="14" t="s">
        <v>45</v>
      </c>
      <c r="R118" s="51"/>
      <c r="S118" s="51"/>
      <c r="T118" s="51"/>
      <c r="U118" s="51"/>
      <c r="V118" s="51"/>
      <c r="W118" s="51"/>
    </row>
    <row r="119" spans="5:24" ht="27.75">
      <c r="E119" s="14" t="s">
        <v>46</v>
      </c>
      <c r="F119" s="52"/>
      <c r="G119" s="52"/>
      <c r="H119" s="52"/>
      <c r="I119" s="52"/>
      <c r="J119" s="52"/>
      <c r="K119" s="5" t="s">
        <v>47</v>
      </c>
      <c r="Q119" s="14" t="s">
        <v>46</v>
      </c>
      <c r="R119" s="51"/>
      <c r="S119" s="51"/>
      <c r="T119" s="51"/>
      <c r="U119" s="51"/>
      <c r="V119" s="51"/>
      <c r="W119" s="51"/>
      <c r="X119" s="5" t="s">
        <v>47</v>
      </c>
    </row>
    <row r="120" spans="5:24" ht="27.75">
      <c r="E120" s="14" t="s">
        <v>48</v>
      </c>
      <c r="F120" s="52"/>
      <c r="G120" s="52"/>
      <c r="H120" s="52"/>
      <c r="I120" s="52"/>
      <c r="J120" s="52"/>
      <c r="Q120" s="53"/>
      <c r="R120" s="53"/>
      <c r="S120" s="53"/>
      <c r="T120" s="53"/>
      <c r="U120" s="53"/>
      <c r="V120" s="53"/>
      <c r="W120" s="53"/>
      <c r="X120" s="53"/>
    </row>
    <row r="121" spans="5:23" ht="27.75">
      <c r="E121" s="14" t="s">
        <v>49</v>
      </c>
      <c r="F121" s="27"/>
      <c r="G121" s="27"/>
      <c r="H121" s="27"/>
      <c r="I121" s="27"/>
      <c r="J121" s="27"/>
      <c r="Q121" s="14" t="s">
        <v>49</v>
      </c>
      <c r="R121" s="28"/>
      <c r="S121" s="28"/>
      <c r="T121" s="28"/>
      <c r="U121" s="28"/>
      <c r="V121" s="28"/>
      <c r="W121" s="28"/>
    </row>
    <row r="122" spans="5:10" ht="27.75">
      <c r="E122" s="14" t="s">
        <v>50</v>
      </c>
      <c r="F122" s="29"/>
      <c r="G122" s="29"/>
      <c r="H122" s="29"/>
      <c r="I122" s="29"/>
      <c r="J122" s="29"/>
    </row>
  </sheetData>
  <protectedRanges>
    <protectedRange sqref="M7 H8 V13 K24:S25 X24 B40:Z44 B46:Z50 B52:Z56 B61:Z66 B70 B78 B88 J78 J88 S78 S88 B91 B101 J91 J101 S91 S101 B104 B114 J104 J114 S104 S114 R118:R119 Q120 R121 F118:F122 K27:S34" name="ช่วง1_1_1"/>
  </protectedRanges>
  <mergeCells count="245">
    <mergeCell ref="Q15:R15"/>
    <mergeCell ref="S13:U17"/>
    <mergeCell ref="B16:J16"/>
    <mergeCell ref="K16:M16"/>
    <mergeCell ref="Y54:Z54"/>
    <mergeCell ref="A1:Z1"/>
    <mergeCell ref="J2:Q2"/>
    <mergeCell ref="A3:Z3"/>
    <mergeCell ref="A4:Z4"/>
    <mergeCell ref="M7:P7"/>
    <mergeCell ref="A10:A11"/>
    <mergeCell ref="B22:G22"/>
    <mergeCell ref="H22:J22"/>
    <mergeCell ref="K22:M22"/>
    <mergeCell ref="N22:P22"/>
    <mergeCell ref="Q22:S22"/>
    <mergeCell ref="T22:U22"/>
    <mergeCell ref="V22:W22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V13:X17"/>
    <mergeCell ref="Y13:Z17"/>
    <mergeCell ref="N16:P16"/>
    <mergeCell ref="B17:J17"/>
    <mergeCell ref="K17:M17"/>
    <mergeCell ref="N17:P17"/>
    <mergeCell ref="Q17:R17"/>
    <mergeCell ref="Q16:R16"/>
    <mergeCell ref="B14:J14"/>
    <mergeCell ref="K14:M14"/>
    <mergeCell ref="N14:P14"/>
    <mergeCell ref="Q14:R14"/>
    <mergeCell ref="B15:J15"/>
    <mergeCell ref="K15:M15"/>
    <mergeCell ref="N15:P15"/>
    <mergeCell ref="H24:J24"/>
    <mergeCell ref="K24:M24"/>
    <mergeCell ref="N24:P24"/>
    <mergeCell ref="Q24:S24"/>
    <mergeCell ref="A19:Z19"/>
    <mergeCell ref="A20:Z20"/>
    <mergeCell ref="X22:Z22"/>
    <mergeCell ref="A23:Z23"/>
    <mergeCell ref="Y18:Z18"/>
    <mergeCell ref="T24:U24"/>
    <mergeCell ref="V24:W24"/>
    <mergeCell ref="B24:G24"/>
    <mergeCell ref="A18:P18"/>
    <mergeCell ref="Q18:R18"/>
    <mergeCell ref="S18:U18"/>
    <mergeCell ref="V18:X18"/>
    <mergeCell ref="B25:G25"/>
    <mergeCell ref="V25:W25"/>
    <mergeCell ref="B26:G26"/>
    <mergeCell ref="H26:J26"/>
    <mergeCell ref="K26:M26"/>
    <mergeCell ref="N26:P26"/>
    <mergeCell ref="Q26:S26"/>
    <mergeCell ref="T26:U26"/>
    <mergeCell ref="V26:W26"/>
    <mergeCell ref="T25:U25"/>
    <mergeCell ref="H25:J25"/>
    <mergeCell ref="K25:M25"/>
    <mergeCell ref="N25:P25"/>
    <mergeCell ref="Q25:S25"/>
    <mergeCell ref="B41:L41"/>
    <mergeCell ref="M41:X41"/>
    <mergeCell ref="Y41:Z41"/>
    <mergeCell ref="B38:L38"/>
    <mergeCell ref="M38:X38"/>
    <mergeCell ref="Y38:Z38"/>
    <mergeCell ref="B34:G34"/>
    <mergeCell ref="H34:J34"/>
    <mergeCell ref="K34:M34"/>
    <mergeCell ref="N34:P34"/>
    <mergeCell ref="Q34:S34"/>
    <mergeCell ref="T34:U34"/>
    <mergeCell ref="V34:W34"/>
    <mergeCell ref="B49:L49"/>
    <mergeCell ref="M49:X49"/>
    <mergeCell ref="B50:L50"/>
    <mergeCell ref="M50:X50"/>
    <mergeCell ref="B42:L42"/>
    <mergeCell ref="M42:X42"/>
    <mergeCell ref="Y42:Z42"/>
    <mergeCell ref="B43:L43"/>
    <mergeCell ref="M43:X43"/>
    <mergeCell ref="Y43:Z43"/>
    <mergeCell ref="B61:G61"/>
    <mergeCell ref="H61:P61"/>
    <mergeCell ref="Q61:X61"/>
    <mergeCell ref="Y61:Z61"/>
    <mergeCell ref="B62:G62"/>
    <mergeCell ref="H62:P62"/>
    <mergeCell ref="Q62:X62"/>
    <mergeCell ref="Y62:Z62"/>
    <mergeCell ref="B63:G63"/>
    <mergeCell ref="H63:P63"/>
    <mergeCell ref="Q63:X63"/>
    <mergeCell ref="Y63:Z63"/>
    <mergeCell ref="B104:H113"/>
    <mergeCell ref="J104:Q113"/>
    <mergeCell ref="S104:Y113"/>
    <mergeCell ref="B91:H100"/>
    <mergeCell ref="J91:Q100"/>
    <mergeCell ref="S91:Y100"/>
    <mergeCell ref="B101:H102"/>
    <mergeCell ref="J101:Q102"/>
    <mergeCell ref="S101:Y102"/>
    <mergeCell ref="T29:U29"/>
    <mergeCell ref="V29:W29"/>
    <mergeCell ref="B30:G30"/>
    <mergeCell ref="H30:J30"/>
    <mergeCell ref="K30:M30"/>
    <mergeCell ref="N30:P30"/>
    <mergeCell ref="Q30:S30"/>
    <mergeCell ref="T30:U30"/>
    <mergeCell ref="V30:W30"/>
    <mergeCell ref="B29:G29"/>
    <mergeCell ref="H29:J29"/>
    <mergeCell ref="K29:M29"/>
    <mergeCell ref="N29:P29"/>
    <mergeCell ref="Q29:S29"/>
    <mergeCell ref="T27:U27"/>
    <mergeCell ref="V27:W27"/>
    <mergeCell ref="T28:U28"/>
    <mergeCell ref="V28:W28"/>
    <mergeCell ref="B27:G27"/>
    <mergeCell ref="H27:J27"/>
    <mergeCell ref="K27:M27"/>
    <mergeCell ref="N27:P27"/>
    <mergeCell ref="Q27:S27"/>
    <mergeCell ref="B28:G28"/>
    <mergeCell ref="H28:J28"/>
    <mergeCell ref="K28:M28"/>
    <mergeCell ref="N28:P28"/>
    <mergeCell ref="Q28:S28"/>
    <mergeCell ref="B33:G33"/>
    <mergeCell ref="H33:J33"/>
    <mergeCell ref="K33:M33"/>
    <mergeCell ref="N33:P33"/>
    <mergeCell ref="Q33:S33"/>
    <mergeCell ref="T33:U33"/>
    <mergeCell ref="V33:W33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B31:G31"/>
    <mergeCell ref="H31:J31"/>
    <mergeCell ref="K31:M31"/>
    <mergeCell ref="N31:P31"/>
    <mergeCell ref="B54:L54"/>
    <mergeCell ref="M54:X54"/>
    <mergeCell ref="B55:L55"/>
    <mergeCell ref="M55:X55"/>
    <mergeCell ref="B56:L56"/>
    <mergeCell ref="M56:X56"/>
    <mergeCell ref="Y56:Z56"/>
    <mergeCell ref="T35:U35"/>
    <mergeCell ref="V35:W35"/>
    <mergeCell ref="Y55:Z55"/>
    <mergeCell ref="Y53:Z53"/>
    <mergeCell ref="Y52:Z52"/>
    <mergeCell ref="B53:L53"/>
    <mergeCell ref="M53:X53"/>
    <mergeCell ref="Y49:Z49"/>
    <mergeCell ref="Y50:Z50"/>
    <mergeCell ref="B44:L44"/>
    <mergeCell ref="Y44:Z44"/>
    <mergeCell ref="B47:L47"/>
    <mergeCell ref="M47:X47"/>
    <mergeCell ref="Y47:Z47"/>
    <mergeCell ref="B48:L48"/>
    <mergeCell ref="M48:X48"/>
    <mergeCell ref="Y48:Z48"/>
    <mergeCell ref="J78:Q87"/>
    <mergeCell ref="S78:Y87"/>
    <mergeCell ref="B88:H89"/>
    <mergeCell ref="J88:Q89"/>
    <mergeCell ref="S88:Y89"/>
    <mergeCell ref="H64:P64"/>
    <mergeCell ref="Q64:X64"/>
    <mergeCell ref="Y64:Z64"/>
    <mergeCell ref="B65:G65"/>
    <mergeCell ref="H65:P65"/>
    <mergeCell ref="Q65:X65"/>
    <mergeCell ref="Y65:Z65"/>
    <mergeCell ref="B66:G66"/>
    <mergeCell ref="H66:P66"/>
    <mergeCell ref="Q66:X66"/>
    <mergeCell ref="Y66:Z66"/>
    <mergeCell ref="B64:G64"/>
    <mergeCell ref="F120:J120"/>
    <mergeCell ref="F121:J121"/>
    <mergeCell ref="B114:H115"/>
    <mergeCell ref="J114:Q115"/>
    <mergeCell ref="S114:Y115"/>
    <mergeCell ref="F118:J118"/>
    <mergeCell ref="R118:W118"/>
    <mergeCell ref="Q120:X120"/>
    <mergeCell ref="R121:W121"/>
    <mergeCell ref="F122:J122"/>
    <mergeCell ref="X24:Z34"/>
    <mergeCell ref="A35:S35"/>
    <mergeCell ref="X35:Z35"/>
    <mergeCell ref="A36:Z36"/>
    <mergeCell ref="A39:Z39"/>
    <mergeCell ref="B40:L40"/>
    <mergeCell ref="M40:X40"/>
    <mergeCell ref="Y40:Z40"/>
    <mergeCell ref="A45:Z45"/>
    <mergeCell ref="B46:L46"/>
    <mergeCell ref="M46:X46"/>
    <mergeCell ref="Y46:Z46"/>
    <mergeCell ref="A51:Z51"/>
    <mergeCell ref="B52:L52"/>
    <mergeCell ref="M52:X52"/>
    <mergeCell ref="B60:G60"/>
    <mergeCell ref="H60:P60"/>
    <mergeCell ref="Q60:X60"/>
    <mergeCell ref="Y60:Z60"/>
    <mergeCell ref="B70:Y74"/>
    <mergeCell ref="B78:H87"/>
    <mergeCell ref="F119:J119"/>
    <mergeCell ref="R119:W119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6:Z50 Y52:Z56 Y40:Y44 Z40:Z43 Y61:Y66 Z61:Z64 Z66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R26:S26 K26:K34 L26:P26 Q26:Q32 N27:N32 L33:S34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61:B66 C61:G64 C66:G66">
      <formula1>LIST!$G$2:$G$10</formula1>
    </dataValidation>
    <dataValidation type="list" allowBlank="1" showInputMessage="1" showErrorMessage="1" error="กรุณาเลือกข้อมูลตามที่กำหนดให้" sqref="B40:L44">
      <formula1>LIST!$A$2:$A$6</formula1>
    </dataValidation>
    <dataValidation type="list" allowBlank="1" showInputMessage="1" showErrorMessage="1" error="กรุณาเลือกข้อมูลตามที่กำหนดให้" sqref="B46:L50">
      <formula1>LIST!$C$2:$C$10</formula1>
    </dataValidation>
    <dataValidation type="list" allowBlank="1" showInputMessage="1" showErrorMessage="1" error="กรุณาเลือกข้อมูลตามที่กำหนดให้" sqref="B52:L56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1:Z128"/>
  <sheetViews>
    <sheetView view="pageBreakPreview" zoomScaleSheetLayoutView="100" workbookViewId="0" topLeftCell="A1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400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654200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8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400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88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100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2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654200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400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400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400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400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400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8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8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400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206">
        <f>SUM(V34)</f>
        <v>0</v>
      </c>
      <c r="W33" s="163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400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88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88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100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100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157">
        <v>80</v>
      </c>
      <c r="I39" s="157"/>
      <c r="J39" s="157"/>
      <c r="K39" s="139"/>
      <c r="L39" s="139"/>
      <c r="M39" s="139"/>
      <c r="N39" s="139"/>
      <c r="O39" s="139"/>
      <c r="P39" s="139"/>
      <c r="Q39" s="139"/>
      <c r="R39" s="139"/>
      <c r="S39" s="114"/>
      <c r="T39" s="127">
        <v>5</v>
      </c>
      <c r="U39" s="127"/>
      <c r="V39" s="101">
        <f aca="true" t="shared" si="6" ref="V39:V40">(T39*((K39*0)+(N39*50)+(Q39*100)))/(H39*100)</f>
        <v>0</v>
      </c>
      <c r="W39" s="10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258">
        <v>2</v>
      </c>
      <c r="I40" s="258"/>
      <c r="J40" s="258"/>
      <c r="K40" s="139"/>
      <c r="L40" s="139"/>
      <c r="M40" s="139"/>
      <c r="N40" s="139"/>
      <c r="O40" s="139"/>
      <c r="P40" s="139"/>
      <c r="Q40" s="139"/>
      <c r="R40" s="139"/>
      <c r="S40" s="114"/>
      <c r="T40" s="127">
        <v>5</v>
      </c>
      <c r="U40" s="127"/>
      <c r="V40" s="101">
        <f t="shared" si="6"/>
        <v>0</v>
      </c>
      <c r="W40" s="10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Y60:Z60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S13:U19"/>
    <mergeCell ref="V13:X19"/>
    <mergeCell ref="Y13:Z19"/>
    <mergeCell ref="B18:J18"/>
    <mergeCell ref="K18:M18"/>
    <mergeCell ref="N18:P18"/>
    <mergeCell ref="B19:J19"/>
    <mergeCell ref="K19:M19"/>
    <mergeCell ref="N19:P19"/>
    <mergeCell ref="Q19:R19"/>
    <mergeCell ref="B14:J14"/>
    <mergeCell ref="K14:M14"/>
    <mergeCell ref="N14:P14"/>
    <mergeCell ref="Q14:R14"/>
    <mergeCell ref="B15:J15"/>
    <mergeCell ref="K15:M15"/>
    <mergeCell ref="N15:P15"/>
    <mergeCell ref="Q15:R15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Y47:Z47"/>
    <mergeCell ref="B44:L44"/>
    <mergeCell ref="M44:X44"/>
    <mergeCell ref="Y44:Z44"/>
    <mergeCell ref="B40:G40"/>
    <mergeCell ref="H40:J40"/>
    <mergeCell ref="K40:M40"/>
    <mergeCell ref="N40:P40"/>
    <mergeCell ref="Q40:S40"/>
    <mergeCell ref="T40:U40"/>
    <mergeCell ref="V40:W40"/>
    <mergeCell ref="B67:G67"/>
    <mergeCell ref="H67:P67"/>
    <mergeCell ref="Q67:X67"/>
    <mergeCell ref="Y67:Z67"/>
    <mergeCell ref="B68:G68"/>
    <mergeCell ref="H68:P68"/>
    <mergeCell ref="Q68:X68"/>
    <mergeCell ref="Y68:Z68"/>
    <mergeCell ref="B69:G69"/>
    <mergeCell ref="H69:P69"/>
    <mergeCell ref="Q69:X69"/>
    <mergeCell ref="Y69:Z69"/>
    <mergeCell ref="B110:H119"/>
    <mergeCell ref="J110:Q119"/>
    <mergeCell ref="S110:Y119"/>
    <mergeCell ref="B97:H106"/>
    <mergeCell ref="J97:Q106"/>
    <mergeCell ref="S97:Y106"/>
    <mergeCell ref="B107:H108"/>
    <mergeCell ref="J107:Q108"/>
    <mergeCell ref="S107:Y108"/>
    <mergeCell ref="B31:G31"/>
    <mergeCell ref="H31:J31"/>
    <mergeCell ref="K31:M31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V32:W32"/>
    <mergeCell ref="A21:Z21"/>
    <mergeCell ref="A22:Z22"/>
    <mergeCell ref="X24:Z24"/>
    <mergeCell ref="A25:Z25"/>
    <mergeCell ref="B30:G30"/>
    <mergeCell ref="H30:J30"/>
    <mergeCell ref="K30:M30"/>
    <mergeCell ref="N30:P30"/>
    <mergeCell ref="Q30:S30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N29:P29"/>
    <mergeCell ref="Q29:S29"/>
    <mergeCell ref="B26:G26"/>
    <mergeCell ref="B35:G35"/>
    <mergeCell ref="H35:J35"/>
    <mergeCell ref="K35:M35"/>
    <mergeCell ref="N35:P35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Q33:S33"/>
    <mergeCell ref="T33:U33"/>
    <mergeCell ref="V33:W33"/>
    <mergeCell ref="B34:G34"/>
    <mergeCell ref="H34:J34"/>
    <mergeCell ref="K34:M34"/>
    <mergeCell ref="N34:P34"/>
    <mergeCell ref="Q34:S34"/>
    <mergeCell ref="T34:U34"/>
    <mergeCell ref="V34:W34"/>
    <mergeCell ref="B33:G33"/>
    <mergeCell ref="H33:J33"/>
    <mergeCell ref="K33:M33"/>
    <mergeCell ref="N33:P33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B60:L60"/>
    <mergeCell ref="M60:X60"/>
    <mergeCell ref="B55:L55"/>
    <mergeCell ref="M55:X55"/>
    <mergeCell ref="B56:L56"/>
    <mergeCell ref="M56:X56"/>
    <mergeCell ref="B48:L48"/>
    <mergeCell ref="M48:X48"/>
    <mergeCell ref="B49:L49"/>
    <mergeCell ref="M49:X49"/>
    <mergeCell ref="B47:L47"/>
    <mergeCell ref="M47:X47"/>
    <mergeCell ref="B61:L61"/>
    <mergeCell ref="M61:X61"/>
    <mergeCell ref="B62:L62"/>
    <mergeCell ref="M62:X62"/>
    <mergeCell ref="Y62:Z62"/>
    <mergeCell ref="T41:U41"/>
    <mergeCell ref="V41:W41"/>
    <mergeCell ref="Y61:Z61"/>
    <mergeCell ref="Y59:Z59"/>
    <mergeCell ref="Y58:Z58"/>
    <mergeCell ref="B59:L59"/>
    <mergeCell ref="M59:X59"/>
    <mergeCell ref="Y55:Z55"/>
    <mergeCell ref="Y56:Z56"/>
    <mergeCell ref="B50:L50"/>
    <mergeCell ref="Y50:Z50"/>
    <mergeCell ref="B53:L53"/>
    <mergeCell ref="M53:X53"/>
    <mergeCell ref="Y53:Z53"/>
    <mergeCell ref="B54:L54"/>
    <mergeCell ref="M54:X54"/>
    <mergeCell ref="Y54:Z54"/>
    <mergeCell ref="Y48:Z48"/>
    <mergeCell ref="Y49:Z49"/>
    <mergeCell ref="J84:Q93"/>
    <mergeCell ref="S84:Y93"/>
    <mergeCell ref="B94:H95"/>
    <mergeCell ref="J94:Q95"/>
    <mergeCell ref="S94:Y95"/>
    <mergeCell ref="H70:P70"/>
    <mergeCell ref="Q70:X70"/>
    <mergeCell ref="Y70:Z70"/>
    <mergeCell ref="B71:G71"/>
    <mergeCell ref="H71:P71"/>
    <mergeCell ref="Q71:X71"/>
    <mergeCell ref="Y71:Z71"/>
    <mergeCell ref="B72:G72"/>
    <mergeCell ref="H72:P72"/>
    <mergeCell ref="Q72:X72"/>
    <mergeCell ref="Y72:Z72"/>
    <mergeCell ref="B70:G70"/>
    <mergeCell ref="F126:J126"/>
    <mergeCell ref="F127:J127"/>
    <mergeCell ref="B120:H121"/>
    <mergeCell ref="J120:Q121"/>
    <mergeCell ref="S120:Y121"/>
    <mergeCell ref="F124:J124"/>
    <mergeCell ref="R124:W124"/>
    <mergeCell ref="Q126:X126"/>
    <mergeCell ref="R127:W127"/>
    <mergeCell ref="F128:J128"/>
    <mergeCell ref="X26:Z40"/>
    <mergeCell ref="A41:S41"/>
    <mergeCell ref="X41:Z41"/>
    <mergeCell ref="A42:Z42"/>
    <mergeCell ref="A45:Z45"/>
    <mergeCell ref="B46:L46"/>
    <mergeCell ref="M46:X46"/>
    <mergeCell ref="Y46:Z46"/>
    <mergeCell ref="A51:Z51"/>
    <mergeCell ref="B52:L52"/>
    <mergeCell ref="M52:X52"/>
    <mergeCell ref="Y52:Z52"/>
    <mergeCell ref="A57:Z57"/>
    <mergeCell ref="B58:L58"/>
    <mergeCell ref="M58:X58"/>
    <mergeCell ref="B66:G66"/>
    <mergeCell ref="H66:P66"/>
    <mergeCell ref="Q66:X66"/>
    <mergeCell ref="Y66:Z66"/>
    <mergeCell ref="B76:Y80"/>
    <mergeCell ref="B84:H93"/>
    <mergeCell ref="F125:J125"/>
    <mergeCell ref="R125:W12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125"/>
  <sheetViews>
    <sheetView view="pageBreakPreview" zoomScaleSheetLayoutView="100" workbookViewId="0" topLeftCell="A25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100</v>
      </c>
      <c r="L13" s="154"/>
      <c r="M13" s="154"/>
      <c r="N13" s="154">
        <f>Q29</f>
        <v>0</v>
      </c>
      <c r="O13" s="154"/>
      <c r="P13" s="154"/>
      <c r="Q13" s="155">
        <f>V26/T26*100</f>
        <v>0</v>
      </c>
      <c r="R13" s="155"/>
      <c r="S13" s="218">
        <v>195700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2</v>
      </c>
      <c r="L14" s="165"/>
      <c r="M14" s="165"/>
      <c r="N14" s="154">
        <f>Q31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100</v>
      </c>
      <c r="L15" s="165"/>
      <c r="M15" s="165"/>
      <c r="N15" s="154">
        <f>Q33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100</v>
      </c>
      <c r="L16" s="165"/>
      <c r="M16" s="165"/>
      <c r="N16" s="154">
        <f>Q35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8" customFormat="1" ht="24" customHeight="1">
      <c r="A17" s="15">
        <v>5</v>
      </c>
      <c r="B17" s="166" t="s">
        <v>93</v>
      </c>
      <c r="C17" s="167"/>
      <c r="D17" s="167"/>
      <c r="E17" s="167"/>
      <c r="F17" s="167"/>
      <c r="G17" s="167"/>
      <c r="H17" s="167"/>
      <c r="I17" s="167"/>
      <c r="J17" s="168"/>
      <c r="K17" s="169">
        <v>80</v>
      </c>
      <c r="L17" s="170"/>
      <c r="M17" s="171"/>
      <c r="N17" s="172">
        <f>Q36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ht="24" customHeight="1">
      <c r="A18" s="15">
        <v>6</v>
      </c>
      <c r="B18" s="152" t="s">
        <v>94</v>
      </c>
      <c r="C18" s="152"/>
      <c r="D18" s="152"/>
      <c r="E18" s="152"/>
      <c r="F18" s="152"/>
      <c r="G18" s="152"/>
      <c r="H18" s="152"/>
      <c r="I18" s="152"/>
      <c r="J18" s="152"/>
      <c r="K18" s="153">
        <v>1</v>
      </c>
      <c r="L18" s="153"/>
      <c r="M18" s="153"/>
      <c r="N18" s="154">
        <f>Q37</f>
        <v>0</v>
      </c>
      <c r="O18" s="154"/>
      <c r="P18" s="154"/>
      <c r="Q18" s="155">
        <f>V37/T37*100</f>
        <v>0</v>
      </c>
      <c r="R18" s="155"/>
      <c r="S18" s="224"/>
      <c r="T18" s="225"/>
      <c r="U18" s="226"/>
      <c r="V18" s="233"/>
      <c r="W18" s="234"/>
      <c r="X18" s="235"/>
      <c r="Y18" s="202"/>
      <c r="Z18" s="203"/>
    </row>
    <row r="19" spans="1:26" ht="24" customHeight="1">
      <c r="A19" s="140" t="s">
        <v>31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207"/>
      <c r="L19" s="207"/>
      <c r="M19" s="207"/>
      <c r="N19" s="207"/>
      <c r="O19" s="207"/>
      <c r="P19" s="208"/>
      <c r="Q19" s="143">
        <f>V38</f>
        <v>0</v>
      </c>
      <c r="R19" s="143"/>
      <c r="S19" s="209">
        <f>SUM(S13)</f>
        <v>195700</v>
      </c>
      <c r="T19" s="209"/>
      <c r="U19" s="209"/>
      <c r="V19" s="131">
        <f>V13</f>
        <v>0</v>
      </c>
      <c r="W19" s="131"/>
      <c r="X19" s="131"/>
      <c r="Y19" s="131">
        <f>SUM(Y13)</f>
        <v>0</v>
      </c>
      <c r="Z19" s="131"/>
    </row>
    <row r="20" spans="1:26" ht="9.9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10"/>
      <c r="T20" s="210"/>
      <c r="U20" s="210"/>
      <c r="V20" s="210"/>
      <c r="W20" s="210"/>
      <c r="X20" s="210"/>
      <c r="Y20" s="210"/>
      <c r="Z20" s="210"/>
    </row>
    <row r="21" spans="1:26" ht="24" customHeight="1">
      <c r="A21" s="132" t="s">
        <v>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</row>
    <row r="22" spans="1:13" ht="9.95" customHeight="1">
      <c r="A22" s="5"/>
      <c r="H22" s="12"/>
      <c r="I22" s="12"/>
      <c r="J22" s="12"/>
      <c r="K22" s="12"/>
      <c r="L22" s="12"/>
      <c r="M22" s="12"/>
    </row>
    <row r="23" spans="1:26" ht="60" customHeight="1">
      <c r="A23" s="21" t="s">
        <v>6</v>
      </c>
      <c r="B23" s="96" t="s">
        <v>27</v>
      </c>
      <c r="C23" s="96"/>
      <c r="D23" s="96"/>
      <c r="E23" s="96"/>
      <c r="F23" s="96"/>
      <c r="G23" s="96"/>
      <c r="H23" s="96" t="s">
        <v>32</v>
      </c>
      <c r="I23" s="96"/>
      <c r="J23" s="96"/>
      <c r="K23" s="96" t="s">
        <v>28</v>
      </c>
      <c r="L23" s="96"/>
      <c r="M23" s="96"/>
      <c r="N23" s="96" t="s">
        <v>33</v>
      </c>
      <c r="O23" s="96"/>
      <c r="P23" s="96"/>
      <c r="Q23" s="96" t="s">
        <v>34</v>
      </c>
      <c r="R23" s="96"/>
      <c r="S23" s="96"/>
      <c r="T23" s="96" t="s">
        <v>35</v>
      </c>
      <c r="U23" s="96"/>
      <c r="V23" s="100" t="s">
        <v>8</v>
      </c>
      <c r="W23" s="100"/>
      <c r="X23" s="96" t="s">
        <v>9</v>
      </c>
      <c r="Y23" s="96"/>
      <c r="Z23" s="96"/>
    </row>
    <row r="24" spans="1:26" ht="72" customHeight="1">
      <c r="A24" s="133" t="s">
        <v>103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  <c r="U24" s="135"/>
      <c r="V24" s="134"/>
      <c r="W24" s="134"/>
      <c r="X24" s="134"/>
      <c r="Y24" s="134"/>
      <c r="Z24" s="136"/>
    </row>
    <row r="25" spans="1:26" ht="24" customHeight="1">
      <c r="A25" s="16">
        <v>1</v>
      </c>
      <c r="B25" s="137" t="s">
        <v>88</v>
      </c>
      <c r="C25" s="137"/>
      <c r="D25" s="137"/>
      <c r="E25" s="137"/>
      <c r="F25" s="137"/>
      <c r="G25" s="137"/>
      <c r="H25" s="138">
        <v>100</v>
      </c>
      <c r="I25" s="138"/>
      <c r="J25" s="138"/>
      <c r="K25" s="126"/>
      <c r="L25" s="126"/>
      <c r="M25" s="126"/>
      <c r="N25" s="126"/>
      <c r="O25" s="126"/>
      <c r="P25" s="126"/>
      <c r="Q25" s="126"/>
      <c r="R25" s="126"/>
      <c r="S25" s="103"/>
      <c r="T25" s="160">
        <f>SUM(T26:U29)</f>
        <v>50</v>
      </c>
      <c r="U25" s="160"/>
      <c r="V25" s="130">
        <f>SUM(V26:W29)</f>
        <v>0</v>
      </c>
      <c r="W25" s="161"/>
      <c r="X25" s="30"/>
      <c r="Y25" s="31"/>
      <c r="Z25" s="32"/>
    </row>
    <row r="26" spans="1:26" ht="24" customHeight="1">
      <c r="A26" s="15">
        <v>1.1</v>
      </c>
      <c r="B26" s="156" t="s">
        <v>95</v>
      </c>
      <c r="C26" s="156"/>
      <c r="D26" s="156"/>
      <c r="E26" s="156"/>
      <c r="F26" s="156"/>
      <c r="G26" s="156"/>
      <c r="H26" s="157">
        <v>100</v>
      </c>
      <c r="I26" s="157"/>
      <c r="J26" s="157"/>
      <c r="K26" s="139">
        <f>SUM(K27:M30)</f>
        <v>0</v>
      </c>
      <c r="L26" s="139"/>
      <c r="M26" s="139"/>
      <c r="N26" s="139">
        <f aca="true" t="shared" si="0" ref="N26">SUM(N27:P30)</f>
        <v>0</v>
      </c>
      <c r="O26" s="139"/>
      <c r="P26" s="139"/>
      <c r="Q26" s="139">
        <f aca="true" t="shared" si="1" ref="Q26">SUM(Q27:S30)</f>
        <v>0</v>
      </c>
      <c r="R26" s="139"/>
      <c r="S26" s="139"/>
      <c r="T26" s="127">
        <v>20</v>
      </c>
      <c r="U26" s="127"/>
      <c r="V26" s="102">
        <f aca="true" t="shared" si="2" ref="V26">(T26*((K26*0)+(N26*50)+(Q26*100)))/(H26*100)</f>
        <v>0</v>
      </c>
      <c r="W26" s="128"/>
      <c r="X26" s="33"/>
      <c r="Y26" s="34"/>
      <c r="Z26" s="35"/>
    </row>
    <row r="27" spans="1:26" ht="24" customHeight="1">
      <c r="A27" s="15">
        <v>1.2</v>
      </c>
      <c r="B27" s="156" t="s">
        <v>96</v>
      </c>
      <c r="C27" s="156"/>
      <c r="D27" s="156"/>
      <c r="E27" s="156"/>
      <c r="F27" s="156"/>
      <c r="G27" s="156"/>
      <c r="H27" s="157">
        <v>100</v>
      </c>
      <c r="I27" s="157"/>
      <c r="J27" s="157"/>
      <c r="K27" s="158"/>
      <c r="L27" s="158"/>
      <c r="M27" s="158"/>
      <c r="N27" s="158"/>
      <c r="O27" s="158"/>
      <c r="P27" s="158"/>
      <c r="Q27" s="158"/>
      <c r="R27" s="158"/>
      <c r="S27" s="159"/>
      <c r="T27" s="127">
        <v>10</v>
      </c>
      <c r="U27" s="127"/>
      <c r="V27" s="102">
        <f aca="true" t="shared" si="3" ref="V27:V29">(T27*((K27*0)+(N27*50)+(Q27*100)))/(H27*100)</f>
        <v>0</v>
      </c>
      <c r="W27" s="128"/>
      <c r="X27" s="33"/>
      <c r="Y27" s="34"/>
      <c r="Z27" s="35"/>
    </row>
    <row r="28" spans="1:26" ht="42" customHeight="1">
      <c r="A28" s="15">
        <v>1.3</v>
      </c>
      <c r="B28" s="108" t="s">
        <v>97</v>
      </c>
      <c r="C28" s="109"/>
      <c r="D28" s="109"/>
      <c r="E28" s="109"/>
      <c r="F28" s="109"/>
      <c r="G28" s="110"/>
      <c r="H28" s="111">
        <v>100</v>
      </c>
      <c r="I28" s="112"/>
      <c r="J28" s="113"/>
      <c r="K28" s="114"/>
      <c r="L28" s="115"/>
      <c r="M28" s="116"/>
      <c r="N28" s="114"/>
      <c r="O28" s="115"/>
      <c r="P28" s="116"/>
      <c r="Q28" s="114"/>
      <c r="R28" s="115"/>
      <c r="S28" s="115"/>
      <c r="T28" s="127">
        <v>15</v>
      </c>
      <c r="U28" s="127"/>
      <c r="V28" s="102">
        <f t="shared" si="3"/>
        <v>0</v>
      </c>
      <c r="W28" s="128"/>
      <c r="X28" s="33"/>
      <c r="Y28" s="34"/>
      <c r="Z28" s="35"/>
    </row>
    <row r="29" spans="1:26" ht="48" customHeight="1">
      <c r="A29" s="15">
        <v>1.4</v>
      </c>
      <c r="B29" s="108" t="s">
        <v>98</v>
      </c>
      <c r="C29" s="109"/>
      <c r="D29" s="109"/>
      <c r="E29" s="109"/>
      <c r="F29" s="109"/>
      <c r="G29" s="110"/>
      <c r="H29" s="111">
        <v>100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7"/>
      <c r="T29" s="118">
        <v>5</v>
      </c>
      <c r="U29" s="119"/>
      <c r="V29" s="102">
        <f t="shared" si="3"/>
        <v>0</v>
      </c>
      <c r="W29" s="128"/>
      <c r="X29" s="33"/>
      <c r="Y29" s="34"/>
      <c r="Z29" s="35"/>
    </row>
    <row r="30" spans="1:26" ht="24" customHeight="1">
      <c r="A30" s="16">
        <v>2</v>
      </c>
      <c r="B30" s="120" t="s">
        <v>89</v>
      </c>
      <c r="C30" s="121"/>
      <c r="D30" s="121"/>
      <c r="E30" s="121"/>
      <c r="F30" s="121"/>
      <c r="G30" s="122"/>
      <c r="H30" s="123">
        <v>2</v>
      </c>
      <c r="I30" s="124"/>
      <c r="J30" s="125"/>
      <c r="K30" s="103"/>
      <c r="L30" s="104"/>
      <c r="M30" s="105"/>
      <c r="N30" s="103"/>
      <c r="O30" s="104"/>
      <c r="P30" s="105"/>
      <c r="Q30" s="103"/>
      <c r="R30" s="104"/>
      <c r="S30" s="213"/>
      <c r="T30" s="106">
        <v>10</v>
      </c>
      <c r="U30" s="107"/>
      <c r="V30" s="163">
        <f>SUM(V31)</f>
        <v>0</v>
      </c>
      <c r="W30" s="155"/>
      <c r="X30" s="33"/>
      <c r="Y30" s="34"/>
      <c r="Z30" s="35"/>
    </row>
    <row r="31" spans="1:26" ht="48" customHeight="1">
      <c r="A31" s="15">
        <v>2.1</v>
      </c>
      <c r="B31" s="108" t="s">
        <v>99</v>
      </c>
      <c r="C31" s="109"/>
      <c r="D31" s="109"/>
      <c r="E31" s="109"/>
      <c r="F31" s="109"/>
      <c r="G31" s="110"/>
      <c r="H31" s="111">
        <v>2</v>
      </c>
      <c r="I31" s="112"/>
      <c r="J31" s="113"/>
      <c r="K31" s="114">
        <f>K32</f>
        <v>0</v>
      </c>
      <c r="L31" s="115"/>
      <c r="M31" s="116"/>
      <c r="N31" s="114">
        <f>N32</f>
        <v>0</v>
      </c>
      <c r="O31" s="115"/>
      <c r="P31" s="116"/>
      <c r="Q31" s="114">
        <f>Q32</f>
        <v>0</v>
      </c>
      <c r="R31" s="115"/>
      <c r="S31" s="116"/>
      <c r="T31" s="118">
        <v>10</v>
      </c>
      <c r="U31" s="119"/>
      <c r="V31" s="102">
        <f aca="true" t="shared" si="4" ref="V31:V33">(T31*((K31*0)+(N31*50)+(Q31*100)))/(H31*100)</f>
        <v>0</v>
      </c>
      <c r="W31" s="128"/>
      <c r="X31" s="33"/>
      <c r="Y31" s="34"/>
      <c r="Z31" s="35"/>
    </row>
    <row r="32" spans="1:26" ht="24" customHeight="1">
      <c r="A32" s="16">
        <v>3</v>
      </c>
      <c r="B32" s="120" t="s">
        <v>90</v>
      </c>
      <c r="C32" s="121"/>
      <c r="D32" s="121"/>
      <c r="E32" s="121"/>
      <c r="F32" s="121"/>
      <c r="G32" s="122"/>
      <c r="H32" s="123">
        <v>100</v>
      </c>
      <c r="I32" s="124"/>
      <c r="J32" s="125"/>
      <c r="K32" s="103"/>
      <c r="L32" s="104"/>
      <c r="M32" s="105"/>
      <c r="N32" s="103"/>
      <c r="O32" s="104"/>
      <c r="P32" s="105"/>
      <c r="Q32" s="103"/>
      <c r="R32" s="104"/>
      <c r="S32" s="213"/>
      <c r="T32" s="106">
        <v>15</v>
      </c>
      <c r="U32" s="107"/>
      <c r="V32" s="163">
        <f>SUM(V33)</f>
        <v>0</v>
      </c>
      <c r="W32" s="155"/>
      <c r="X32" s="33"/>
      <c r="Y32" s="34"/>
      <c r="Z32" s="35"/>
    </row>
    <row r="33" spans="1:26" ht="48" customHeight="1">
      <c r="A33" s="15">
        <v>3.1</v>
      </c>
      <c r="B33" s="108" t="s">
        <v>100</v>
      </c>
      <c r="C33" s="109"/>
      <c r="D33" s="109"/>
      <c r="E33" s="109"/>
      <c r="F33" s="109"/>
      <c r="G33" s="110"/>
      <c r="H33" s="111">
        <v>100</v>
      </c>
      <c r="I33" s="112"/>
      <c r="J33" s="113"/>
      <c r="K33" s="114">
        <f>K34</f>
        <v>0</v>
      </c>
      <c r="L33" s="115"/>
      <c r="M33" s="116"/>
      <c r="N33" s="114">
        <f aca="true" t="shared" si="5" ref="N33">N34</f>
        <v>0</v>
      </c>
      <c r="O33" s="115"/>
      <c r="P33" s="116"/>
      <c r="Q33" s="114">
        <f aca="true" t="shared" si="6" ref="Q33">Q34</f>
        <v>0</v>
      </c>
      <c r="R33" s="115"/>
      <c r="S33" s="116"/>
      <c r="T33" s="118">
        <v>15</v>
      </c>
      <c r="U33" s="119"/>
      <c r="V33" s="102">
        <f t="shared" si="4"/>
        <v>0</v>
      </c>
      <c r="W33" s="128"/>
      <c r="X33" s="33"/>
      <c r="Y33" s="34"/>
      <c r="Z33" s="35"/>
    </row>
    <row r="34" spans="1:26" ht="24" customHeight="1">
      <c r="A34" s="16">
        <v>4</v>
      </c>
      <c r="B34" s="120" t="s">
        <v>91</v>
      </c>
      <c r="C34" s="121"/>
      <c r="D34" s="121"/>
      <c r="E34" s="121"/>
      <c r="F34" s="121"/>
      <c r="G34" s="122"/>
      <c r="H34" s="123">
        <v>100</v>
      </c>
      <c r="I34" s="124"/>
      <c r="J34" s="125"/>
      <c r="K34" s="103"/>
      <c r="L34" s="104"/>
      <c r="M34" s="105"/>
      <c r="N34" s="103"/>
      <c r="O34" s="104"/>
      <c r="P34" s="105"/>
      <c r="Q34" s="103"/>
      <c r="R34" s="104"/>
      <c r="S34" s="105"/>
      <c r="T34" s="106">
        <v>15</v>
      </c>
      <c r="U34" s="107"/>
      <c r="V34" s="206">
        <f>SUM(V35)</f>
        <v>0</v>
      </c>
      <c r="W34" s="163"/>
      <c r="X34" s="33"/>
      <c r="Y34" s="34"/>
      <c r="Z34" s="35"/>
    </row>
    <row r="35" spans="1:26" ht="48" customHeight="1">
      <c r="A35" s="15">
        <v>4.1</v>
      </c>
      <c r="B35" s="108" t="s">
        <v>101</v>
      </c>
      <c r="C35" s="109"/>
      <c r="D35" s="109"/>
      <c r="E35" s="109"/>
      <c r="F35" s="109"/>
      <c r="G35" s="110"/>
      <c r="H35" s="111">
        <v>100</v>
      </c>
      <c r="I35" s="112"/>
      <c r="J35" s="113"/>
      <c r="K35" s="114">
        <f>K36</f>
        <v>0</v>
      </c>
      <c r="L35" s="115"/>
      <c r="M35" s="116"/>
      <c r="N35" s="114"/>
      <c r="O35" s="115"/>
      <c r="P35" s="116"/>
      <c r="Q35" s="114"/>
      <c r="R35" s="115"/>
      <c r="S35" s="117"/>
      <c r="T35" s="118">
        <v>15</v>
      </c>
      <c r="U35" s="119"/>
      <c r="V35" s="204">
        <f aca="true" t="shared" si="7" ref="V35">(T35*((K35*0)+(N35*50)+(Q35*100)))/(H35*100)</f>
        <v>0</v>
      </c>
      <c r="W35" s="205"/>
      <c r="X35" s="33"/>
      <c r="Y35" s="34"/>
      <c r="Z35" s="35"/>
    </row>
    <row r="36" spans="1:26" ht="24" customHeight="1">
      <c r="A36" s="25">
        <v>5</v>
      </c>
      <c r="B36" s="146" t="s">
        <v>93</v>
      </c>
      <c r="C36" s="146"/>
      <c r="D36" s="146"/>
      <c r="E36" s="146"/>
      <c r="F36" s="146"/>
      <c r="G36" s="146"/>
      <c r="H36" s="217">
        <v>80</v>
      </c>
      <c r="I36" s="217"/>
      <c r="J36" s="217"/>
      <c r="K36" s="214"/>
      <c r="L36" s="214"/>
      <c r="M36" s="214"/>
      <c r="N36" s="214"/>
      <c r="O36" s="214"/>
      <c r="P36" s="214"/>
      <c r="Q36" s="214"/>
      <c r="R36" s="214"/>
      <c r="S36" s="215"/>
      <c r="T36" s="212">
        <v>5</v>
      </c>
      <c r="U36" s="212"/>
      <c r="V36" s="204">
        <f aca="true" t="shared" si="8" ref="V36">(T36*((K36*0)+(N36*50)+(Q36*100)))/(H36*100)</f>
        <v>0</v>
      </c>
      <c r="W36" s="205"/>
      <c r="X36" s="33"/>
      <c r="Y36" s="34"/>
      <c r="Z36" s="35"/>
    </row>
    <row r="37" spans="1:26" ht="24" customHeight="1">
      <c r="A37" s="25">
        <v>6</v>
      </c>
      <c r="B37" s="146" t="s">
        <v>94</v>
      </c>
      <c r="C37" s="146"/>
      <c r="D37" s="146"/>
      <c r="E37" s="146"/>
      <c r="F37" s="146"/>
      <c r="G37" s="146"/>
      <c r="H37" s="216">
        <v>1</v>
      </c>
      <c r="I37" s="216"/>
      <c r="J37" s="216"/>
      <c r="K37" s="214"/>
      <c r="L37" s="214"/>
      <c r="M37" s="214"/>
      <c r="N37" s="214"/>
      <c r="O37" s="214"/>
      <c r="P37" s="214"/>
      <c r="Q37" s="214"/>
      <c r="R37" s="214"/>
      <c r="S37" s="215"/>
      <c r="T37" s="212">
        <v>5</v>
      </c>
      <c r="U37" s="212"/>
      <c r="V37" s="204">
        <f aca="true" t="shared" si="9" ref="V37">(T37*((K37*0)+(N37*50)+(Q37*100)))/(H37*100)</f>
        <v>0</v>
      </c>
      <c r="W37" s="205"/>
      <c r="X37" s="36"/>
      <c r="Y37" s="37"/>
      <c r="Z37" s="38"/>
    </row>
    <row r="38" spans="1:26" ht="24" customHeight="1">
      <c r="A38" s="148" t="s">
        <v>10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>
        <f>SUM(T25,T30,T32,T34,T36,T37)</f>
        <v>100</v>
      </c>
      <c r="U38" s="150"/>
      <c r="V38" s="143">
        <f>SUM(V34,V36,V37,V32,V30,V25)</f>
        <v>0</v>
      </c>
      <c r="W38" s="211"/>
      <c r="X38" s="151"/>
      <c r="Y38" s="151"/>
      <c r="Z38" s="151"/>
    </row>
    <row r="39" spans="1:26" ht="9.9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17" ht="24" customHeight="1">
      <c r="A40" s="4" t="s">
        <v>82</v>
      </c>
      <c r="Q40" s="5">
        <v>7</v>
      </c>
    </row>
    <row r="41" spans="1:26" ht="60" customHeight="1">
      <c r="A41" s="21" t="s">
        <v>6</v>
      </c>
      <c r="B41" s="96" t="s">
        <v>36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7" t="s">
        <v>37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9"/>
      <c r="Y41" s="100" t="s">
        <v>38</v>
      </c>
      <c r="Z41" s="100"/>
    </row>
    <row r="42" spans="1:26" ht="24" customHeight="1">
      <c r="A42" s="93" t="s">
        <v>39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</row>
    <row r="43" spans="1:26" ht="48" customHeight="1">
      <c r="A43" s="17" t="str">
        <f>IF(B43&lt;&gt;"","2.1.1","")</f>
        <v/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58"/>
      <c r="Z43" s="58"/>
    </row>
    <row r="44" spans="1:26" ht="48" customHeight="1">
      <c r="A44" s="17" t="str">
        <f>IF(B44&lt;&gt;"","2.1.2","")</f>
        <v/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7"/>
      <c r="Y44" s="58"/>
      <c r="Z44" s="58"/>
    </row>
    <row r="45" spans="1:26" ht="48" customHeight="1">
      <c r="A45" s="17" t="str">
        <f>IF(B45&lt;&gt;"","2.1.3","")</f>
        <v/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58"/>
      <c r="Z45" s="58"/>
    </row>
    <row r="46" spans="1:26" ht="48" customHeight="1">
      <c r="A46" s="17" t="str">
        <f>IF(B46&lt;&gt;"","2.1.4","")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17" t="str">
        <f>IF(B47&lt;&gt;"","2.1.5","")</f>
        <v/>
      </c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  <c r="Y47" s="85"/>
      <c r="Z47" s="86"/>
    </row>
    <row r="48" spans="1:26" ht="24" customHeight="1">
      <c r="A48" s="93" t="s">
        <v>40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5"/>
    </row>
    <row r="49" spans="1:26" ht="48" customHeight="1">
      <c r="A49" s="17" t="str">
        <f>IF(B49&lt;&gt;"","2.2.1","")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17" t="str">
        <f>IF(B50&lt;&gt;"","2.2.2","")</f>
        <v/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/>
      <c r="Y50" s="58"/>
      <c r="Z50" s="58"/>
    </row>
    <row r="51" spans="1:26" ht="48" customHeight="1">
      <c r="A51" s="17" t="str">
        <f>IF(B51&lt;&gt;"","2.2.3","")</f>
        <v/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5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8"/>
      <c r="Z51" s="58"/>
    </row>
    <row r="52" spans="1:26" ht="48" customHeight="1">
      <c r="A52" s="17" t="str">
        <f>IF(B52&lt;&gt;"","2.2.4","")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17" t="str">
        <f>IF(B53&lt;&gt;"","2.2.5","")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24" customHeight="1">
      <c r="A54" s="93" t="s">
        <v>41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5"/>
    </row>
    <row r="55" spans="1:26" ht="48" customHeight="1">
      <c r="A55" s="17" t="str">
        <f>IF(B55&lt;&gt;"","2.3.1","")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17" t="str">
        <f>IF(B56&lt;&gt;"","2.3.2","")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48" customHeight="1">
      <c r="A57" s="17" t="str">
        <f>IF(B57&lt;&gt;"","2.3.3","")</f>
        <v/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  <c r="Y57" s="58"/>
      <c r="Z57" s="58"/>
    </row>
    <row r="58" spans="1:26" ht="48" customHeight="1">
      <c r="A58" s="17" t="str">
        <f>IF(B58&lt;&gt;"","2.3.4","")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s="13" customFormat="1" ht="48" customHeight="1">
      <c r="A59" s="17" t="str">
        <f>IF(B59&lt;&gt;"","2.3.5","")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ht="9.95" customHeight="1"/>
    <row r="61" ht="24" customHeight="1">
      <c r="A61" s="5" t="s">
        <v>83</v>
      </c>
    </row>
    <row r="62" ht="9.95" customHeight="1"/>
    <row r="63" spans="1:26" ht="60" customHeight="1">
      <c r="A63" s="21" t="s">
        <v>6</v>
      </c>
      <c r="B63" s="96" t="s">
        <v>42</v>
      </c>
      <c r="C63" s="96"/>
      <c r="D63" s="96"/>
      <c r="E63" s="96"/>
      <c r="F63" s="96"/>
      <c r="G63" s="96"/>
      <c r="H63" s="96" t="s">
        <v>37</v>
      </c>
      <c r="I63" s="96"/>
      <c r="J63" s="96"/>
      <c r="K63" s="96"/>
      <c r="L63" s="96"/>
      <c r="M63" s="96"/>
      <c r="N63" s="96"/>
      <c r="O63" s="96"/>
      <c r="P63" s="96"/>
      <c r="Q63" s="97" t="s">
        <v>43</v>
      </c>
      <c r="R63" s="98"/>
      <c r="S63" s="98"/>
      <c r="T63" s="98"/>
      <c r="U63" s="98"/>
      <c r="V63" s="98"/>
      <c r="W63" s="98"/>
      <c r="X63" s="99"/>
      <c r="Y63" s="100" t="s">
        <v>38</v>
      </c>
      <c r="Z63" s="100"/>
    </row>
    <row r="64" spans="1:26" ht="72" customHeight="1">
      <c r="A64" s="17" t="str">
        <f>IF(B64&lt;&gt;"","3.1","")</f>
        <v/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5"/>
      <c r="R64" s="56"/>
      <c r="S64" s="56"/>
      <c r="T64" s="56"/>
      <c r="U64" s="56"/>
      <c r="V64" s="56"/>
      <c r="W64" s="56"/>
      <c r="X64" s="57"/>
      <c r="Y64" s="58"/>
      <c r="Z64" s="58"/>
    </row>
    <row r="65" spans="1:26" ht="72" customHeight="1">
      <c r="A65" s="17" t="str">
        <f>IF(B65&lt;&gt;"","3.2","")</f>
        <v/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5"/>
      <c r="R65" s="56"/>
      <c r="S65" s="56"/>
      <c r="T65" s="56"/>
      <c r="U65" s="56"/>
      <c r="V65" s="56"/>
      <c r="W65" s="56"/>
      <c r="X65" s="57"/>
      <c r="Y65" s="58"/>
      <c r="Z65" s="58"/>
    </row>
    <row r="66" spans="1:26" ht="72" customHeight="1">
      <c r="A66" s="17" t="str">
        <f>IF(B66&lt;&gt;"","3.3","")</f>
        <v/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  <c r="R66" s="56"/>
      <c r="S66" s="56"/>
      <c r="T66" s="56"/>
      <c r="U66" s="56"/>
      <c r="V66" s="56"/>
      <c r="W66" s="56"/>
      <c r="X66" s="57"/>
      <c r="Y66" s="58"/>
      <c r="Z66" s="58"/>
    </row>
    <row r="67" spans="1:26" ht="72" customHeight="1">
      <c r="A67" s="17" t="str">
        <f>IF(B67&lt;&gt;"","3.4","")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17" t="str">
        <f>IF(B68&lt;&gt;"","3.5","")</f>
        <v/>
      </c>
      <c r="B68" s="55"/>
      <c r="C68" s="56"/>
      <c r="D68" s="56"/>
      <c r="E68" s="56"/>
      <c r="F68" s="56"/>
      <c r="G68" s="57"/>
      <c r="H68" s="82"/>
      <c r="I68" s="83"/>
      <c r="J68" s="83"/>
      <c r="K68" s="83"/>
      <c r="L68" s="83"/>
      <c r="M68" s="83"/>
      <c r="N68" s="83"/>
      <c r="O68" s="83"/>
      <c r="P68" s="84"/>
      <c r="Q68" s="82"/>
      <c r="R68" s="83"/>
      <c r="S68" s="83"/>
      <c r="T68" s="83"/>
      <c r="U68" s="83"/>
      <c r="V68" s="83"/>
      <c r="W68" s="83"/>
      <c r="X68" s="84"/>
      <c r="Y68" s="85"/>
      <c r="Z68" s="86"/>
    </row>
    <row r="69" spans="1:26" ht="72" customHeight="1">
      <c r="A69" s="17" t="str">
        <f>IF(B69&lt;&gt;"","3.6","")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ht="9.95" customHeight="1">
      <c r="A70" s="5"/>
    </row>
    <row r="71" ht="24" customHeight="1">
      <c r="A71" s="5" t="s">
        <v>84</v>
      </c>
    </row>
    <row r="72" ht="10.15" customHeight="1">
      <c r="A72" s="5"/>
    </row>
    <row r="73" spans="2:25" ht="48" customHeight="1"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</row>
    <row r="74" spans="2:25" ht="48" customHeight="1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</row>
    <row r="75" spans="2:25" ht="48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2:25" ht="48" customHeight="1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ht="24" customHeight="1">
      <c r="A78" s="5"/>
    </row>
    <row r="79" ht="24" customHeight="1">
      <c r="A79" s="5" t="s">
        <v>85</v>
      </c>
    </row>
    <row r="80" ht="24" customHeight="1"/>
    <row r="81" spans="2:25" ht="24" customHeight="1">
      <c r="B81" s="65"/>
      <c r="C81" s="65"/>
      <c r="D81" s="65"/>
      <c r="E81" s="65"/>
      <c r="F81" s="65"/>
      <c r="G81" s="65"/>
      <c r="H81" s="65"/>
      <c r="J81" s="65"/>
      <c r="K81" s="65"/>
      <c r="L81" s="65"/>
      <c r="M81" s="65"/>
      <c r="N81" s="65"/>
      <c r="O81" s="65"/>
      <c r="P81" s="65"/>
      <c r="Q81" s="65"/>
      <c r="S81" s="66"/>
      <c r="T81" s="67"/>
      <c r="U81" s="67"/>
      <c r="V81" s="67"/>
      <c r="W81" s="67"/>
      <c r="X81" s="67"/>
      <c r="Y81" s="68"/>
    </row>
    <row r="82" spans="2:25" ht="15">
      <c r="B82" s="65"/>
      <c r="C82" s="65"/>
      <c r="D82" s="65"/>
      <c r="E82" s="65"/>
      <c r="F82" s="65"/>
      <c r="G82" s="65"/>
      <c r="H82" s="65"/>
      <c r="J82" s="65"/>
      <c r="K82" s="65"/>
      <c r="L82" s="65"/>
      <c r="M82" s="65"/>
      <c r="N82" s="65"/>
      <c r="O82" s="65"/>
      <c r="P82" s="65"/>
      <c r="Q82" s="65"/>
      <c r="S82" s="69"/>
      <c r="T82" s="70"/>
      <c r="U82" s="70"/>
      <c r="V82" s="70"/>
      <c r="W82" s="70"/>
      <c r="X82" s="70"/>
      <c r="Y82" s="71"/>
    </row>
    <row r="83" spans="2:25" ht="21" customHeight="1">
      <c r="B83" s="65"/>
      <c r="C83" s="65"/>
      <c r="D83" s="65"/>
      <c r="E83" s="65"/>
      <c r="F83" s="65"/>
      <c r="G83" s="65"/>
      <c r="H83" s="65"/>
      <c r="J83" s="65"/>
      <c r="K83" s="65"/>
      <c r="L83" s="65"/>
      <c r="M83" s="65"/>
      <c r="N83" s="65"/>
      <c r="O83" s="65"/>
      <c r="P83" s="65"/>
      <c r="Q83" s="65"/>
      <c r="S83" s="69"/>
      <c r="T83" s="70"/>
      <c r="U83" s="70"/>
      <c r="V83" s="70"/>
      <c r="W83" s="70"/>
      <c r="X83" s="70"/>
      <c r="Y83" s="71"/>
    </row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9"/>
      <c r="T84" s="70"/>
      <c r="U84" s="70"/>
      <c r="V84" s="70"/>
      <c r="W84" s="70"/>
      <c r="X84" s="70"/>
      <c r="Y84" s="71"/>
    </row>
    <row r="85" spans="2:25" ht="21" customHeight="1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72"/>
      <c r="T90" s="73"/>
      <c r="U90" s="73"/>
      <c r="V90" s="73"/>
      <c r="W90" s="73"/>
      <c r="X90" s="73"/>
      <c r="Y90" s="74"/>
    </row>
    <row r="91" spans="2:25" ht="21" customHeight="1">
      <c r="B91" s="75"/>
      <c r="C91" s="75"/>
      <c r="D91" s="75"/>
      <c r="E91" s="75"/>
      <c r="F91" s="75"/>
      <c r="G91" s="75"/>
      <c r="H91" s="75"/>
      <c r="J91" s="76"/>
      <c r="K91" s="77"/>
      <c r="L91" s="77"/>
      <c r="M91" s="77"/>
      <c r="N91" s="77"/>
      <c r="O91" s="77"/>
      <c r="P91" s="77"/>
      <c r="Q91" s="78"/>
      <c r="S91" s="76"/>
      <c r="T91" s="77"/>
      <c r="U91" s="77"/>
      <c r="V91" s="77"/>
      <c r="W91" s="77"/>
      <c r="X91" s="77"/>
      <c r="Y91" s="78"/>
    </row>
    <row r="92" spans="2:25" ht="21" customHeight="1">
      <c r="B92" s="75"/>
      <c r="C92" s="75"/>
      <c r="D92" s="75"/>
      <c r="E92" s="75"/>
      <c r="F92" s="75"/>
      <c r="G92" s="75"/>
      <c r="H92" s="75"/>
      <c r="J92" s="79"/>
      <c r="K92" s="80"/>
      <c r="L92" s="80"/>
      <c r="M92" s="80"/>
      <c r="N92" s="80"/>
      <c r="O92" s="80"/>
      <c r="P92" s="80"/>
      <c r="Q92" s="81"/>
      <c r="S92" s="79"/>
      <c r="T92" s="80"/>
      <c r="U92" s="80"/>
      <c r="V92" s="80"/>
      <c r="W92" s="80"/>
      <c r="X92" s="80"/>
      <c r="Y92" s="81"/>
    </row>
    <row r="93" ht="21" customHeight="1"/>
    <row r="94" spans="2:25" ht="21" customHeight="1">
      <c r="B94" s="65"/>
      <c r="C94" s="65"/>
      <c r="D94" s="65"/>
      <c r="E94" s="65"/>
      <c r="F94" s="65"/>
      <c r="G94" s="65"/>
      <c r="H94" s="65"/>
      <c r="J94" s="65"/>
      <c r="K94" s="65"/>
      <c r="L94" s="65"/>
      <c r="M94" s="65"/>
      <c r="N94" s="65"/>
      <c r="O94" s="65"/>
      <c r="P94" s="65"/>
      <c r="Q94" s="65"/>
      <c r="S94" s="66"/>
      <c r="T94" s="67"/>
      <c r="U94" s="67"/>
      <c r="V94" s="67"/>
      <c r="W94" s="67"/>
      <c r="X94" s="67"/>
      <c r="Y94" s="68"/>
    </row>
    <row r="95" spans="2:25" ht="15">
      <c r="B95" s="65"/>
      <c r="C95" s="65"/>
      <c r="D95" s="65"/>
      <c r="E95" s="65"/>
      <c r="F95" s="65"/>
      <c r="G95" s="65"/>
      <c r="H95" s="65"/>
      <c r="J95" s="65"/>
      <c r="K95" s="65"/>
      <c r="L95" s="65"/>
      <c r="M95" s="65"/>
      <c r="N95" s="65"/>
      <c r="O95" s="65"/>
      <c r="P95" s="65"/>
      <c r="Q95" s="65"/>
      <c r="S95" s="69"/>
      <c r="T95" s="70"/>
      <c r="U95" s="70"/>
      <c r="V95" s="70"/>
      <c r="W95" s="70"/>
      <c r="X95" s="70"/>
      <c r="Y95" s="71"/>
    </row>
    <row r="96" spans="2:25" ht="21" customHeight="1">
      <c r="B96" s="65"/>
      <c r="C96" s="65"/>
      <c r="D96" s="65"/>
      <c r="E96" s="65"/>
      <c r="F96" s="65"/>
      <c r="G96" s="65"/>
      <c r="H96" s="65"/>
      <c r="J96" s="65"/>
      <c r="K96" s="65"/>
      <c r="L96" s="65"/>
      <c r="M96" s="65"/>
      <c r="N96" s="65"/>
      <c r="O96" s="65"/>
      <c r="P96" s="65"/>
      <c r="Q96" s="65"/>
      <c r="S96" s="69"/>
      <c r="T96" s="70"/>
      <c r="U96" s="70"/>
      <c r="V96" s="70"/>
      <c r="W96" s="70"/>
      <c r="X96" s="70"/>
      <c r="Y96" s="71"/>
    </row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9"/>
      <c r="T97" s="70"/>
      <c r="U97" s="70"/>
      <c r="V97" s="70"/>
      <c r="W97" s="70"/>
      <c r="X97" s="70"/>
      <c r="Y97" s="71"/>
    </row>
    <row r="98" spans="2:25" ht="21" customHeight="1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72"/>
      <c r="T103" s="73"/>
      <c r="U103" s="73"/>
      <c r="V103" s="73"/>
      <c r="W103" s="73"/>
      <c r="X103" s="73"/>
      <c r="Y103" s="74"/>
    </row>
    <row r="104" spans="2:25" ht="21" customHeight="1">
      <c r="B104" s="58"/>
      <c r="C104" s="58"/>
      <c r="D104" s="58"/>
      <c r="E104" s="58"/>
      <c r="F104" s="58"/>
      <c r="G104" s="58"/>
      <c r="H104" s="58"/>
      <c r="J104" s="76"/>
      <c r="K104" s="77"/>
      <c r="L104" s="77"/>
      <c r="M104" s="77"/>
      <c r="N104" s="77"/>
      <c r="O104" s="77"/>
      <c r="P104" s="77"/>
      <c r="Q104" s="78"/>
      <c r="S104" s="39"/>
      <c r="T104" s="40"/>
      <c r="U104" s="40"/>
      <c r="V104" s="40"/>
      <c r="W104" s="40"/>
      <c r="X104" s="40"/>
      <c r="Y104" s="41"/>
    </row>
    <row r="105" spans="2:25" ht="21" customHeight="1">
      <c r="B105" s="58"/>
      <c r="C105" s="58"/>
      <c r="D105" s="58"/>
      <c r="E105" s="58"/>
      <c r="F105" s="58"/>
      <c r="G105" s="58"/>
      <c r="H105" s="58"/>
      <c r="J105" s="79"/>
      <c r="K105" s="80"/>
      <c r="L105" s="80"/>
      <c r="M105" s="80"/>
      <c r="N105" s="80"/>
      <c r="O105" s="80"/>
      <c r="P105" s="80"/>
      <c r="Q105" s="81"/>
      <c r="S105" s="42"/>
      <c r="T105" s="43"/>
      <c r="U105" s="43"/>
      <c r="V105" s="43"/>
      <c r="W105" s="43"/>
      <c r="X105" s="43"/>
      <c r="Y105" s="44"/>
    </row>
    <row r="106" ht="21" customHeight="1"/>
    <row r="107" spans="2:25" ht="21" customHeight="1">
      <c r="B107" s="66"/>
      <c r="C107" s="67"/>
      <c r="D107" s="67"/>
      <c r="E107" s="67"/>
      <c r="F107" s="67"/>
      <c r="G107" s="67"/>
      <c r="H107" s="68"/>
      <c r="J107" s="66"/>
      <c r="K107" s="67"/>
      <c r="L107" s="67"/>
      <c r="M107" s="67"/>
      <c r="N107" s="67"/>
      <c r="O107" s="67"/>
      <c r="P107" s="67"/>
      <c r="Q107" s="68"/>
      <c r="S107" s="66"/>
      <c r="T107" s="67"/>
      <c r="U107" s="67"/>
      <c r="V107" s="67"/>
      <c r="W107" s="67"/>
      <c r="X107" s="67"/>
      <c r="Y107" s="68"/>
    </row>
    <row r="108" spans="2:25" ht="15">
      <c r="B108" s="69"/>
      <c r="C108" s="70"/>
      <c r="D108" s="70"/>
      <c r="E108" s="70"/>
      <c r="F108" s="70"/>
      <c r="G108" s="70"/>
      <c r="H108" s="71"/>
      <c r="J108" s="69"/>
      <c r="K108" s="70"/>
      <c r="L108" s="70"/>
      <c r="M108" s="70"/>
      <c r="N108" s="70"/>
      <c r="O108" s="70"/>
      <c r="P108" s="70"/>
      <c r="Q108" s="71"/>
      <c r="S108" s="69"/>
      <c r="T108" s="70"/>
      <c r="U108" s="70"/>
      <c r="V108" s="70"/>
      <c r="W108" s="70"/>
      <c r="X108" s="70"/>
      <c r="Y108" s="71"/>
    </row>
    <row r="109" spans="2:25" ht="15">
      <c r="B109" s="69"/>
      <c r="C109" s="70"/>
      <c r="D109" s="70"/>
      <c r="E109" s="70"/>
      <c r="F109" s="70"/>
      <c r="G109" s="70"/>
      <c r="H109" s="71"/>
      <c r="J109" s="69"/>
      <c r="K109" s="70"/>
      <c r="L109" s="70"/>
      <c r="M109" s="70"/>
      <c r="N109" s="70"/>
      <c r="O109" s="70"/>
      <c r="P109" s="70"/>
      <c r="Q109" s="71"/>
      <c r="S109" s="69"/>
      <c r="T109" s="70"/>
      <c r="U109" s="70"/>
      <c r="V109" s="70"/>
      <c r="W109" s="70"/>
      <c r="X109" s="70"/>
      <c r="Y109" s="71"/>
    </row>
    <row r="110" spans="2:25" ht="21" customHeight="1">
      <c r="B110" s="69"/>
      <c r="C110" s="70"/>
      <c r="D110" s="70"/>
      <c r="E110" s="70"/>
      <c r="F110" s="70"/>
      <c r="G110" s="70"/>
      <c r="H110" s="71"/>
      <c r="J110" s="69"/>
      <c r="K110" s="70"/>
      <c r="L110" s="70"/>
      <c r="M110" s="70"/>
      <c r="N110" s="70"/>
      <c r="O110" s="70"/>
      <c r="P110" s="70"/>
      <c r="Q110" s="71"/>
      <c r="S110" s="69"/>
      <c r="T110" s="70"/>
      <c r="U110" s="70"/>
      <c r="V110" s="70"/>
      <c r="W110" s="70"/>
      <c r="X110" s="70"/>
      <c r="Y110" s="71"/>
    </row>
    <row r="111" spans="2:25" ht="21" customHeight="1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21" customHeight="1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4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4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4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15">
      <c r="B116" s="72"/>
      <c r="C116" s="73"/>
      <c r="D116" s="73"/>
      <c r="E116" s="73"/>
      <c r="F116" s="73"/>
      <c r="G116" s="73"/>
      <c r="H116" s="74"/>
      <c r="J116" s="72"/>
      <c r="K116" s="73"/>
      <c r="L116" s="73"/>
      <c r="M116" s="73"/>
      <c r="N116" s="73"/>
      <c r="O116" s="73"/>
      <c r="P116" s="73"/>
      <c r="Q116" s="74"/>
      <c r="S116" s="72"/>
      <c r="T116" s="73"/>
      <c r="U116" s="73"/>
      <c r="V116" s="73"/>
      <c r="W116" s="73"/>
      <c r="X116" s="73"/>
      <c r="Y116" s="74"/>
    </row>
    <row r="117" spans="2:25" ht="15">
      <c r="B117" s="39"/>
      <c r="C117" s="40"/>
      <c r="D117" s="40"/>
      <c r="E117" s="40"/>
      <c r="F117" s="40"/>
      <c r="G117" s="40"/>
      <c r="H117" s="41"/>
      <c r="J117" s="45"/>
      <c r="K117" s="46"/>
      <c r="L117" s="46"/>
      <c r="M117" s="46"/>
      <c r="N117" s="46"/>
      <c r="O117" s="46"/>
      <c r="P117" s="46"/>
      <c r="Q117" s="47"/>
      <c r="S117" s="39"/>
      <c r="T117" s="40"/>
      <c r="U117" s="40"/>
      <c r="V117" s="40"/>
      <c r="W117" s="40"/>
      <c r="X117" s="40"/>
      <c r="Y117" s="41"/>
    </row>
    <row r="118" spans="2:25" ht="15">
      <c r="B118" s="42"/>
      <c r="C118" s="43"/>
      <c r="D118" s="43"/>
      <c r="E118" s="43"/>
      <c r="F118" s="43"/>
      <c r="G118" s="43"/>
      <c r="H118" s="44"/>
      <c r="J118" s="48"/>
      <c r="K118" s="49"/>
      <c r="L118" s="49"/>
      <c r="M118" s="49"/>
      <c r="N118" s="49"/>
      <c r="O118" s="49"/>
      <c r="P118" s="49"/>
      <c r="Q118" s="50"/>
      <c r="S118" s="42"/>
      <c r="T118" s="43"/>
      <c r="U118" s="43"/>
      <c r="V118" s="43"/>
      <c r="W118" s="43"/>
      <c r="X118" s="43"/>
      <c r="Y118" s="44"/>
    </row>
    <row r="121" spans="5:23" ht="15">
      <c r="E121" s="14" t="s">
        <v>44</v>
      </c>
      <c r="F121" s="51"/>
      <c r="G121" s="51"/>
      <c r="H121" s="51"/>
      <c r="I121" s="51"/>
      <c r="J121" s="51"/>
      <c r="Q121" s="14" t="s">
        <v>45</v>
      </c>
      <c r="R121" s="51"/>
      <c r="S121" s="51"/>
      <c r="T121" s="51"/>
      <c r="U121" s="51"/>
      <c r="V121" s="51"/>
      <c r="W121" s="51"/>
    </row>
    <row r="122" spans="5:24" ht="27.75">
      <c r="E122" s="14" t="s">
        <v>46</v>
      </c>
      <c r="F122" s="52"/>
      <c r="G122" s="52"/>
      <c r="H122" s="52"/>
      <c r="I122" s="52"/>
      <c r="J122" s="52"/>
      <c r="K122" s="5" t="s">
        <v>47</v>
      </c>
      <c r="Q122" s="14" t="s">
        <v>46</v>
      </c>
      <c r="R122" s="51"/>
      <c r="S122" s="51"/>
      <c r="T122" s="51"/>
      <c r="U122" s="51"/>
      <c r="V122" s="51"/>
      <c r="W122" s="51"/>
      <c r="X122" s="5" t="s">
        <v>47</v>
      </c>
    </row>
    <row r="123" spans="5:24" ht="27.75">
      <c r="E123" s="14" t="s">
        <v>48</v>
      </c>
      <c r="F123" s="52"/>
      <c r="G123" s="52"/>
      <c r="H123" s="52"/>
      <c r="I123" s="52"/>
      <c r="J123" s="52"/>
      <c r="Q123" s="53"/>
      <c r="R123" s="53"/>
      <c r="S123" s="53"/>
      <c r="T123" s="53"/>
      <c r="U123" s="53"/>
      <c r="V123" s="53"/>
      <c r="W123" s="53"/>
      <c r="X123" s="53"/>
    </row>
    <row r="124" spans="5:23" ht="27.75">
      <c r="E124" s="14" t="s">
        <v>49</v>
      </c>
      <c r="F124" s="27"/>
      <c r="G124" s="27"/>
      <c r="H124" s="27"/>
      <c r="I124" s="27"/>
      <c r="J124" s="27"/>
      <c r="Q124" s="14" t="s">
        <v>49</v>
      </c>
      <c r="R124" s="28"/>
      <c r="S124" s="28"/>
      <c r="T124" s="28"/>
      <c r="U124" s="28"/>
      <c r="V124" s="28"/>
      <c r="W124" s="28"/>
    </row>
    <row r="125" spans="5:10" ht="27.75">
      <c r="E125" s="14" t="s">
        <v>50</v>
      </c>
      <c r="F125" s="29"/>
      <c r="G125" s="29"/>
      <c r="H125" s="29"/>
      <c r="I125" s="29"/>
      <c r="J125" s="29"/>
    </row>
  </sheetData>
  <protectedRanges>
    <protectedRange sqref="M7 H8 V13 X25 B43:Z47 B49:Z53 B55:Z59 B64:Z69 B73 B81 B91 J81 J91 S81 S91 B94 B104 J94 J104 S94 S104 B107 B117 J107 J117 S107 S117 R121:R122 Q123 R124 F121:F125 K25:S26 K28:S37" name="ช่วง1_1"/>
  </protectedRanges>
  <mergeCells count="263">
    <mergeCell ref="A12:Z12"/>
    <mergeCell ref="B13:J13"/>
    <mergeCell ref="K13:M13"/>
    <mergeCell ref="N13:P13"/>
    <mergeCell ref="Q13:R13"/>
    <mergeCell ref="B14:J14"/>
    <mergeCell ref="K14:M14"/>
    <mergeCell ref="N14:P14"/>
    <mergeCell ref="Q14:R14"/>
    <mergeCell ref="S13:U18"/>
    <mergeCell ref="V13:X18"/>
    <mergeCell ref="B15:J15"/>
    <mergeCell ref="K15:M15"/>
    <mergeCell ref="N15:P15"/>
    <mergeCell ref="Q15:R15"/>
    <mergeCell ref="Y13:Z18"/>
    <mergeCell ref="B18:J18"/>
    <mergeCell ref="Q18:R18"/>
    <mergeCell ref="B16:J16"/>
    <mergeCell ref="K16:M16"/>
    <mergeCell ref="N16:P16"/>
    <mergeCell ref="Q16:R16"/>
    <mergeCell ref="B17:J17"/>
    <mergeCell ref="K17:M17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N17:P17"/>
    <mergeCell ref="Q17:R17"/>
    <mergeCell ref="K18:M18"/>
    <mergeCell ref="N18:P18"/>
    <mergeCell ref="K33:M33"/>
    <mergeCell ref="K30:M30"/>
    <mergeCell ref="K29:M29"/>
    <mergeCell ref="K28:M28"/>
    <mergeCell ref="H33:J33"/>
    <mergeCell ref="H32:J32"/>
    <mergeCell ref="H30:J30"/>
    <mergeCell ref="H29:J29"/>
    <mergeCell ref="A24:Z24"/>
    <mergeCell ref="K32:M32"/>
    <mergeCell ref="Q32:S32"/>
    <mergeCell ref="N25:P25"/>
    <mergeCell ref="B31:G31"/>
    <mergeCell ref="H31:J31"/>
    <mergeCell ref="K31:M31"/>
    <mergeCell ref="B27:G27"/>
    <mergeCell ref="H27:J27"/>
    <mergeCell ref="K27:M27"/>
    <mergeCell ref="N27:P27"/>
    <mergeCell ref="B26:G26"/>
    <mergeCell ref="H26:J26"/>
    <mergeCell ref="K26:M26"/>
    <mergeCell ref="N26:P26"/>
    <mergeCell ref="H28:J28"/>
    <mergeCell ref="B28:G28"/>
    <mergeCell ref="B36:G36"/>
    <mergeCell ref="H36:J36"/>
    <mergeCell ref="K36:M36"/>
    <mergeCell ref="N36:P36"/>
    <mergeCell ref="Q36:S36"/>
    <mergeCell ref="B37:G37"/>
    <mergeCell ref="H37:J37"/>
    <mergeCell ref="N35:P35"/>
    <mergeCell ref="N34:P34"/>
    <mergeCell ref="K35:M35"/>
    <mergeCell ref="K34:M34"/>
    <mergeCell ref="B35:G35"/>
    <mergeCell ref="K37:M37"/>
    <mergeCell ref="N37:P37"/>
    <mergeCell ref="Q37:S37"/>
    <mergeCell ref="T36:U36"/>
    <mergeCell ref="V36:W36"/>
    <mergeCell ref="X25:Z37"/>
    <mergeCell ref="T37:U37"/>
    <mergeCell ref="V37:W37"/>
    <mergeCell ref="V28:W28"/>
    <mergeCell ref="T28:U28"/>
    <mergeCell ref="N28:P28"/>
    <mergeCell ref="Q28:S28"/>
    <mergeCell ref="N33:P33"/>
    <mergeCell ref="N30:P30"/>
    <mergeCell ref="N29:P29"/>
    <mergeCell ref="V27:W27"/>
    <mergeCell ref="Q25:S25"/>
    <mergeCell ref="T25:U25"/>
    <mergeCell ref="V25:W25"/>
    <mergeCell ref="Q26:S26"/>
    <mergeCell ref="T26:U26"/>
    <mergeCell ref="V26:W26"/>
    <mergeCell ref="Q30:S30"/>
    <mergeCell ref="Q29:S29"/>
    <mergeCell ref="N31:P31"/>
    <mergeCell ref="Q31:S31"/>
    <mergeCell ref="N32:P32"/>
    <mergeCell ref="B53:L53"/>
    <mergeCell ref="M53:X53"/>
    <mergeCell ref="Y53:Z53"/>
    <mergeCell ref="A54:Z54"/>
    <mergeCell ref="B57:L57"/>
    <mergeCell ref="M57:X57"/>
    <mergeCell ref="Y57:Z57"/>
    <mergeCell ref="B55:L55"/>
    <mergeCell ref="M55:X55"/>
    <mergeCell ref="Y55:Z55"/>
    <mergeCell ref="B56:L56"/>
    <mergeCell ref="M56:X56"/>
    <mergeCell ref="Y56:Z56"/>
    <mergeCell ref="B63:G63"/>
    <mergeCell ref="H63:P63"/>
    <mergeCell ref="Q63:X63"/>
    <mergeCell ref="Y63:Z63"/>
    <mergeCell ref="B58:L58"/>
    <mergeCell ref="M58:X58"/>
    <mergeCell ref="Y58:Z58"/>
    <mergeCell ref="B59:L59"/>
    <mergeCell ref="M59:X59"/>
    <mergeCell ref="Y59:Z59"/>
    <mergeCell ref="H68:P68"/>
    <mergeCell ref="Q68:X68"/>
    <mergeCell ref="Y68:Z68"/>
    <mergeCell ref="B69:G69"/>
    <mergeCell ref="H69:P69"/>
    <mergeCell ref="Q69:X69"/>
    <mergeCell ref="Y69:Z69"/>
    <mergeCell ref="B73:Y77"/>
    <mergeCell ref="B64:G64"/>
    <mergeCell ref="H64:P64"/>
    <mergeCell ref="Q64:X64"/>
    <mergeCell ref="Y64:Z64"/>
    <mergeCell ref="B65:G65"/>
    <mergeCell ref="H65:P65"/>
    <mergeCell ref="Q65:X65"/>
    <mergeCell ref="Y65:Z65"/>
    <mergeCell ref="B66:G66"/>
    <mergeCell ref="H66:P66"/>
    <mergeCell ref="Q66:X66"/>
    <mergeCell ref="Y66:Z66"/>
    <mergeCell ref="B67:G67"/>
    <mergeCell ref="H67:P67"/>
    <mergeCell ref="Q67:X67"/>
    <mergeCell ref="Y67:Z67"/>
    <mergeCell ref="A38:S38"/>
    <mergeCell ref="T38:U38"/>
    <mergeCell ref="V38:W38"/>
    <mergeCell ref="X38:Z38"/>
    <mergeCell ref="V29:W29"/>
    <mergeCell ref="V31:W31"/>
    <mergeCell ref="T35:U35"/>
    <mergeCell ref="T34:U34"/>
    <mergeCell ref="T33:U33"/>
    <mergeCell ref="T30:U30"/>
    <mergeCell ref="T29:U29"/>
    <mergeCell ref="T31:U31"/>
    <mergeCell ref="T32:U32"/>
    <mergeCell ref="V32:W32"/>
    <mergeCell ref="B34:G34"/>
    <mergeCell ref="B33:G33"/>
    <mergeCell ref="B32:G32"/>
    <mergeCell ref="B30:G30"/>
    <mergeCell ref="B29:G29"/>
    <mergeCell ref="H35:J35"/>
    <mergeCell ref="H34:J34"/>
    <mergeCell ref="Q35:S35"/>
    <mergeCell ref="Q34:S34"/>
    <mergeCell ref="Q33:S33"/>
    <mergeCell ref="V35:W35"/>
    <mergeCell ref="V34:W34"/>
    <mergeCell ref="V33:W33"/>
    <mergeCell ref="V30:W30"/>
    <mergeCell ref="A19:P19"/>
    <mergeCell ref="Q19:R19"/>
    <mergeCell ref="S19:U19"/>
    <mergeCell ref="V19:X19"/>
    <mergeCell ref="Y19:Z19"/>
    <mergeCell ref="A21:Z21"/>
    <mergeCell ref="B23:G23"/>
    <mergeCell ref="H23:J23"/>
    <mergeCell ref="K23:M23"/>
    <mergeCell ref="N23:P23"/>
    <mergeCell ref="Q23:S23"/>
    <mergeCell ref="T23:U23"/>
    <mergeCell ref="V23:W23"/>
    <mergeCell ref="X23:Z23"/>
    <mergeCell ref="A20:Z20"/>
    <mergeCell ref="T27:U27"/>
    <mergeCell ref="Q27:S27"/>
    <mergeCell ref="B25:G25"/>
    <mergeCell ref="H25:J25"/>
    <mergeCell ref="K25:M25"/>
    <mergeCell ref="A39:Z39"/>
    <mergeCell ref="A42:Z42"/>
    <mergeCell ref="M45:X45"/>
    <mergeCell ref="B46:L46"/>
    <mergeCell ref="M46:X46"/>
    <mergeCell ref="Y46:Z46"/>
    <mergeCell ref="B45:L45"/>
    <mergeCell ref="Y45:Z45"/>
    <mergeCell ref="M43:X43"/>
    <mergeCell ref="Y43:Z43"/>
    <mergeCell ref="B44:L44"/>
    <mergeCell ref="M44:X44"/>
    <mergeCell ref="Y44:Z44"/>
    <mergeCell ref="B41:L41"/>
    <mergeCell ref="M41:X41"/>
    <mergeCell ref="Y41:Z41"/>
    <mergeCell ref="B47:L47"/>
    <mergeCell ref="Y47:Z47"/>
    <mergeCell ref="B43:L43"/>
    <mergeCell ref="B117:H118"/>
    <mergeCell ref="J117:Q118"/>
    <mergeCell ref="S117:Y118"/>
    <mergeCell ref="R121:W121"/>
    <mergeCell ref="Q123:X123"/>
    <mergeCell ref="F124:J124"/>
    <mergeCell ref="R124:W124"/>
    <mergeCell ref="A48:Z48"/>
    <mergeCell ref="B52:L52"/>
    <mergeCell ref="M52:X52"/>
    <mergeCell ref="Y52:Z52"/>
    <mergeCell ref="B50:L50"/>
    <mergeCell ref="M50:X50"/>
    <mergeCell ref="Y50:Z50"/>
    <mergeCell ref="B51:L51"/>
    <mergeCell ref="M51:X51"/>
    <mergeCell ref="Y51:Z51"/>
    <mergeCell ref="B49:L49"/>
    <mergeCell ref="M49:X49"/>
    <mergeCell ref="Y49:Z49"/>
    <mergeCell ref="B68:G68"/>
    <mergeCell ref="F125:J125"/>
    <mergeCell ref="B81:H90"/>
    <mergeCell ref="J81:Q90"/>
    <mergeCell ref="S81:Y90"/>
    <mergeCell ref="B91:H92"/>
    <mergeCell ref="J91:Q92"/>
    <mergeCell ref="S91:Y92"/>
    <mergeCell ref="B94:H103"/>
    <mergeCell ref="J94:Q103"/>
    <mergeCell ref="S94:Y103"/>
    <mergeCell ref="F123:J123"/>
    <mergeCell ref="F122:J122"/>
    <mergeCell ref="R122:W122"/>
    <mergeCell ref="F121:J121"/>
    <mergeCell ref="B104:H105"/>
    <mergeCell ref="J104:Q105"/>
    <mergeCell ref="S104:Y105"/>
    <mergeCell ref="B107:H116"/>
    <mergeCell ref="J107:Q116"/>
    <mergeCell ref="S107:Y11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9:Z53 Y55:Z59 Y43:Y47 Z43:Z46 Y64:Y69 Z64:Z67 Z69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5:S25 L36:M37 L27:M27 O36:P37 O27:P27 R27:S27 R36:S37 K27:K37 Q27:Q37 N27:N37">
      <formula1>0</formula1>
    </dataValidation>
    <dataValidation type="decimal" operator="greaterThanOrEqual" allowBlank="1" showInputMessage="1" showErrorMessage="1" error="กรุณากรอกข้อมูลเป็นตัวเลข" sqref="K26:S26">
      <formula1>0</formula1>
    </dataValidation>
    <dataValidation type="list" allowBlank="1" showInputMessage="1" showErrorMessage="1" error="กรุณาเลือกข้อมูลตามที่กำหนดให้" sqref="B64:B69 C64:G67 C69:G69">
      <formula1>LIST!$G$2:$G$10</formula1>
    </dataValidation>
    <dataValidation type="list" allowBlank="1" showInputMessage="1" showErrorMessage="1" error="กรุณาเลือกข้อมูลตามที่กำหนดให้" sqref="B43:L47">
      <formula1>LIST!$A$2:$A$6</formula1>
    </dataValidation>
    <dataValidation type="list" allowBlank="1" showInputMessage="1" showErrorMessage="1" error="กรุณาเลือกข้อมูลตามที่กำหนดให้" sqref="B49:L53">
      <formula1>LIST!$C$2:$C$10</formula1>
    </dataValidation>
    <dataValidation type="list" allowBlank="1" showInputMessage="1" showErrorMessage="1" error="กรุณาเลือกข้อมูลตามที่กำหนดให้" sqref="B55:L5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28"/>
  <sheetViews>
    <sheetView view="pageBreakPreview" zoomScaleSheetLayoutView="100" workbookViewId="0" topLeftCell="A22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104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600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1525400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12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600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296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395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7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1525400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600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600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600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600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600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12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12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600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600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296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296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395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395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6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7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6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B29:G29"/>
    <mergeCell ref="H29:J29"/>
    <mergeCell ref="K29:M29"/>
    <mergeCell ref="B40:G40"/>
    <mergeCell ref="H40:J40"/>
    <mergeCell ref="K40:M40"/>
    <mergeCell ref="A1:Z1"/>
    <mergeCell ref="J2:Q2"/>
    <mergeCell ref="A3:Z3"/>
    <mergeCell ref="A4:Z4"/>
    <mergeCell ref="M7:P7"/>
    <mergeCell ref="A25:Z25"/>
    <mergeCell ref="B26:G26"/>
    <mergeCell ref="H26:J26"/>
    <mergeCell ref="K26:M26"/>
    <mergeCell ref="N26:P26"/>
    <mergeCell ref="Q26:S26"/>
    <mergeCell ref="T26:U26"/>
    <mergeCell ref="V26:W26"/>
    <mergeCell ref="A10:A11"/>
    <mergeCell ref="B15:J15"/>
    <mergeCell ref="K15:M15"/>
    <mergeCell ref="N15:P15"/>
    <mergeCell ref="Q15:R15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B14:J14"/>
    <mergeCell ref="K14:M14"/>
    <mergeCell ref="N14:P14"/>
    <mergeCell ref="Q14:R14"/>
    <mergeCell ref="A20:P20"/>
    <mergeCell ref="Q20:R20"/>
    <mergeCell ref="S20:U20"/>
    <mergeCell ref="V20:X20"/>
    <mergeCell ref="Y20:Z20"/>
    <mergeCell ref="B16:J16"/>
    <mergeCell ref="K16:M16"/>
    <mergeCell ref="N16:P16"/>
    <mergeCell ref="Q16:R16"/>
    <mergeCell ref="B19:J19"/>
    <mergeCell ref="K19:M19"/>
    <mergeCell ref="N19:P19"/>
    <mergeCell ref="Q19:R19"/>
    <mergeCell ref="B17:J17"/>
    <mergeCell ref="B18:J18"/>
    <mergeCell ref="K17:M17"/>
    <mergeCell ref="N17:P17"/>
    <mergeCell ref="Q17:R17"/>
    <mergeCell ref="K18:M18"/>
    <mergeCell ref="N18:P18"/>
    <mergeCell ref="Q18:R18"/>
    <mergeCell ref="S13:U19"/>
    <mergeCell ref="V13:X19"/>
    <mergeCell ref="Y13:Z19"/>
    <mergeCell ref="A21:Z21"/>
    <mergeCell ref="B24:G24"/>
    <mergeCell ref="H24:J24"/>
    <mergeCell ref="K24:M24"/>
    <mergeCell ref="N24:P24"/>
    <mergeCell ref="Q24:S24"/>
    <mergeCell ref="T24:U24"/>
    <mergeCell ref="V24:W24"/>
    <mergeCell ref="X24:Z24"/>
    <mergeCell ref="A22:Z22"/>
    <mergeCell ref="N27:P27"/>
    <mergeCell ref="Q27:S27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B27:G27"/>
    <mergeCell ref="H27:J27"/>
    <mergeCell ref="K27:M27"/>
    <mergeCell ref="B38:G38"/>
    <mergeCell ref="B37:G37"/>
    <mergeCell ref="B36:G36"/>
    <mergeCell ref="B35:G35"/>
    <mergeCell ref="B34:G34"/>
    <mergeCell ref="B33:G33"/>
    <mergeCell ref="B32:G32"/>
    <mergeCell ref="B31:G31"/>
    <mergeCell ref="B30:G30"/>
    <mergeCell ref="X41:Z41"/>
    <mergeCell ref="A42:Z42"/>
    <mergeCell ref="B44:L44"/>
    <mergeCell ref="M44:X44"/>
    <mergeCell ref="Y44:Z44"/>
    <mergeCell ref="N40:P40"/>
    <mergeCell ref="Q40:S40"/>
    <mergeCell ref="T40:U40"/>
    <mergeCell ref="V40:W40"/>
    <mergeCell ref="A41:S41"/>
    <mergeCell ref="T41:U41"/>
    <mergeCell ref="V41:W41"/>
    <mergeCell ref="X26:Z40"/>
    <mergeCell ref="N29:P29"/>
    <mergeCell ref="Q29:S29"/>
    <mergeCell ref="T29:U29"/>
    <mergeCell ref="V29:W29"/>
    <mergeCell ref="B39:G39"/>
    <mergeCell ref="H39:J39"/>
    <mergeCell ref="K39:M39"/>
    <mergeCell ref="N39:P39"/>
    <mergeCell ref="Q39:S39"/>
    <mergeCell ref="T39:U39"/>
    <mergeCell ref="V39:W39"/>
    <mergeCell ref="B48:L48"/>
    <mergeCell ref="M48:X48"/>
    <mergeCell ref="Y48:Z48"/>
    <mergeCell ref="B49:L49"/>
    <mergeCell ref="M49:X49"/>
    <mergeCell ref="Y49:Z49"/>
    <mergeCell ref="A45:Z45"/>
    <mergeCell ref="B46:L46"/>
    <mergeCell ref="M46:X46"/>
    <mergeCell ref="Y46:Z46"/>
    <mergeCell ref="B47:L47"/>
    <mergeCell ref="M47:X47"/>
    <mergeCell ref="Y47:Z47"/>
    <mergeCell ref="B53:L53"/>
    <mergeCell ref="M53:X53"/>
    <mergeCell ref="Y53:Z53"/>
    <mergeCell ref="B54:L54"/>
    <mergeCell ref="M54:X54"/>
    <mergeCell ref="Y54:Z54"/>
    <mergeCell ref="B50:L50"/>
    <mergeCell ref="Y50:Z50"/>
    <mergeCell ref="A51:Z51"/>
    <mergeCell ref="B52:L52"/>
    <mergeCell ref="M52:X52"/>
    <mergeCell ref="Y52:Z52"/>
    <mergeCell ref="A57:Z57"/>
    <mergeCell ref="B58:L58"/>
    <mergeCell ref="M58:X58"/>
    <mergeCell ref="Y58:Z58"/>
    <mergeCell ref="B59:L59"/>
    <mergeCell ref="M59:X59"/>
    <mergeCell ref="Y59:Z59"/>
    <mergeCell ref="B55:L55"/>
    <mergeCell ref="M55:X55"/>
    <mergeCell ref="Y55:Z55"/>
    <mergeCell ref="B56:L56"/>
    <mergeCell ref="M56:X56"/>
    <mergeCell ref="Y56:Z56"/>
    <mergeCell ref="B62:L62"/>
    <mergeCell ref="M62:X62"/>
    <mergeCell ref="Y62:Z62"/>
    <mergeCell ref="B66:G66"/>
    <mergeCell ref="H66:P66"/>
    <mergeCell ref="Q66:X66"/>
    <mergeCell ref="Y66:Z66"/>
    <mergeCell ref="B60:L60"/>
    <mergeCell ref="M60:X60"/>
    <mergeCell ref="Y60:Z60"/>
    <mergeCell ref="B61:L61"/>
    <mergeCell ref="M61:X61"/>
    <mergeCell ref="Y61:Z61"/>
    <mergeCell ref="B69:G69"/>
    <mergeCell ref="H69:P69"/>
    <mergeCell ref="Q69:X69"/>
    <mergeCell ref="Y69:Z69"/>
    <mergeCell ref="B70:G70"/>
    <mergeCell ref="H70:P70"/>
    <mergeCell ref="Q70:X70"/>
    <mergeCell ref="Y70:Z70"/>
    <mergeCell ref="B67:G67"/>
    <mergeCell ref="H67:P67"/>
    <mergeCell ref="Q67:X67"/>
    <mergeCell ref="Y67:Z67"/>
    <mergeCell ref="B68:G68"/>
    <mergeCell ref="H68:P68"/>
    <mergeCell ref="Q68:X68"/>
    <mergeCell ref="Y68:Z68"/>
    <mergeCell ref="B71:G71"/>
    <mergeCell ref="H71:P71"/>
    <mergeCell ref="Q71:X71"/>
    <mergeCell ref="Y71:Z71"/>
    <mergeCell ref="B76:Y80"/>
    <mergeCell ref="B84:H93"/>
    <mergeCell ref="J84:Q93"/>
    <mergeCell ref="S84:Y93"/>
    <mergeCell ref="B94:H95"/>
    <mergeCell ref="J94:Q95"/>
    <mergeCell ref="S94:Y95"/>
    <mergeCell ref="B72:G72"/>
    <mergeCell ref="H72:P72"/>
    <mergeCell ref="Q72:X72"/>
    <mergeCell ref="Y72:Z72"/>
    <mergeCell ref="B110:H119"/>
    <mergeCell ref="J110:Q119"/>
    <mergeCell ref="S110:Y119"/>
    <mergeCell ref="B120:H121"/>
    <mergeCell ref="J120:Q121"/>
    <mergeCell ref="S120:Y121"/>
    <mergeCell ref="B97:H106"/>
    <mergeCell ref="J97:Q106"/>
    <mergeCell ref="S97:Y106"/>
    <mergeCell ref="B107:H108"/>
    <mergeCell ref="J107:Q108"/>
    <mergeCell ref="S107:Y108"/>
    <mergeCell ref="F127:J127"/>
    <mergeCell ref="R127:W127"/>
    <mergeCell ref="F128:J128"/>
    <mergeCell ref="F124:J124"/>
    <mergeCell ref="R124:W124"/>
    <mergeCell ref="F125:J125"/>
    <mergeCell ref="R125:W125"/>
    <mergeCell ref="F126:J126"/>
    <mergeCell ref="Q126:X126"/>
    <mergeCell ref="H34:J34"/>
    <mergeCell ref="H33:J33"/>
    <mergeCell ref="H32:J32"/>
    <mergeCell ref="H31:J31"/>
    <mergeCell ref="H30:J30"/>
    <mergeCell ref="K38:M38"/>
    <mergeCell ref="K37:M37"/>
    <mergeCell ref="K36:M36"/>
    <mergeCell ref="K35:M35"/>
    <mergeCell ref="K34:M34"/>
    <mergeCell ref="K33:M33"/>
    <mergeCell ref="K32:M32"/>
    <mergeCell ref="K31:M31"/>
    <mergeCell ref="K30:M30"/>
    <mergeCell ref="H38:J38"/>
    <mergeCell ref="H37:J37"/>
    <mergeCell ref="H36:J36"/>
    <mergeCell ref="H35:J35"/>
    <mergeCell ref="N38:P38"/>
    <mergeCell ref="N37:P37"/>
    <mergeCell ref="N36:P36"/>
    <mergeCell ref="N35:P35"/>
    <mergeCell ref="N34:P34"/>
    <mergeCell ref="N33:P33"/>
    <mergeCell ref="N32:P32"/>
    <mergeCell ref="N31:P31"/>
    <mergeCell ref="N30:P30"/>
    <mergeCell ref="Q38:S38"/>
    <mergeCell ref="Q37:S37"/>
    <mergeCell ref="Q36:S36"/>
    <mergeCell ref="Q35:S35"/>
    <mergeCell ref="Q34:S34"/>
    <mergeCell ref="Q33:S33"/>
    <mergeCell ref="Q32:S32"/>
    <mergeCell ref="Q31:S31"/>
    <mergeCell ref="Q30:S30"/>
    <mergeCell ref="T38:U38"/>
    <mergeCell ref="T37:U37"/>
    <mergeCell ref="T36:U36"/>
    <mergeCell ref="T35:U35"/>
    <mergeCell ref="T34:U34"/>
    <mergeCell ref="T33:U33"/>
    <mergeCell ref="T32:U32"/>
    <mergeCell ref="T31:U31"/>
    <mergeCell ref="T30:U30"/>
    <mergeCell ref="V38:W38"/>
    <mergeCell ref="V37:W37"/>
    <mergeCell ref="V36:W36"/>
    <mergeCell ref="V35:W35"/>
    <mergeCell ref="V34:W34"/>
    <mergeCell ref="V33:W33"/>
    <mergeCell ref="V32:W32"/>
    <mergeCell ref="V31:W31"/>
    <mergeCell ref="V30:W30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28"/>
  <sheetViews>
    <sheetView view="pageBreakPreview" zoomScaleSheetLayoutView="100" workbookViewId="0" topLeftCell="A22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105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400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2051400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8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400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298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848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11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2051400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400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400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400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400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400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8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8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400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400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298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298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848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848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6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11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6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A1:Z1"/>
    <mergeCell ref="J2:Q2"/>
    <mergeCell ref="A3:Z3"/>
    <mergeCell ref="A4:Z4"/>
    <mergeCell ref="M7:P7"/>
    <mergeCell ref="A10:A11"/>
    <mergeCell ref="A25:Z25"/>
    <mergeCell ref="B26:G26"/>
    <mergeCell ref="H26:J26"/>
    <mergeCell ref="K26:M26"/>
    <mergeCell ref="N26:P26"/>
    <mergeCell ref="Q26:S26"/>
    <mergeCell ref="T26:U26"/>
    <mergeCell ref="V26:W26"/>
    <mergeCell ref="B15:J15"/>
    <mergeCell ref="K15:M15"/>
    <mergeCell ref="N15:P15"/>
    <mergeCell ref="Q15:R15"/>
    <mergeCell ref="A12:Z12"/>
    <mergeCell ref="B13:J13"/>
    <mergeCell ref="K13:M13"/>
    <mergeCell ref="N13:P13"/>
    <mergeCell ref="Q13:R13"/>
    <mergeCell ref="B14:J14"/>
    <mergeCell ref="B71:G71"/>
    <mergeCell ref="H71:P71"/>
    <mergeCell ref="Q71:X71"/>
    <mergeCell ref="Y71:Z71"/>
    <mergeCell ref="A45:Z45"/>
    <mergeCell ref="B46:L46"/>
    <mergeCell ref="M46:X46"/>
    <mergeCell ref="B27:G27"/>
    <mergeCell ref="H27:J27"/>
    <mergeCell ref="K27:M27"/>
    <mergeCell ref="N27:P27"/>
    <mergeCell ref="Q27:S27"/>
    <mergeCell ref="T27:U27"/>
    <mergeCell ref="V27:W27"/>
    <mergeCell ref="V28:W28"/>
    <mergeCell ref="B29:G29"/>
    <mergeCell ref="H29:J29"/>
    <mergeCell ref="K29:M29"/>
    <mergeCell ref="N29:P29"/>
    <mergeCell ref="Q29:S29"/>
    <mergeCell ref="T29:U29"/>
    <mergeCell ref="V29:W29"/>
    <mergeCell ref="B28:G28"/>
    <mergeCell ref="H28:J28"/>
    <mergeCell ref="K14:M14"/>
    <mergeCell ref="N14:P14"/>
    <mergeCell ref="Q14:R1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20:P20"/>
    <mergeCell ref="Q20:R20"/>
    <mergeCell ref="S20:U20"/>
    <mergeCell ref="V20:X20"/>
    <mergeCell ref="Y20:Z20"/>
    <mergeCell ref="B16:J16"/>
    <mergeCell ref="K16:M16"/>
    <mergeCell ref="N16:P16"/>
    <mergeCell ref="Q16:R16"/>
    <mergeCell ref="B19:J19"/>
    <mergeCell ref="K19:M19"/>
    <mergeCell ref="N19:P19"/>
    <mergeCell ref="Q19:R19"/>
    <mergeCell ref="B17:J17"/>
    <mergeCell ref="B18:J18"/>
    <mergeCell ref="K17:M17"/>
    <mergeCell ref="N17:P17"/>
    <mergeCell ref="Q17:R17"/>
    <mergeCell ref="K18:M18"/>
    <mergeCell ref="N18:P18"/>
    <mergeCell ref="Q18:R18"/>
    <mergeCell ref="S13:U19"/>
    <mergeCell ref="V13:X19"/>
    <mergeCell ref="Y13:Z19"/>
    <mergeCell ref="A21:Z21"/>
    <mergeCell ref="B24:G24"/>
    <mergeCell ref="H24:J24"/>
    <mergeCell ref="K24:M24"/>
    <mergeCell ref="N24:P24"/>
    <mergeCell ref="Q24:S24"/>
    <mergeCell ref="T24:U24"/>
    <mergeCell ref="V24:W24"/>
    <mergeCell ref="X24:Z24"/>
    <mergeCell ref="A22:Z22"/>
    <mergeCell ref="K28:M28"/>
    <mergeCell ref="N28:P28"/>
    <mergeCell ref="Q28:S28"/>
    <mergeCell ref="T41:U41"/>
    <mergeCell ref="V41:W41"/>
    <mergeCell ref="X41:Z41"/>
    <mergeCell ref="A42:Z42"/>
    <mergeCell ref="B44:L44"/>
    <mergeCell ref="M44:X44"/>
    <mergeCell ref="Y44:Z44"/>
    <mergeCell ref="N39:P39"/>
    <mergeCell ref="Q39:S39"/>
    <mergeCell ref="T39:U39"/>
    <mergeCell ref="V39:W39"/>
    <mergeCell ref="B40:G40"/>
    <mergeCell ref="H40:J40"/>
    <mergeCell ref="K40:M40"/>
    <mergeCell ref="N40:P40"/>
    <mergeCell ref="Q40:S40"/>
    <mergeCell ref="T40:U40"/>
    <mergeCell ref="V40:W40"/>
    <mergeCell ref="A41:S41"/>
    <mergeCell ref="B39:G39"/>
    <mergeCell ref="H39:J39"/>
    <mergeCell ref="K39:M39"/>
    <mergeCell ref="X26:Z40"/>
    <mergeCell ref="T28:U28"/>
    <mergeCell ref="B49:L49"/>
    <mergeCell ref="M49:X49"/>
    <mergeCell ref="Y49:Z49"/>
    <mergeCell ref="B50:L50"/>
    <mergeCell ref="Y50:Z50"/>
    <mergeCell ref="Y46:Z46"/>
    <mergeCell ref="B47:L47"/>
    <mergeCell ref="M47:X47"/>
    <mergeCell ref="Y47:Z47"/>
    <mergeCell ref="B48:L48"/>
    <mergeCell ref="M48:X48"/>
    <mergeCell ref="Y48:Z48"/>
    <mergeCell ref="B38:G38"/>
    <mergeCell ref="B37:G37"/>
    <mergeCell ref="B36:G36"/>
    <mergeCell ref="B35:G35"/>
    <mergeCell ref="B34:G34"/>
    <mergeCell ref="B33:G33"/>
    <mergeCell ref="B32:G32"/>
    <mergeCell ref="B31:G31"/>
    <mergeCell ref="B30:G30"/>
    <mergeCell ref="B54:L54"/>
    <mergeCell ref="M54:X54"/>
    <mergeCell ref="Y54:Z54"/>
    <mergeCell ref="B55:L55"/>
    <mergeCell ref="M55:X55"/>
    <mergeCell ref="Y55:Z55"/>
    <mergeCell ref="A51:Z51"/>
    <mergeCell ref="B52:L52"/>
    <mergeCell ref="M52:X52"/>
    <mergeCell ref="Y52:Z52"/>
    <mergeCell ref="B53:L53"/>
    <mergeCell ref="M53:X53"/>
    <mergeCell ref="Y53:Z53"/>
    <mergeCell ref="B59:L59"/>
    <mergeCell ref="M59:X59"/>
    <mergeCell ref="Y59:Z59"/>
    <mergeCell ref="B60:L60"/>
    <mergeCell ref="M60:X60"/>
    <mergeCell ref="Y60:Z60"/>
    <mergeCell ref="B56:L56"/>
    <mergeCell ref="M56:X56"/>
    <mergeCell ref="Y56:Z56"/>
    <mergeCell ref="A57:Z57"/>
    <mergeCell ref="B58:L58"/>
    <mergeCell ref="M58:X58"/>
    <mergeCell ref="Y58:Z58"/>
    <mergeCell ref="B66:G66"/>
    <mergeCell ref="H66:P66"/>
    <mergeCell ref="Q66:X66"/>
    <mergeCell ref="Y66:Z66"/>
    <mergeCell ref="B67:G67"/>
    <mergeCell ref="H67:P67"/>
    <mergeCell ref="Q67:X67"/>
    <mergeCell ref="Y67:Z67"/>
    <mergeCell ref="B61:L61"/>
    <mergeCell ref="M61:X61"/>
    <mergeCell ref="Y61:Z61"/>
    <mergeCell ref="B62:L62"/>
    <mergeCell ref="M62:X62"/>
    <mergeCell ref="Y62:Z62"/>
    <mergeCell ref="B70:G70"/>
    <mergeCell ref="H70:P70"/>
    <mergeCell ref="Q70:X70"/>
    <mergeCell ref="Y70:Z70"/>
    <mergeCell ref="B68:G68"/>
    <mergeCell ref="H68:P68"/>
    <mergeCell ref="Q68:X68"/>
    <mergeCell ref="Y68:Z68"/>
    <mergeCell ref="B69:G69"/>
    <mergeCell ref="H69:P69"/>
    <mergeCell ref="Q69:X69"/>
    <mergeCell ref="Y69:Z69"/>
    <mergeCell ref="B84:H93"/>
    <mergeCell ref="J84:Q93"/>
    <mergeCell ref="S84:Y93"/>
    <mergeCell ref="B94:H95"/>
    <mergeCell ref="J94:Q95"/>
    <mergeCell ref="S94:Y95"/>
    <mergeCell ref="B72:G72"/>
    <mergeCell ref="H72:P72"/>
    <mergeCell ref="Q72:X72"/>
    <mergeCell ref="Y72:Z72"/>
    <mergeCell ref="B76:Y80"/>
    <mergeCell ref="B110:H119"/>
    <mergeCell ref="J110:Q119"/>
    <mergeCell ref="S110:Y119"/>
    <mergeCell ref="B120:H121"/>
    <mergeCell ref="J120:Q121"/>
    <mergeCell ref="S120:Y121"/>
    <mergeCell ref="B97:H106"/>
    <mergeCell ref="J97:Q106"/>
    <mergeCell ref="S97:Y106"/>
    <mergeCell ref="B107:H108"/>
    <mergeCell ref="J107:Q108"/>
    <mergeCell ref="S107:Y108"/>
    <mergeCell ref="F127:J127"/>
    <mergeCell ref="R127:W127"/>
    <mergeCell ref="F128:J128"/>
    <mergeCell ref="F124:J124"/>
    <mergeCell ref="R124:W124"/>
    <mergeCell ref="F125:J125"/>
    <mergeCell ref="R125:W125"/>
    <mergeCell ref="F126:J126"/>
    <mergeCell ref="Q126:X126"/>
    <mergeCell ref="H38:J38"/>
    <mergeCell ref="H37:J37"/>
    <mergeCell ref="H36:J36"/>
    <mergeCell ref="H35:J35"/>
    <mergeCell ref="H34:J34"/>
    <mergeCell ref="H33:J33"/>
    <mergeCell ref="H32:J32"/>
    <mergeCell ref="H31:J31"/>
    <mergeCell ref="H30:J30"/>
    <mergeCell ref="K38:M38"/>
    <mergeCell ref="K37:M37"/>
    <mergeCell ref="K36:M36"/>
    <mergeCell ref="K35:M35"/>
    <mergeCell ref="K34:M34"/>
    <mergeCell ref="K33:M33"/>
    <mergeCell ref="K32:M32"/>
    <mergeCell ref="K31:M31"/>
    <mergeCell ref="K30:M30"/>
    <mergeCell ref="N38:P38"/>
    <mergeCell ref="N37:P37"/>
    <mergeCell ref="N36:P36"/>
    <mergeCell ref="N35:P35"/>
    <mergeCell ref="N34:P34"/>
    <mergeCell ref="N33:P33"/>
    <mergeCell ref="N32:P32"/>
    <mergeCell ref="N31:P31"/>
    <mergeCell ref="N30:P30"/>
    <mergeCell ref="Q38:S38"/>
    <mergeCell ref="Q37:S37"/>
    <mergeCell ref="Q36:S36"/>
    <mergeCell ref="Q35:S35"/>
    <mergeCell ref="Q34:S34"/>
    <mergeCell ref="Q33:S33"/>
    <mergeCell ref="Q32:S32"/>
    <mergeCell ref="Q31:S31"/>
    <mergeCell ref="Q30:S30"/>
    <mergeCell ref="T38:U38"/>
    <mergeCell ref="T37:U37"/>
    <mergeCell ref="T36:U36"/>
    <mergeCell ref="T35:U35"/>
    <mergeCell ref="T34:U34"/>
    <mergeCell ref="T33:U33"/>
    <mergeCell ref="T32:U32"/>
    <mergeCell ref="T31:U31"/>
    <mergeCell ref="T30:U30"/>
    <mergeCell ref="V38:W38"/>
    <mergeCell ref="V37:W37"/>
    <mergeCell ref="V36:W36"/>
    <mergeCell ref="V35:W35"/>
    <mergeCell ref="V34:W34"/>
    <mergeCell ref="V33:W33"/>
    <mergeCell ref="V32:W32"/>
    <mergeCell ref="V31:W31"/>
    <mergeCell ref="V30:W30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28"/>
  <sheetViews>
    <sheetView view="pageBreakPreview" zoomScaleSheetLayoutView="100" workbookViewId="0" topLeftCell="A1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106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1400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5309200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28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1400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2485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990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35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5309200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1400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157">
        <v>1400</v>
      </c>
      <c r="I27" s="157"/>
      <c r="J27" s="157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157">
        <v>1400</v>
      </c>
      <c r="I28" s="157"/>
      <c r="J28" s="157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111">
        <v>1400</v>
      </c>
      <c r="I29" s="112"/>
      <c r="J29" s="113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111">
        <v>1400</v>
      </c>
      <c r="I30" s="112"/>
      <c r="J30" s="113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28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28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1400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1400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2485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2485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990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990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6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35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6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Y71:Z71"/>
    <mergeCell ref="A1:Z1"/>
    <mergeCell ref="J2:Q2"/>
    <mergeCell ref="A3:Z3"/>
    <mergeCell ref="A4:Z4"/>
    <mergeCell ref="M7:P7"/>
    <mergeCell ref="A10:A11"/>
    <mergeCell ref="A25:Z25"/>
    <mergeCell ref="B26:G26"/>
    <mergeCell ref="H26:J26"/>
    <mergeCell ref="K26:M26"/>
    <mergeCell ref="N26:P26"/>
    <mergeCell ref="Q26:S26"/>
    <mergeCell ref="T26:U26"/>
    <mergeCell ref="V26:W26"/>
    <mergeCell ref="H8:J8"/>
    <mergeCell ref="B10:J11"/>
    <mergeCell ref="K10:R10"/>
    <mergeCell ref="S10:Z10"/>
    <mergeCell ref="K11:M11"/>
    <mergeCell ref="N11:P11"/>
    <mergeCell ref="B14:J14"/>
    <mergeCell ref="K14:M14"/>
    <mergeCell ref="N14:P14"/>
    <mergeCell ref="B71:G71"/>
    <mergeCell ref="H71:P71"/>
    <mergeCell ref="Q71:X71"/>
    <mergeCell ref="Q11:R11"/>
    <mergeCell ref="S11:U11"/>
    <mergeCell ref="V11:X11"/>
    <mergeCell ref="K18:M18"/>
    <mergeCell ref="N18:P18"/>
    <mergeCell ref="Q18:R18"/>
    <mergeCell ref="S13:U19"/>
    <mergeCell ref="V13:X19"/>
    <mergeCell ref="B29:G29"/>
    <mergeCell ref="V29:W29"/>
    <mergeCell ref="B39:G39"/>
    <mergeCell ref="H39:J39"/>
    <mergeCell ref="K39:M39"/>
    <mergeCell ref="N39:P39"/>
    <mergeCell ref="Q39:S39"/>
    <mergeCell ref="T39:U39"/>
    <mergeCell ref="H29:J29"/>
    <mergeCell ref="K29:M29"/>
    <mergeCell ref="N29:P29"/>
    <mergeCell ref="Q29:S29"/>
    <mergeCell ref="T29:U29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B16:J16"/>
    <mergeCell ref="K16:M16"/>
    <mergeCell ref="N16:P16"/>
    <mergeCell ref="Q16:R16"/>
    <mergeCell ref="B19:J19"/>
    <mergeCell ref="K19:M19"/>
    <mergeCell ref="N19:P19"/>
    <mergeCell ref="Q19:R19"/>
    <mergeCell ref="B17:J17"/>
    <mergeCell ref="B18:J18"/>
    <mergeCell ref="K17:M17"/>
    <mergeCell ref="N17:P17"/>
    <mergeCell ref="Q17:R17"/>
    <mergeCell ref="Y13:Z19"/>
    <mergeCell ref="A21:Z21"/>
    <mergeCell ref="B24:G24"/>
    <mergeCell ref="H24:J24"/>
    <mergeCell ref="K24:M24"/>
    <mergeCell ref="N24:P24"/>
    <mergeCell ref="Q24:S24"/>
    <mergeCell ref="T24:U24"/>
    <mergeCell ref="V24:W24"/>
    <mergeCell ref="X24:Z24"/>
    <mergeCell ref="A22:Z22"/>
    <mergeCell ref="Q14:R14"/>
    <mergeCell ref="B15:J15"/>
    <mergeCell ref="K15:M15"/>
    <mergeCell ref="N15:P15"/>
    <mergeCell ref="Q15:R15"/>
    <mergeCell ref="B38:G38"/>
    <mergeCell ref="B37:G37"/>
    <mergeCell ref="B36:G36"/>
    <mergeCell ref="B35:G35"/>
    <mergeCell ref="B27:G27"/>
    <mergeCell ref="H27:J27"/>
    <mergeCell ref="K27:M27"/>
    <mergeCell ref="N27:P27"/>
    <mergeCell ref="Q27:S27"/>
    <mergeCell ref="B34:G34"/>
    <mergeCell ref="B33:G33"/>
    <mergeCell ref="B32:G32"/>
    <mergeCell ref="B31:G31"/>
    <mergeCell ref="B30:G30"/>
    <mergeCell ref="H38:J38"/>
    <mergeCell ref="H37:J37"/>
    <mergeCell ref="H36:J36"/>
    <mergeCell ref="H35:J35"/>
    <mergeCell ref="H34:J34"/>
    <mergeCell ref="H33:J33"/>
    <mergeCell ref="H32:J32"/>
    <mergeCell ref="H31:J31"/>
    <mergeCell ref="H30:J30"/>
    <mergeCell ref="K38:M38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T40:U40"/>
    <mergeCell ref="V40:W40"/>
    <mergeCell ref="A41:S41"/>
    <mergeCell ref="T41:U41"/>
    <mergeCell ref="V41:W41"/>
    <mergeCell ref="B40:G40"/>
    <mergeCell ref="H40:J40"/>
    <mergeCell ref="K40:M40"/>
    <mergeCell ref="N40:P40"/>
    <mergeCell ref="Q40:S40"/>
    <mergeCell ref="B49:L49"/>
    <mergeCell ref="M49:X49"/>
    <mergeCell ref="Y49:Z49"/>
    <mergeCell ref="B50:L50"/>
    <mergeCell ref="Y50:Z50"/>
    <mergeCell ref="X41:Z41"/>
    <mergeCell ref="A42:Z42"/>
    <mergeCell ref="B44:L44"/>
    <mergeCell ref="M44:X44"/>
    <mergeCell ref="Y44:Z44"/>
    <mergeCell ref="A45:Z45"/>
    <mergeCell ref="B46:L46"/>
    <mergeCell ref="M46:X46"/>
    <mergeCell ref="Y46:Z46"/>
    <mergeCell ref="B47:L47"/>
    <mergeCell ref="M47:X47"/>
    <mergeCell ref="Y47:Z47"/>
    <mergeCell ref="B48:L48"/>
    <mergeCell ref="M48:X48"/>
    <mergeCell ref="Y48:Z48"/>
    <mergeCell ref="B54:L54"/>
    <mergeCell ref="M54:X54"/>
    <mergeCell ref="Y54:Z54"/>
    <mergeCell ref="B55:L55"/>
    <mergeCell ref="M55:X55"/>
    <mergeCell ref="Y55:Z55"/>
    <mergeCell ref="A51:Z51"/>
    <mergeCell ref="B52:L52"/>
    <mergeCell ref="M52:X52"/>
    <mergeCell ref="Y52:Z52"/>
    <mergeCell ref="B53:L53"/>
    <mergeCell ref="M53:X53"/>
    <mergeCell ref="Y53:Z53"/>
    <mergeCell ref="B59:L59"/>
    <mergeCell ref="M59:X59"/>
    <mergeCell ref="Y59:Z59"/>
    <mergeCell ref="B60:L60"/>
    <mergeCell ref="M60:X60"/>
    <mergeCell ref="Y60:Z60"/>
    <mergeCell ref="B56:L56"/>
    <mergeCell ref="M56:X56"/>
    <mergeCell ref="Y56:Z56"/>
    <mergeCell ref="A57:Z57"/>
    <mergeCell ref="B58:L58"/>
    <mergeCell ref="M58:X58"/>
    <mergeCell ref="Y58:Z58"/>
    <mergeCell ref="B66:G66"/>
    <mergeCell ref="H66:P66"/>
    <mergeCell ref="Q66:X66"/>
    <mergeCell ref="Y66:Z66"/>
    <mergeCell ref="B67:G67"/>
    <mergeCell ref="H67:P67"/>
    <mergeCell ref="Q67:X67"/>
    <mergeCell ref="Y67:Z67"/>
    <mergeCell ref="B61:L61"/>
    <mergeCell ref="M61:X61"/>
    <mergeCell ref="Y61:Z61"/>
    <mergeCell ref="B62:L62"/>
    <mergeCell ref="M62:X62"/>
    <mergeCell ref="Y62:Z62"/>
    <mergeCell ref="B70:G70"/>
    <mergeCell ref="H70:P70"/>
    <mergeCell ref="Q70:X70"/>
    <mergeCell ref="Y70:Z70"/>
    <mergeCell ref="B68:G68"/>
    <mergeCell ref="H68:P68"/>
    <mergeCell ref="Q68:X68"/>
    <mergeCell ref="Y68:Z68"/>
    <mergeCell ref="B69:G69"/>
    <mergeCell ref="H69:P69"/>
    <mergeCell ref="Q69:X69"/>
    <mergeCell ref="Y69:Z69"/>
    <mergeCell ref="B84:H93"/>
    <mergeCell ref="J84:Q93"/>
    <mergeCell ref="S84:Y93"/>
    <mergeCell ref="B94:H95"/>
    <mergeCell ref="J94:Q95"/>
    <mergeCell ref="S94:Y95"/>
    <mergeCell ref="B72:G72"/>
    <mergeCell ref="H72:P72"/>
    <mergeCell ref="Q72:X72"/>
    <mergeCell ref="Y72:Z72"/>
    <mergeCell ref="B76:Y80"/>
    <mergeCell ref="B110:H119"/>
    <mergeCell ref="J110:Q119"/>
    <mergeCell ref="S110:Y119"/>
    <mergeCell ref="B120:H121"/>
    <mergeCell ref="J120:Q121"/>
    <mergeCell ref="S120:Y121"/>
    <mergeCell ref="B97:H106"/>
    <mergeCell ref="J97:Q106"/>
    <mergeCell ref="S97:Y106"/>
    <mergeCell ref="B107:H108"/>
    <mergeCell ref="J107:Q108"/>
    <mergeCell ref="S107:Y108"/>
    <mergeCell ref="F127:J127"/>
    <mergeCell ref="R127:W127"/>
    <mergeCell ref="F128:J128"/>
    <mergeCell ref="F124:J124"/>
    <mergeCell ref="R124:W124"/>
    <mergeCell ref="F125:J125"/>
    <mergeCell ref="R125:W125"/>
    <mergeCell ref="F126:J126"/>
    <mergeCell ref="Q126:X126"/>
    <mergeCell ref="K37:M37"/>
    <mergeCell ref="K36:M36"/>
    <mergeCell ref="K35:M35"/>
    <mergeCell ref="K34:M34"/>
    <mergeCell ref="K33:M33"/>
    <mergeCell ref="K32:M32"/>
    <mergeCell ref="K31:M31"/>
    <mergeCell ref="K30:M30"/>
    <mergeCell ref="N38:P38"/>
    <mergeCell ref="N37:P37"/>
    <mergeCell ref="N36:P36"/>
    <mergeCell ref="N35:P35"/>
    <mergeCell ref="N34:P34"/>
    <mergeCell ref="N33:P33"/>
    <mergeCell ref="N32:P32"/>
    <mergeCell ref="N31:P31"/>
    <mergeCell ref="N30:P30"/>
    <mergeCell ref="Q38:S38"/>
    <mergeCell ref="Q37:S37"/>
    <mergeCell ref="Q36:S36"/>
    <mergeCell ref="Q35:S35"/>
    <mergeCell ref="Q34:S34"/>
    <mergeCell ref="Q33:S33"/>
    <mergeCell ref="Q32:S32"/>
    <mergeCell ref="Q31:S31"/>
    <mergeCell ref="Q30:S30"/>
    <mergeCell ref="T38:U38"/>
    <mergeCell ref="T37:U37"/>
    <mergeCell ref="T36:U36"/>
    <mergeCell ref="T35:U35"/>
    <mergeCell ref="T34:U34"/>
    <mergeCell ref="T33:U33"/>
    <mergeCell ref="T32:U32"/>
    <mergeCell ref="T31:U31"/>
    <mergeCell ref="T30:U30"/>
    <mergeCell ref="X26:Z40"/>
    <mergeCell ref="V38:W38"/>
    <mergeCell ref="V37:W37"/>
    <mergeCell ref="V36:W36"/>
    <mergeCell ref="V35:W35"/>
    <mergeCell ref="V34:W34"/>
    <mergeCell ref="V33:W33"/>
    <mergeCell ref="V32:W32"/>
    <mergeCell ref="V31:W31"/>
    <mergeCell ref="V30:W30"/>
    <mergeCell ref="V39:W39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128"/>
  <sheetViews>
    <sheetView view="pageBreakPreview" zoomScaleSheetLayoutView="100" workbookViewId="0" topLeftCell="A25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107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1300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4221100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26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1300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1700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824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25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4221100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1300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236">
        <v>1300</v>
      </c>
      <c r="I27" s="236"/>
      <c r="J27" s="236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236">
        <v>1300</v>
      </c>
      <c r="I28" s="236"/>
      <c r="J28" s="236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236">
        <v>1300</v>
      </c>
      <c r="I29" s="236"/>
      <c r="J29" s="236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236">
        <v>1300</v>
      </c>
      <c r="I30" s="236"/>
      <c r="J30" s="236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26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26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1300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1300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1700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1700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824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824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6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25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6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Y71:Z71"/>
    <mergeCell ref="A1:Z1"/>
    <mergeCell ref="J2:Q2"/>
    <mergeCell ref="A3:Z3"/>
    <mergeCell ref="A4:Z4"/>
    <mergeCell ref="M7:P7"/>
    <mergeCell ref="A10:A11"/>
    <mergeCell ref="A25:Z25"/>
    <mergeCell ref="B26:G26"/>
    <mergeCell ref="H26:J26"/>
    <mergeCell ref="K26:M26"/>
    <mergeCell ref="N26:P26"/>
    <mergeCell ref="Q26:S26"/>
    <mergeCell ref="T26:U26"/>
    <mergeCell ref="V26:W26"/>
    <mergeCell ref="H8:J8"/>
    <mergeCell ref="B10:J11"/>
    <mergeCell ref="K10:R10"/>
    <mergeCell ref="S10:Z10"/>
    <mergeCell ref="K11:M11"/>
    <mergeCell ref="N11:P11"/>
    <mergeCell ref="B14:J14"/>
    <mergeCell ref="K14:M14"/>
    <mergeCell ref="N14:P14"/>
    <mergeCell ref="B71:G71"/>
    <mergeCell ref="H71:P71"/>
    <mergeCell ref="Q71:X71"/>
    <mergeCell ref="Q11:R11"/>
    <mergeCell ref="S11:U11"/>
    <mergeCell ref="V11:X11"/>
    <mergeCell ref="K18:M18"/>
    <mergeCell ref="N18:P18"/>
    <mergeCell ref="Q18:R18"/>
    <mergeCell ref="S13:U19"/>
    <mergeCell ref="V13:X19"/>
    <mergeCell ref="B29:G29"/>
    <mergeCell ref="V29:W29"/>
    <mergeCell ref="B39:G39"/>
    <mergeCell ref="H39:J39"/>
    <mergeCell ref="K39:M39"/>
    <mergeCell ref="N39:P39"/>
    <mergeCell ref="Q39:S39"/>
    <mergeCell ref="T39:U39"/>
    <mergeCell ref="H29:J29"/>
    <mergeCell ref="K29:M29"/>
    <mergeCell ref="N29:P29"/>
    <mergeCell ref="Q29:S29"/>
    <mergeCell ref="T29:U29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B16:J16"/>
    <mergeCell ref="K16:M16"/>
    <mergeCell ref="N16:P16"/>
    <mergeCell ref="Q16:R16"/>
    <mergeCell ref="B19:J19"/>
    <mergeCell ref="K19:M19"/>
    <mergeCell ref="N19:P19"/>
    <mergeCell ref="Q19:R19"/>
    <mergeCell ref="B17:J17"/>
    <mergeCell ref="B18:J18"/>
    <mergeCell ref="K17:M17"/>
    <mergeCell ref="N17:P17"/>
    <mergeCell ref="Q17:R17"/>
    <mergeCell ref="Y13:Z19"/>
    <mergeCell ref="A21:Z21"/>
    <mergeCell ref="B24:G24"/>
    <mergeCell ref="H24:J24"/>
    <mergeCell ref="K24:M24"/>
    <mergeCell ref="N24:P24"/>
    <mergeCell ref="Q24:S24"/>
    <mergeCell ref="T24:U24"/>
    <mergeCell ref="V24:W24"/>
    <mergeCell ref="X24:Z24"/>
    <mergeCell ref="A22:Z22"/>
    <mergeCell ref="Q14:R14"/>
    <mergeCell ref="B15:J15"/>
    <mergeCell ref="K15:M15"/>
    <mergeCell ref="N15:P15"/>
    <mergeCell ref="Q15:R15"/>
    <mergeCell ref="B38:G38"/>
    <mergeCell ref="B37:G37"/>
    <mergeCell ref="B36:G36"/>
    <mergeCell ref="B35:G35"/>
    <mergeCell ref="B27:G27"/>
    <mergeCell ref="H27:J27"/>
    <mergeCell ref="K27:M27"/>
    <mergeCell ref="N27:P27"/>
    <mergeCell ref="Q27:S27"/>
    <mergeCell ref="B34:G34"/>
    <mergeCell ref="B33:G33"/>
    <mergeCell ref="B32:G32"/>
    <mergeCell ref="B31:G31"/>
    <mergeCell ref="B30:G30"/>
    <mergeCell ref="H38:J38"/>
    <mergeCell ref="H37:J37"/>
    <mergeCell ref="H36:J36"/>
    <mergeCell ref="H35:J35"/>
    <mergeCell ref="H34:J34"/>
    <mergeCell ref="H33:J33"/>
    <mergeCell ref="H32:J32"/>
    <mergeCell ref="H31:J31"/>
    <mergeCell ref="H30:J30"/>
    <mergeCell ref="K38:M38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T40:U40"/>
    <mergeCell ref="V40:W40"/>
    <mergeCell ref="A41:S41"/>
    <mergeCell ref="T41:U41"/>
    <mergeCell ref="V41:W41"/>
    <mergeCell ref="B40:G40"/>
    <mergeCell ref="H40:J40"/>
    <mergeCell ref="K40:M40"/>
    <mergeCell ref="N40:P40"/>
    <mergeCell ref="Q40:S40"/>
    <mergeCell ref="B49:L49"/>
    <mergeCell ref="M49:X49"/>
    <mergeCell ref="Y49:Z49"/>
    <mergeCell ref="B50:L50"/>
    <mergeCell ref="Y50:Z50"/>
    <mergeCell ref="X41:Z41"/>
    <mergeCell ref="A42:Z42"/>
    <mergeCell ref="B44:L44"/>
    <mergeCell ref="M44:X44"/>
    <mergeCell ref="Y44:Z44"/>
    <mergeCell ref="A45:Z45"/>
    <mergeCell ref="B46:L46"/>
    <mergeCell ref="M46:X46"/>
    <mergeCell ref="Y46:Z46"/>
    <mergeCell ref="B47:L47"/>
    <mergeCell ref="M47:X47"/>
    <mergeCell ref="Y47:Z47"/>
    <mergeCell ref="B48:L48"/>
    <mergeCell ref="M48:X48"/>
    <mergeCell ref="Y48:Z48"/>
    <mergeCell ref="B54:L54"/>
    <mergeCell ref="M54:X54"/>
    <mergeCell ref="Y54:Z54"/>
    <mergeCell ref="B55:L55"/>
    <mergeCell ref="M55:X55"/>
    <mergeCell ref="Y55:Z55"/>
    <mergeCell ref="A51:Z51"/>
    <mergeCell ref="B52:L52"/>
    <mergeCell ref="M52:X52"/>
    <mergeCell ref="Y52:Z52"/>
    <mergeCell ref="B53:L53"/>
    <mergeCell ref="M53:X53"/>
    <mergeCell ref="Y53:Z53"/>
    <mergeCell ref="B59:L59"/>
    <mergeCell ref="M59:X59"/>
    <mergeCell ref="Y59:Z59"/>
    <mergeCell ref="B60:L60"/>
    <mergeCell ref="M60:X60"/>
    <mergeCell ref="Y60:Z60"/>
    <mergeCell ref="B56:L56"/>
    <mergeCell ref="M56:X56"/>
    <mergeCell ref="Y56:Z56"/>
    <mergeCell ref="A57:Z57"/>
    <mergeCell ref="B58:L58"/>
    <mergeCell ref="M58:X58"/>
    <mergeCell ref="Y58:Z58"/>
    <mergeCell ref="B66:G66"/>
    <mergeCell ref="H66:P66"/>
    <mergeCell ref="Q66:X66"/>
    <mergeCell ref="Y66:Z66"/>
    <mergeCell ref="B67:G67"/>
    <mergeCell ref="H67:P67"/>
    <mergeCell ref="Q67:X67"/>
    <mergeCell ref="Y67:Z67"/>
    <mergeCell ref="B61:L61"/>
    <mergeCell ref="M61:X61"/>
    <mergeCell ref="Y61:Z61"/>
    <mergeCell ref="B62:L62"/>
    <mergeCell ref="M62:X62"/>
    <mergeCell ref="Y62:Z62"/>
    <mergeCell ref="B70:G70"/>
    <mergeCell ref="H70:P70"/>
    <mergeCell ref="Q70:X70"/>
    <mergeCell ref="Y70:Z70"/>
    <mergeCell ref="B68:G68"/>
    <mergeCell ref="H68:P68"/>
    <mergeCell ref="Q68:X68"/>
    <mergeCell ref="Y68:Z68"/>
    <mergeCell ref="B69:G69"/>
    <mergeCell ref="H69:P69"/>
    <mergeCell ref="Q69:X69"/>
    <mergeCell ref="Y69:Z69"/>
    <mergeCell ref="B84:H93"/>
    <mergeCell ref="J84:Q93"/>
    <mergeCell ref="S84:Y93"/>
    <mergeCell ref="B94:H95"/>
    <mergeCell ref="J94:Q95"/>
    <mergeCell ref="S94:Y95"/>
    <mergeCell ref="B72:G72"/>
    <mergeCell ref="H72:P72"/>
    <mergeCell ref="Q72:X72"/>
    <mergeCell ref="Y72:Z72"/>
    <mergeCell ref="B76:Y80"/>
    <mergeCell ref="B110:H119"/>
    <mergeCell ref="J110:Q119"/>
    <mergeCell ref="S110:Y119"/>
    <mergeCell ref="B120:H121"/>
    <mergeCell ref="J120:Q121"/>
    <mergeCell ref="S120:Y121"/>
    <mergeCell ref="B97:H106"/>
    <mergeCell ref="J97:Q106"/>
    <mergeCell ref="S97:Y106"/>
    <mergeCell ref="B107:H108"/>
    <mergeCell ref="J107:Q108"/>
    <mergeCell ref="S107:Y108"/>
    <mergeCell ref="F127:J127"/>
    <mergeCell ref="R127:W127"/>
    <mergeCell ref="F128:J128"/>
    <mergeCell ref="F124:J124"/>
    <mergeCell ref="R124:W124"/>
    <mergeCell ref="F125:J125"/>
    <mergeCell ref="R125:W125"/>
    <mergeCell ref="F126:J126"/>
    <mergeCell ref="Q126:X126"/>
    <mergeCell ref="K37:M37"/>
    <mergeCell ref="K36:M36"/>
    <mergeCell ref="K35:M35"/>
    <mergeCell ref="K34:M34"/>
    <mergeCell ref="K33:M33"/>
    <mergeCell ref="K32:M32"/>
    <mergeCell ref="K31:M31"/>
    <mergeCell ref="K30:M30"/>
    <mergeCell ref="N38:P38"/>
    <mergeCell ref="N37:P37"/>
    <mergeCell ref="N36:P36"/>
    <mergeCell ref="N35:P35"/>
    <mergeCell ref="N34:P34"/>
    <mergeCell ref="N33:P33"/>
    <mergeCell ref="N32:P32"/>
    <mergeCell ref="N31:P31"/>
    <mergeCell ref="N30:P30"/>
    <mergeCell ref="Q38:S38"/>
    <mergeCell ref="Q37:S37"/>
    <mergeCell ref="Q36:S36"/>
    <mergeCell ref="Q35:S35"/>
    <mergeCell ref="Q34:S34"/>
    <mergeCell ref="Q33:S33"/>
    <mergeCell ref="Q32:S32"/>
    <mergeCell ref="Q31:S31"/>
    <mergeCell ref="Q30:S30"/>
    <mergeCell ref="T38:U38"/>
    <mergeCell ref="T37:U37"/>
    <mergeCell ref="T36:U36"/>
    <mergeCell ref="T35:U35"/>
    <mergeCell ref="T34:U34"/>
    <mergeCell ref="T33:U33"/>
    <mergeCell ref="T32:U32"/>
    <mergeCell ref="T31:U31"/>
    <mergeCell ref="T30:U30"/>
    <mergeCell ref="X26:Z40"/>
    <mergeCell ref="V38:W38"/>
    <mergeCell ref="V37:W37"/>
    <mergeCell ref="V36:W36"/>
    <mergeCell ref="V35:W35"/>
    <mergeCell ref="V34:W34"/>
    <mergeCell ref="V33:W33"/>
    <mergeCell ref="V32:W32"/>
    <mergeCell ref="V31:W31"/>
    <mergeCell ref="V30:W30"/>
    <mergeCell ref="V39:W39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Z128"/>
  <sheetViews>
    <sheetView view="pageBreakPreview" zoomScaleSheetLayoutView="100" workbookViewId="0" topLeftCell="A25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108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>
        <v>600</v>
      </c>
      <c r="L13" s="154"/>
      <c r="M13" s="154"/>
      <c r="N13" s="154">
        <f>Q30</f>
        <v>0</v>
      </c>
      <c r="O13" s="154"/>
      <c r="P13" s="154"/>
      <c r="Q13" s="155">
        <f>V26/T26*100</f>
        <v>0</v>
      </c>
      <c r="R13" s="155"/>
      <c r="S13" s="218">
        <v>1938600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>
        <v>12</v>
      </c>
      <c r="L14" s="165"/>
      <c r="M14" s="165"/>
      <c r="N14" s="154">
        <f>Q32</f>
        <v>0</v>
      </c>
      <c r="O14" s="154"/>
      <c r="P14" s="154"/>
      <c r="Q14" s="155">
        <f>V31/T31*100</f>
        <v>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>
        <v>600</v>
      </c>
      <c r="L15" s="165"/>
      <c r="M15" s="165"/>
      <c r="N15" s="154">
        <f>Q34</f>
        <v>0</v>
      </c>
      <c r="O15" s="154"/>
      <c r="P15" s="154"/>
      <c r="Q15" s="155">
        <f>V33/T33*100</f>
        <v>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600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479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11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1938600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>
        <v>600</v>
      </c>
      <c r="I26" s="138"/>
      <c r="J26" s="138"/>
      <c r="K26" s="126">
        <f>SUM(K27:M30)</f>
        <v>0</v>
      </c>
      <c r="L26" s="126"/>
      <c r="M26" s="126"/>
      <c r="N26" s="126">
        <f aca="true" t="shared" si="0" ref="N26">SUM(N27:P30)</f>
        <v>0</v>
      </c>
      <c r="O26" s="126"/>
      <c r="P26" s="126"/>
      <c r="Q26" s="126">
        <f aca="true" t="shared" si="1" ref="Q26">SUM(Q27:S30)</f>
        <v>0</v>
      </c>
      <c r="R26" s="126"/>
      <c r="S26" s="126"/>
      <c r="T26" s="160">
        <v>50</v>
      </c>
      <c r="U26" s="160"/>
      <c r="V26" s="130">
        <f>SUM(V27:W30)</f>
        <v>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236">
        <v>600</v>
      </c>
      <c r="I27" s="236"/>
      <c r="J27" s="236"/>
      <c r="K27" s="139"/>
      <c r="L27" s="139"/>
      <c r="M27" s="139"/>
      <c r="N27" s="139"/>
      <c r="O27" s="139"/>
      <c r="P27" s="139"/>
      <c r="Q27" s="139"/>
      <c r="R27" s="139"/>
      <c r="S27" s="114"/>
      <c r="T27" s="127">
        <v>20</v>
      </c>
      <c r="U27" s="127"/>
      <c r="V27" s="102">
        <f>(T27*((K27*0)+(N27*50)+(Q27*100)))/(H27*100)</f>
        <v>0</v>
      </c>
      <c r="W27" s="128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236">
        <v>600</v>
      </c>
      <c r="I28" s="236"/>
      <c r="J28" s="236"/>
      <c r="K28" s="158"/>
      <c r="L28" s="158"/>
      <c r="M28" s="158"/>
      <c r="N28" s="158"/>
      <c r="O28" s="158"/>
      <c r="P28" s="158"/>
      <c r="Q28" s="158"/>
      <c r="R28" s="158"/>
      <c r="S28" s="159"/>
      <c r="T28" s="127">
        <v>10</v>
      </c>
      <c r="U28" s="127"/>
      <c r="V28" s="102">
        <f aca="true" t="shared" si="2" ref="V28:V30">(T28*((K28*0)+(N28*50)+(Q28*100)))/(H28*100)</f>
        <v>0</v>
      </c>
      <c r="W28" s="128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236">
        <v>600</v>
      </c>
      <c r="I29" s="236"/>
      <c r="J29" s="236"/>
      <c r="K29" s="114"/>
      <c r="L29" s="115"/>
      <c r="M29" s="116"/>
      <c r="N29" s="114"/>
      <c r="O29" s="115"/>
      <c r="P29" s="116"/>
      <c r="Q29" s="114"/>
      <c r="R29" s="115"/>
      <c r="S29" s="115"/>
      <c r="T29" s="127">
        <v>15</v>
      </c>
      <c r="U29" s="127"/>
      <c r="V29" s="102">
        <f t="shared" si="2"/>
        <v>0</v>
      </c>
      <c r="W29" s="128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236">
        <v>600</v>
      </c>
      <c r="I30" s="236"/>
      <c r="J30" s="236"/>
      <c r="K30" s="114"/>
      <c r="L30" s="115"/>
      <c r="M30" s="116"/>
      <c r="N30" s="114"/>
      <c r="O30" s="115"/>
      <c r="P30" s="116"/>
      <c r="Q30" s="114"/>
      <c r="R30" s="115"/>
      <c r="S30" s="117"/>
      <c r="T30" s="118">
        <v>5</v>
      </c>
      <c r="U30" s="119"/>
      <c r="V30" s="102">
        <f t="shared" si="2"/>
        <v>0</v>
      </c>
      <c r="W30" s="128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23">
        <v>12</v>
      </c>
      <c r="I31" s="124"/>
      <c r="J31" s="125"/>
      <c r="K31" s="103">
        <f>K32</f>
        <v>0</v>
      </c>
      <c r="L31" s="104"/>
      <c r="M31" s="105"/>
      <c r="N31" s="103">
        <f>N32</f>
        <v>0</v>
      </c>
      <c r="O31" s="104"/>
      <c r="P31" s="105"/>
      <c r="Q31" s="103">
        <f>Q32</f>
        <v>0</v>
      </c>
      <c r="R31" s="104"/>
      <c r="S31" s="105"/>
      <c r="T31" s="106">
        <v>10</v>
      </c>
      <c r="U31" s="107"/>
      <c r="V31" s="129">
        <f>SUM(V32)</f>
        <v>0</v>
      </c>
      <c r="W31" s="130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111">
        <v>12</v>
      </c>
      <c r="I32" s="112"/>
      <c r="J32" s="113"/>
      <c r="K32" s="114"/>
      <c r="L32" s="115"/>
      <c r="M32" s="116"/>
      <c r="N32" s="114"/>
      <c r="O32" s="115"/>
      <c r="P32" s="116"/>
      <c r="Q32" s="114"/>
      <c r="R32" s="115"/>
      <c r="S32" s="117"/>
      <c r="T32" s="118">
        <v>10</v>
      </c>
      <c r="U32" s="119"/>
      <c r="V32" s="101">
        <f>(T32*((K32*0)+(N32*50)+(Q32*100)))/(H32*100)</f>
        <v>0</v>
      </c>
      <c r="W32" s="102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23">
        <v>600</v>
      </c>
      <c r="I33" s="124"/>
      <c r="J33" s="125"/>
      <c r="K33" s="103">
        <f>K34</f>
        <v>0</v>
      </c>
      <c r="L33" s="104"/>
      <c r="M33" s="105"/>
      <c r="N33" s="103">
        <f aca="true" t="shared" si="3" ref="N33">N34</f>
        <v>0</v>
      </c>
      <c r="O33" s="104"/>
      <c r="P33" s="105"/>
      <c r="Q33" s="103">
        <f aca="true" t="shared" si="4" ref="Q33">Q34</f>
        <v>0</v>
      </c>
      <c r="R33" s="104"/>
      <c r="S33" s="105"/>
      <c r="T33" s="106">
        <v>10</v>
      </c>
      <c r="U33" s="107"/>
      <c r="V33" s="101">
        <f>SUM(V34)</f>
        <v>0</v>
      </c>
      <c r="W33" s="102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111">
        <v>600</v>
      </c>
      <c r="I34" s="112"/>
      <c r="J34" s="113"/>
      <c r="K34" s="114"/>
      <c r="L34" s="115"/>
      <c r="M34" s="116"/>
      <c r="N34" s="114"/>
      <c r="O34" s="115"/>
      <c r="P34" s="116"/>
      <c r="Q34" s="114"/>
      <c r="R34" s="115"/>
      <c r="S34" s="117"/>
      <c r="T34" s="118">
        <v>10</v>
      </c>
      <c r="U34" s="119"/>
      <c r="V34" s="101">
        <f aca="true" t="shared" si="5" ref="V34">(T34*((K34*0)+(N34*50)+(Q34*100)))/(H34*100)</f>
        <v>0</v>
      </c>
      <c r="W34" s="102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600</v>
      </c>
      <c r="I35" s="124"/>
      <c r="J35" s="125"/>
      <c r="K35" s="103">
        <f>K36</f>
        <v>0</v>
      </c>
      <c r="L35" s="104"/>
      <c r="M35" s="105"/>
      <c r="N35" s="103"/>
      <c r="O35" s="104"/>
      <c r="P35" s="105"/>
      <c r="Q35" s="103"/>
      <c r="R35" s="104"/>
      <c r="S35" s="105"/>
      <c r="T35" s="106">
        <v>10</v>
      </c>
      <c r="U35" s="107"/>
      <c r="V35" s="129">
        <f>SUM(V36)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600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10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479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10</v>
      </c>
      <c r="U37" s="107"/>
      <c r="V37" s="129">
        <f>SUM(V38)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479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10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87">
        <v>80</v>
      </c>
      <c r="I39" s="87"/>
      <c r="J39" s="87"/>
      <c r="K39" s="88"/>
      <c r="L39" s="88"/>
      <c r="M39" s="88"/>
      <c r="N39" s="88"/>
      <c r="O39" s="88"/>
      <c r="P39" s="88"/>
      <c r="Q39" s="88"/>
      <c r="R39" s="88"/>
      <c r="S39" s="89"/>
      <c r="T39" s="90">
        <v>5</v>
      </c>
      <c r="U39" s="90"/>
      <c r="V39" s="91">
        <f aca="true" t="shared" si="6" ref="V39:V40">(T39*((K39*0)+(N39*50)+(Q39*100)))/(H39*100)</f>
        <v>0</v>
      </c>
      <c r="W39" s="92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147">
        <v>11</v>
      </c>
      <c r="I40" s="147"/>
      <c r="J40" s="147"/>
      <c r="K40" s="88"/>
      <c r="L40" s="88"/>
      <c r="M40" s="88"/>
      <c r="N40" s="88"/>
      <c r="O40" s="88"/>
      <c r="P40" s="88"/>
      <c r="Q40" s="88"/>
      <c r="R40" s="88"/>
      <c r="S40" s="89"/>
      <c r="T40" s="90">
        <v>5</v>
      </c>
      <c r="U40" s="90"/>
      <c r="V40" s="91">
        <f t="shared" si="6"/>
        <v>0</v>
      </c>
      <c r="W40" s="92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SUM(T26,T31,T33,T35,T37,T39,T40)</f>
        <v>100</v>
      </c>
      <c r="U41" s="150"/>
      <c r="V41" s="143">
        <f>SUM(V26,V31,V33,V35,V37,V39,V40)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26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26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26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26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26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26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26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26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26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26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26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26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26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26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26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26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26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26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26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26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26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26:S27 K29:S40" name="ช่วง1_1_1"/>
  </protectedRanges>
  <mergeCells count="281">
    <mergeCell ref="Y71:Z71"/>
    <mergeCell ref="A1:Z1"/>
    <mergeCell ref="J2:Q2"/>
    <mergeCell ref="A3:Z3"/>
    <mergeCell ref="A4:Z4"/>
    <mergeCell ref="M7:P7"/>
    <mergeCell ref="A10:A11"/>
    <mergeCell ref="A25:Z25"/>
    <mergeCell ref="B26:G26"/>
    <mergeCell ref="H26:J26"/>
    <mergeCell ref="K26:M26"/>
    <mergeCell ref="N26:P26"/>
    <mergeCell ref="Q26:S26"/>
    <mergeCell ref="T26:U26"/>
    <mergeCell ref="V26:W26"/>
    <mergeCell ref="H8:J8"/>
    <mergeCell ref="B10:J11"/>
    <mergeCell ref="K10:R10"/>
    <mergeCell ref="S10:Z10"/>
    <mergeCell ref="K11:M11"/>
    <mergeCell ref="N11:P11"/>
    <mergeCell ref="B14:J14"/>
    <mergeCell ref="K14:M14"/>
    <mergeCell ref="N14:P14"/>
    <mergeCell ref="B71:G71"/>
    <mergeCell ref="H71:P71"/>
    <mergeCell ref="Q71:X71"/>
    <mergeCell ref="Q11:R11"/>
    <mergeCell ref="S11:U11"/>
    <mergeCell ref="V11:X11"/>
    <mergeCell ref="K18:M18"/>
    <mergeCell ref="N18:P18"/>
    <mergeCell ref="Q18:R18"/>
    <mergeCell ref="S13:U19"/>
    <mergeCell ref="V13:X19"/>
    <mergeCell ref="B29:G29"/>
    <mergeCell ref="V29:W29"/>
    <mergeCell ref="B39:G39"/>
    <mergeCell ref="H39:J39"/>
    <mergeCell ref="K39:M39"/>
    <mergeCell ref="N39:P39"/>
    <mergeCell ref="Q39:S39"/>
    <mergeCell ref="T39:U39"/>
    <mergeCell ref="H29:J29"/>
    <mergeCell ref="K29:M29"/>
    <mergeCell ref="N29:P29"/>
    <mergeCell ref="Q29:S29"/>
    <mergeCell ref="T29:U29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B16:J16"/>
    <mergeCell ref="K16:M16"/>
    <mergeCell ref="N16:P16"/>
    <mergeCell ref="Q16:R16"/>
    <mergeCell ref="B19:J19"/>
    <mergeCell ref="K19:M19"/>
    <mergeCell ref="N19:P19"/>
    <mergeCell ref="Q19:R19"/>
    <mergeCell ref="B17:J17"/>
    <mergeCell ref="B18:J18"/>
    <mergeCell ref="K17:M17"/>
    <mergeCell ref="N17:P17"/>
    <mergeCell ref="Q17:R17"/>
    <mergeCell ref="Y13:Z19"/>
    <mergeCell ref="A21:Z21"/>
    <mergeCell ref="B24:G24"/>
    <mergeCell ref="H24:J24"/>
    <mergeCell ref="K24:M24"/>
    <mergeCell ref="N24:P24"/>
    <mergeCell ref="Q24:S24"/>
    <mergeCell ref="T24:U24"/>
    <mergeCell ref="V24:W24"/>
    <mergeCell ref="X24:Z24"/>
    <mergeCell ref="A22:Z22"/>
    <mergeCell ref="Q14:R14"/>
    <mergeCell ref="B15:J15"/>
    <mergeCell ref="K15:M15"/>
    <mergeCell ref="N15:P15"/>
    <mergeCell ref="Q15:R15"/>
    <mergeCell ref="B38:G38"/>
    <mergeCell ref="B37:G37"/>
    <mergeCell ref="B36:G36"/>
    <mergeCell ref="B35:G35"/>
    <mergeCell ref="B27:G27"/>
    <mergeCell ref="H27:J27"/>
    <mergeCell ref="K27:M27"/>
    <mergeCell ref="N27:P27"/>
    <mergeCell ref="Q27:S27"/>
    <mergeCell ref="B34:G34"/>
    <mergeCell ref="B33:G33"/>
    <mergeCell ref="B32:G32"/>
    <mergeCell ref="B31:G31"/>
    <mergeCell ref="B30:G30"/>
    <mergeCell ref="H38:J38"/>
    <mergeCell ref="H37:J37"/>
    <mergeCell ref="H36:J36"/>
    <mergeCell ref="H35:J35"/>
    <mergeCell ref="H34:J34"/>
    <mergeCell ref="H33:J33"/>
    <mergeCell ref="H32:J32"/>
    <mergeCell ref="H31:J31"/>
    <mergeCell ref="H30:J30"/>
    <mergeCell ref="K38:M38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T40:U40"/>
    <mergeCell ref="V40:W40"/>
    <mergeCell ref="A41:S41"/>
    <mergeCell ref="T41:U41"/>
    <mergeCell ref="V41:W41"/>
    <mergeCell ref="B40:G40"/>
    <mergeCell ref="H40:J40"/>
    <mergeCell ref="K40:M40"/>
    <mergeCell ref="N40:P40"/>
    <mergeCell ref="Q40:S40"/>
    <mergeCell ref="B49:L49"/>
    <mergeCell ref="M49:X49"/>
    <mergeCell ref="Y49:Z49"/>
    <mergeCell ref="B50:L50"/>
    <mergeCell ref="Y50:Z50"/>
    <mergeCell ref="X41:Z41"/>
    <mergeCell ref="A42:Z42"/>
    <mergeCell ref="B44:L44"/>
    <mergeCell ref="M44:X44"/>
    <mergeCell ref="Y44:Z44"/>
    <mergeCell ref="A45:Z45"/>
    <mergeCell ref="B46:L46"/>
    <mergeCell ref="M46:X46"/>
    <mergeCell ref="Y46:Z46"/>
    <mergeCell ref="B47:L47"/>
    <mergeCell ref="M47:X47"/>
    <mergeCell ref="Y47:Z47"/>
    <mergeCell ref="B48:L48"/>
    <mergeCell ref="M48:X48"/>
    <mergeCell ref="Y48:Z48"/>
    <mergeCell ref="B54:L54"/>
    <mergeCell ref="M54:X54"/>
    <mergeCell ref="Y54:Z54"/>
    <mergeCell ref="B55:L55"/>
    <mergeCell ref="M55:X55"/>
    <mergeCell ref="Y55:Z55"/>
    <mergeCell ref="A51:Z51"/>
    <mergeCell ref="B52:L52"/>
    <mergeCell ref="M52:X52"/>
    <mergeCell ref="Y52:Z52"/>
    <mergeCell ref="B53:L53"/>
    <mergeCell ref="M53:X53"/>
    <mergeCell ref="Y53:Z53"/>
    <mergeCell ref="B59:L59"/>
    <mergeCell ref="M59:X59"/>
    <mergeCell ref="Y59:Z59"/>
    <mergeCell ref="B60:L60"/>
    <mergeCell ref="M60:X60"/>
    <mergeCell ref="Y60:Z60"/>
    <mergeCell ref="B56:L56"/>
    <mergeCell ref="M56:X56"/>
    <mergeCell ref="Y56:Z56"/>
    <mergeCell ref="A57:Z57"/>
    <mergeCell ref="B58:L58"/>
    <mergeCell ref="M58:X58"/>
    <mergeCell ref="Y58:Z58"/>
    <mergeCell ref="B66:G66"/>
    <mergeCell ref="H66:P66"/>
    <mergeCell ref="Q66:X66"/>
    <mergeCell ref="Y66:Z66"/>
    <mergeCell ref="B67:G67"/>
    <mergeCell ref="H67:P67"/>
    <mergeCell ref="Q67:X67"/>
    <mergeCell ref="Y67:Z67"/>
    <mergeCell ref="B61:L61"/>
    <mergeCell ref="M61:X61"/>
    <mergeCell ref="Y61:Z61"/>
    <mergeCell ref="B62:L62"/>
    <mergeCell ref="M62:X62"/>
    <mergeCell ref="Y62:Z62"/>
    <mergeCell ref="B70:G70"/>
    <mergeCell ref="H70:P70"/>
    <mergeCell ref="Q70:X70"/>
    <mergeCell ref="Y70:Z70"/>
    <mergeCell ref="B68:G68"/>
    <mergeCell ref="H68:P68"/>
    <mergeCell ref="Q68:X68"/>
    <mergeCell ref="Y68:Z68"/>
    <mergeCell ref="B69:G69"/>
    <mergeCell ref="H69:P69"/>
    <mergeCell ref="Q69:X69"/>
    <mergeCell ref="Y69:Z69"/>
    <mergeCell ref="B84:H93"/>
    <mergeCell ref="J84:Q93"/>
    <mergeCell ref="S84:Y93"/>
    <mergeCell ref="B94:H95"/>
    <mergeCell ref="J94:Q95"/>
    <mergeCell ref="S94:Y95"/>
    <mergeCell ref="B72:G72"/>
    <mergeCell ref="H72:P72"/>
    <mergeCell ref="Q72:X72"/>
    <mergeCell ref="Y72:Z72"/>
    <mergeCell ref="B76:Y80"/>
    <mergeCell ref="B110:H119"/>
    <mergeCell ref="J110:Q119"/>
    <mergeCell ref="S110:Y119"/>
    <mergeCell ref="B120:H121"/>
    <mergeCell ref="J120:Q121"/>
    <mergeCell ref="S120:Y121"/>
    <mergeCell ref="B97:H106"/>
    <mergeCell ref="J97:Q106"/>
    <mergeCell ref="S97:Y106"/>
    <mergeCell ref="B107:H108"/>
    <mergeCell ref="J107:Q108"/>
    <mergeCell ref="S107:Y108"/>
    <mergeCell ref="F127:J127"/>
    <mergeCell ref="R127:W127"/>
    <mergeCell ref="F128:J128"/>
    <mergeCell ref="F124:J124"/>
    <mergeCell ref="R124:W124"/>
    <mergeCell ref="F125:J125"/>
    <mergeCell ref="R125:W125"/>
    <mergeCell ref="F126:J126"/>
    <mergeCell ref="Q126:X126"/>
    <mergeCell ref="K37:M37"/>
    <mergeCell ref="K36:M36"/>
    <mergeCell ref="K35:M35"/>
    <mergeCell ref="K34:M34"/>
    <mergeCell ref="K33:M33"/>
    <mergeCell ref="K32:M32"/>
    <mergeCell ref="K31:M31"/>
    <mergeCell ref="K30:M30"/>
    <mergeCell ref="N38:P38"/>
    <mergeCell ref="N37:P37"/>
    <mergeCell ref="N36:P36"/>
    <mergeCell ref="N35:P35"/>
    <mergeCell ref="N34:P34"/>
    <mergeCell ref="N33:P33"/>
    <mergeCell ref="N32:P32"/>
    <mergeCell ref="N31:P31"/>
    <mergeCell ref="N30:P30"/>
    <mergeCell ref="Q38:S38"/>
    <mergeCell ref="Q37:S37"/>
    <mergeCell ref="Q36:S36"/>
    <mergeCell ref="Q35:S35"/>
    <mergeCell ref="Q34:S34"/>
    <mergeCell ref="Q33:S33"/>
    <mergeCell ref="Q32:S32"/>
    <mergeCell ref="Q31:S31"/>
    <mergeCell ref="Q30:S30"/>
    <mergeCell ref="T38:U38"/>
    <mergeCell ref="T37:U37"/>
    <mergeCell ref="T36:U36"/>
    <mergeCell ref="T35:U35"/>
    <mergeCell ref="T34:U34"/>
    <mergeCell ref="T33:U33"/>
    <mergeCell ref="T32:U32"/>
    <mergeCell ref="T31:U31"/>
    <mergeCell ref="T30:U30"/>
    <mergeCell ref="X26:Z40"/>
    <mergeCell ref="V38:W38"/>
    <mergeCell ref="V37:W37"/>
    <mergeCell ref="V36:W36"/>
    <mergeCell ref="V35:W35"/>
    <mergeCell ref="V34:W34"/>
    <mergeCell ref="V33:W33"/>
    <mergeCell ref="V32:W32"/>
    <mergeCell ref="V31:W31"/>
    <mergeCell ref="V30:W30"/>
    <mergeCell ref="V39:W39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8:K40 L39:M40 L28:M28 O39:P40 O28:P28 R28:S28 R39:S40 K26:S26 Q28:Q40 N28:N40">
      <formula1>0</formula1>
    </dataValidation>
    <dataValidation type="decimal" operator="greaterThanOrEqual" allowBlank="1" showInputMessage="1" showErrorMessage="1" error="กรุณากรอกข้อมูลเป็นตัวเลข" sqref="K27:S27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128"/>
  <sheetViews>
    <sheetView view="pageBreakPreview" zoomScaleSheetLayoutView="100" workbookViewId="0" topLeftCell="A89">
      <selection activeCell="N36" sqref="N36:P36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76" t="s">
        <v>29</v>
      </c>
      <c r="K2" s="176"/>
      <c r="L2" s="176"/>
      <c r="M2" s="176"/>
      <c r="N2" s="176"/>
      <c r="O2" s="176"/>
      <c r="P2" s="176"/>
      <c r="Q2" s="17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75" t="s">
        <v>109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21" customHeight="1">
      <c r="A4" s="175" t="s">
        <v>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10.15" customHeight="1"/>
    <row r="6" ht="21" customHeight="1">
      <c r="A6" s="8" t="s">
        <v>1</v>
      </c>
    </row>
    <row r="7" spans="1:16" ht="21" customHeight="1">
      <c r="A7" s="9" t="s">
        <v>86</v>
      </c>
      <c r="L7" s="10"/>
      <c r="M7" s="177"/>
      <c r="N7" s="178"/>
      <c r="O7" s="178"/>
      <c r="P7" s="179"/>
    </row>
    <row r="8" spans="1:10" ht="21" customHeight="1">
      <c r="A8" s="9" t="s">
        <v>30</v>
      </c>
      <c r="G8" s="10"/>
      <c r="H8" s="177"/>
      <c r="I8" s="178"/>
      <c r="J8" s="179"/>
    </row>
    <row r="9" ht="10.15" customHeight="1">
      <c r="G9" s="5">
        <v>4</v>
      </c>
    </row>
    <row r="10" spans="1:26" s="8" customFormat="1" ht="30" customHeight="1">
      <c r="A10" s="96" t="s">
        <v>6</v>
      </c>
      <c r="B10" s="96" t="s">
        <v>24</v>
      </c>
      <c r="C10" s="96"/>
      <c r="D10" s="96"/>
      <c r="E10" s="96"/>
      <c r="F10" s="96"/>
      <c r="G10" s="96"/>
      <c r="H10" s="96"/>
      <c r="I10" s="96"/>
      <c r="J10" s="96"/>
      <c r="K10" s="96" t="s">
        <v>25</v>
      </c>
      <c r="L10" s="96"/>
      <c r="M10" s="96"/>
      <c r="N10" s="96"/>
      <c r="O10" s="96"/>
      <c r="P10" s="96"/>
      <c r="Q10" s="96"/>
      <c r="R10" s="96"/>
      <c r="S10" s="96" t="s">
        <v>5</v>
      </c>
      <c r="T10" s="96"/>
      <c r="U10" s="96"/>
      <c r="V10" s="96"/>
      <c r="W10" s="96"/>
      <c r="X10" s="96"/>
      <c r="Y10" s="96"/>
      <c r="Z10" s="96"/>
    </row>
    <row r="11" spans="1:26" s="8" customFormat="1" ht="30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 t="s">
        <v>2</v>
      </c>
      <c r="L11" s="96"/>
      <c r="M11" s="96"/>
      <c r="N11" s="96" t="s">
        <v>3</v>
      </c>
      <c r="O11" s="96"/>
      <c r="P11" s="96"/>
      <c r="Q11" s="96" t="s">
        <v>4</v>
      </c>
      <c r="R11" s="96"/>
      <c r="S11" s="96" t="s">
        <v>2</v>
      </c>
      <c r="T11" s="96"/>
      <c r="U11" s="96"/>
      <c r="V11" s="96" t="s">
        <v>3</v>
      </c>
      <c r="W11" s="96"/>
      <c r="X11" s="96"/>
      <c r="Y11" s="96" t="s">
        <v>4</v>
      </c>
      <c r="Z11" s="96"/>
    </row>
    <row r="12" spans="1:26" ht="24" customHeight="1">
      <c r="A12" s="133" t="s">
        <v>103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6"/>
    </row>
    <row r="13" spans="1:26" ht="24" customHeight="1">
      <c r="A13" s="15">
        <v>1</v>
      </c>
      <c r="B13" s="164" t="s">
        <v>88</v>
      </c>
      <c r="C13" s="164"/>
      <c r="D13" s="164"/>
      <c r="E13" s="164"/>
      <c r="F13" s="164"/>
      <c r="G13" s="164"/>
      <c r="H13" s="164"/>
      <c r="I13" s="164"/>
      <c r="J13" s="164"/>
      <c r="K13" s="154" t="s">
        <v>110</v>
      </c>
      <c r="L13" s="154"/>
      <c r="M13" s="154"/>
      <c r="N13" s="154" t="s">
        <v>110</v>
      </c>
      <c r="O13" s="154"/>
      <c r="P13" s="154"/>
      <c r="Q13" s="155" t="s">
        <v>110</v>
      </c>
      <c r="R13" s="155"/>
      <c r="S13" s="218">
        <v>1698800</v>
      </c>
      <c r="T13" s="219"/>
      <c r="U13" s="220"/>
      <c r="V13" s="227"/>
      <c r="W13" s="228"/>
      <c r="X13" s="229"/>
      <c r="Y13" s="198">
        <f>V13/S13*100</f>
        <v>0</v>
      </c>
      <c r="Z13" s="199"/>
    </row>
    <row r="14" spans="1:26" ht="24" customHeight="1">
      <c r="A14" s="15">
        <v>2</v>
      </c>
      <c r="B14" s="164" t="s">
        <v>89</v>
      </c>
      <c r="C14" s="164"/>
      <c r="D14" s="164"/>
      <c r="E14" s="164"/>
      <c r="F14" s="164"/>
      <c r="G14" s="164"/>
      <c r="H14" s="164"/>
      <c r="I14" s="164"/>
      <c r="J14" s="164"/>
      <c r="K14" s="165" t="s">
        <v>110</v>
      </c>
      <c r="L14" s="165"/>
      <c r="M14" s="165"/>
      <c r="N14" s="154" t="str">
        <f>Q32</f>
        <v>-</v>
      </c>
      <c r="O14" s="154"/>
      <c r="P14" s="154"/>
      <c r="Q14" s="155" t="s">
        <v>110</v>
      </c>
      <c r="R14" s="155"/>
      <c r="S14" s="221"/>
      <c r="T14" s="222"/>
      <c r="U14" s="223"/>
      <c r="V14" s="230"/>
      <c r="W14" s="231"/>
      <c r="X14" s="232"/>
      <c r="Y14" s="200"/>
      <c r="Z14" s="201"/>
    </row>
    <row r="15" spans="1:26" ht="24" customHeight="1">
      <c r="A15" s="15">
        <v>3</v>
      </c>
      <c r="B15" s="164" t="s">
        <v>90</v>
      </c>
      <c r="C15" s="164"/>
      <c r="D15" s="164"/>
      <c r="E15" s="164"/>
      <c r="F15" s="164"/>
      <c r="G15" s="164"/>
      <c r="H15" s="164"/>
      <c r="I15" s="164"/>
      <c r="J15" s="164"/>
      <c r="K15" s="165" t="s">
        <v>110</v>
      </c>
      <c r="L15" s="165"/>
      <c r="M15" s="165"/>
      <c r="N15" s="154" t="str">
        <f>Q34</f>
        <v>-</v>
      </c>
      <c r="O15" s="154"/>
      <c r="P15" s="154"/>
      <c r="Q15" s="155" t="s">
        <v>110</v>
      </c>
      <c r="R15" s="155"/>
      <c r="S15" s="221"/>
      <c r="T15" s="222"/>
      <c r="U15" s="223"/>
      <c r="V15" s="230"/>
      <c r="W15" s="231"/>
      <c r="X15" s="232"/>
      <c r="Y15" s="200"/>
      <c r="Z15" s="201"/>
    </row>
    <row r="16" spans="1:26" ht="24" customHeight="1">
      <c r="A16" s="15">
        <v>4</v>
      </c>
      <c r="B16" s="164" t="s">
        <v>91</v>
      </c>
      <c r="C16" s="164"/>
      <c r="D16" s="164"/>
      <c r="E16" s="164"/>
      <c r="F16" s="164"/>
      <c r="G16" s="164"/>
      <c r="H16" s="164"/>
      <c r="I16" s="164"/>
      <c r="J16" s="164"/>
      <c r="K16" s="165">
        <v>800</v>
      </c>
      <c r="L16" s="165"/>
      <c r="M16" s="165"/>
      <c r="N16" s="154">
        <f>Q36</f>
        <v>0</v>
      </c>
      <c r="O16" s="154"/>
      <c r="P16" s="154"/>
      <c r="Q16" s="155">
        <f>V35/T35*100</f>
        <v>0</v>
      </c>
      <c r="R16" s="155"/>
      <c r="S16" s="221"/>
      <c r="T16" s="222"/>
      <c r="U16" s="223"/>
      <c r="V16" s="230"/>
      <c r="W16" s="231"/>
      <c r="X16" s="232"/>
      <c r="Y16" s="200"/>
      <c r="Z16" s="201"/>
    </row>
    <row r="17" spans="1:26" s="11" customFormat="1" ht="24" customHeight="1">
      <c r="A17" s="15">
        <v>5</v>
      </c>
      <c r="B17" s="166" t="s">
        <v>92</v>
      </c>
      <c r="C17" s="167"/>
      <c r="D17" s="167"/>
      <c r="E17" s="167"/>
      <c r="F17" s="167"/>
      <c r="G17" s="167"/>
      <c r="H17" s="167"/>
      <c r="I17" s="167"/>
      <c r="J17" s="168"/>
      <c r="K17" s="169">
        <v>600</v>
      </c>
      <c r="L17" s="170"/>
      <c r="M17" s="171"/>
      <c r="N17" s="172">
        <f>Q38</f>
        <v>0</v>
      </c>
      <c r="O17" s="173"/>
      <c r="P17" s="174"/>
      <c r="Q17" s="162">
        <f>V37/T37*100</f>
        <v>0</v>
      </c>
      <c r="R17" s="163"/>
      <c r="S17" s="221"/>
      <c r="T17" s="222"/>
      <c r="U17" s="223"/>
      <c r="V17" s="230"/>
      <c r="W17" s="231"/>
      <c r="X17" s="232"/>
      <c r="Y17" s="200"/>
      <c r="Z17" s="201"/>
    </row>
    <row r="18" spans="1:26" s="8" customFormat="1" ht="24" customHeight="1">
      <c r="A18" s="15">
        <v>6</v>
      </c>
      <c r="B18" s="166" t="s">
        <v>93</v>
      </c>
      <c r="C18" s="167"/>
      <c r="D18" s="167"/>
      <c r="E18" s="167"/>
      <c r="F18" s="167"/>
      <c r="G18" s="167"/>
      <c r="H18" s="167"/>
      <c r="I18" s="167"/>
      <c r="J18" s="168"/>
      <c r="K18" s="169">
        <v>80</v>
      </c>
      <c r="L18" s="170"/>
      <c r="M18" s="171"/>
      <c r="N18" s="172">
        <f>Q39</f>
        <v>0</v>
      </c>
      <c r="O18" s="173"/>
      <c r="P18" s="174"/>
      <c r="Q18" s="162">
        <f>V39/T39*100</f>
        <v>0</v>
      </c>
      <c r="R18" s="163"/>
      <c r="S18" s="221"/>
      <c r="T18" s="222"/>
      <c r="U18" s="223"/>
      <c r="V18" s="230"/>
      <c r="W18" s="231"/>
      <c r="X18" s="232"/>
      <c r="Y18" s="200"/>
      <c r="Z18" s="201"/>
    </row>
    <row r="19" spans="1:26" ht="24" customHeight="1">
      <c r="A19" s="15">
        <v>7</v>
      </c>
      <c r="B19" s="152" t="s">
        <v>94</v>
      </c>
      <c r="C19" s="152"/>
      <c r="D19" s="152"/>
      <c r="E19" s="152"/>
      <c r="F19" s="152"/>
      <c r="G19" s="152"/>
      <c r="H19" s="152"/>
      <c r="I19" s="152"/>
      <c r="J19" s="152"/>
      <c r="K19" s="153">
        <v>14</v>
      </c>
      <c r="L19" s="153"/>
      <c r="M19" s="153"/>
      <c r="N19" s="154">
        <f>Q40</f>
        <v>0</v>
      </c>
      <c r="O19" s="154"/>
      <c r="P19" s="154"/>
      <c r="Q19" s="155">
        <f>V40/T40*100</f>
        <v>0</v>
      </c>
      <c r="R19" s="155"/>
      <c r="S19" s="224"/>
      <c r="T19" s="225"/>
      <c r="U19" s="226"/>
      <c r="V19" s="233"/>
      <c r="W19" s="234"/>
      <c r="X19" s="235"/>
      <c r="Y19" s="202"/>
      <c r="Z19" s="203"/>
    </row>
    <row r="20" spans="1:26" ht="24" customHeight="1">
      <c r="A20" s="140" t="s">
        <v>31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Q20" s="143">
        <f>V41</f>
        <v>0</v>
      </c>
      <c r="R20" s="143"/>
      <c r="S20" s="209">
        <f>SUM(S13)</f>
        <v>1698800</v>
      </c>
      <c r="T20" s="209"/>
      <c r="U20" s="209"/>
      <c r="V20" s="131">
        <f>V13</f>
        <v>0</v>
      </c>
      <c r="W20" s="131"/>
      <c r="X20" s="131"/>
      <c r="Y20" s="131">
        <f>SUM(Y13)</f>
        <v>0</v>
      </c>
      <c r="Z20" s="131"/>
    </row>
    <row r="21" spans="1:26" ht="9.9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" customHeight="1">
      <c r="A22" s="132" t="s">
        <v>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13" ht="9.95" customHeight="1">
      <c r="A23" s="5"/>
      <c r="H23" s="12"/>
      <c r="I23" s="12"/>
      <c r="J23" s="12"/>
      <c r="K23" s="12"/>
      <c r="L23" s="12"/>
      <c r="M23" s="12"/>
    </row>
    <row r="24" spans="1:26" ht="72" customHeight="1">
      <c r="A24" s="21" t="s">
        <v>6</v>
      </c>
      <c r="B24" s="96" t="s">
        <v>27</v>
      </c>
      <c r="C24" s="96"/>
      <c r="D24" s="96"/>
      <c r="E24" s="96"/>
      <c r="F24" s="96"/>
      <c r="G24" s="96"/>
      <c r="H24" s="96" t="s">
        <v>32</v>
      </c>
      <c r="I24" s="96"/>
      <c r="J24" s="96"/>
      <c r="K24" s="96" t="s">
        <v>28</v>
      </c>
      <c r="L24" s="96"/>
      <c r="M24" s="96"/>
      <c r="N24" s="96" t="s">
        <v>33</v>
      </c>
      <c r="O24" s="96"/>
      <c r="P24" s="96"/>
      <c r="Q24" s="96" t="s">
        <v>34</v>
      </c>
      <c r="R24" s="96"/>
      <c r="S24" s="96"/>
      <c r="T24" s="96" t="s">
        <v>35</v>
      </c>
      <c r="U24" s="96"/>
      <c r="V24" s="100" t="s">
        <v>8</v>
      </c>
      <c r="W24" s="100"/>
      <c r="X24" s="96" t="s">
        <v>9</v>
      </c>
      <c r="Y24" s="96"/>
      <c r="Z24" s="96"/>
    </row>
    <row r="25" spans="1:26" ht="24" customHeight="1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4"/>
      <c r="W25" s="134"/>
      <c r="X25" s="134"/>
      <c r="Y25" s="134"/>
      <c r="Z25" s="136"/>
    </row>
    <row r="26" spans="1:26" ht="24" customHeight="1">
      <c r="A26" s="16">
        <v>1</v>
      </c>
      <c r="B26" s="137" t="s">
        <v>88</v>
      </c>
      <c r="C26" s="137"/>
      <c r="D26" s="137"/>
      <c r="E26" s="137"/>
      <c r="F26" s="137"/>
      <c r="G26" s="137"/>
      <c r="H26" s="138" t="s">
        <v>110</v>
      </c>
      <c r="I26" s="138"/>
      <c r="J26" s="138"/>
      <c r="K26" s="138">
        <f>SUM(K27:M30)</f>
        <v>0</v>
      </c>
      <c r="L26" s="138"/>
      <c r="M26" s="138"/>
      <c r="N26" s="138">
        <f aca="true" t="shared" si="0" ref="N26">SUM(N27:P30)</f>
        <v>0</v>
      </c>
      <c r="O26" s="138"/>
      <c r="P26" s="138"/>
      <c r="Q26" s="138">
        <f aca="true" t="shared" si="1" ref="Q26">SUM(Q27:S30)</f>
        <v>0</v>
      </c>
      <c r="R26" s="138"/>
      <c r="S26" s="138"/>
      <c r="T26" s="160" t="s">
        <v>110</v>
      </c>
      <c r="U26" s="160"/>
      <c r="V26" s="130" t="s">
        <v>110</v>
      </c>
      <c r="W26" s="161"/>
      <c r="X26" s="30"/>
      <c r="Y26" s="31"/>
      <c r="Z26" s="32"/>
    </row>
    <row r="27" spans="1:26" ht="24" customHeight="1">
      <c r="A27" s="15">
        <v>1.1</v>
      </c>
      <c r="B27" s="156" t="s">
        <v>95</v>
      </c>
      <c r="C27" s="156"/>
      <c r="D27" s="156"/>
      <c r="E27" s="156"/>
      <c r="F27" s="156"/>
      <c r="G27" s="156"/>
      <c r="H27" s="236" t="s">
        <v>110</v>
      </c>
      <c r="I27" s="236"/>
      <c r="J27" s="236"/>
      <c r="K27" s="236" t="s">
        <v>110</v>
      </c>
      <c r="L27" s="236"/>
      <c r="M27" s="236"/>
      <c r="N27" s="236" t="s">
        <v>110</v>
      </c>
      <c r="O27" s="236"/>
      <c r="P27" s="236"/>
      <c r="Q27" s="236" t="s">
        <v>110</v>
      </c>
      <c r="R27" s="236"/>
      <c r="S27" s="236"/>
      <c r="T27" s="212" t="s">
        <v>110</v>
      </c>
      <c r="U27" s="212"/>
      <c r="V27" s="205" t="s">
        <v>110</v>
      </c>
      <c r="W27" s="237"/>
      <c r="X27" s="33"/>
      <c r="Y27" s="34"/>
      <c r="Z27" s="35"/>
    </row>
    <row r="28" spans="1:26" ht="24" customHeight="1">
      <c r="A28" s="15">
        <v>1.2</v>
      </c>
      <c r="B28" s="156" t="s">
        <v>96</v>
      </c>
      <c r="C28" s="156"/>
      <c r="D28" s="156"/>
      <c r="E28" s="156"/>
      <c r="F28" s="156"/>
      <c r="G28" s="156"/>
      <c r="H28" s="236" t="s">
        <v>110</v>
      </c>
      <c r="I28" s="236"/>
      <c r="J28" s="236"/>
      <c r="K28" s="236" t="s">
        <v>110</v>
      </c>
      <c r="L28" s="236"/>
      <c r="M28" s="236"/>
      <c r="N28" s="236" t="s">
        <v>110</v>
      </c>
      <c r="O28" s="236"/>
      <c r="P28" s="236"/>
      <c r="Q28" s="236" t="s">
        <v>110</v>
      </c>
      <c r="R28" s="236"/>
      <c r="S28" s="236"/>
      <c r="T28" s="212" t="s">
        <v>110</v>
      </c>
      <c r="U28" s="212"/>
      <c r="V28" s="205" t="s">
        <v>110</v>
      </c>
      <c r="W28" s="237"/>
      <c r="X28" s="33"/>
      <c r="Y28" s="34"/>
      <c r="Z28" s="35"/>
    </row>
    <row r="29" spans="1:26" ht="48" customHeight="1">
      <c r="A29" s="15">
        <v>1.3</v>
      </c>
      <c r="B29" s="108" t="s">
        <v>97</v>
      </c>
      <c r="C29" s="109"/>
      <c r="D29" s="109"/>
      <c r="E29" s="109"/>
      <c r="F29" s="109"/>
      <c r="G29" s="110"/>
      <c r="H29" s="236" t="s">
        <v>110</v>
      </c>
      <c r="I29" s="236"/>
      <c r="J29" s="236"/>
      <c r="K29" s="236" t="s">
        <v>110</v>
      </c>
      <c r="L29" s="236"/>
      <c r="M29" s="236"/>
      <c r="N29" s="236" t="s">
        <v>110</v>
      </c>
      <c r="O29" s="236"/>
      <c r="P29" s="236"/>
      <c r="Q29" s="236" t="s">
        <v>110</v>
      </c>
      <c r="R29" s="236"/>
      <c r="S29" s="236"/>
      <c r="T29" s="212" t="s">
        <v>110</v>
      </c>
      <c r="U29" s="212"/>
      <c r="V29" s="205" t="s">
        <v>110</v>
      </c>
      <c r="W29" s="237"/>
      <c r="X29" s="33"/>
      <c r="Y29" s="34"/>
      <c r="Z29" s="35"/>
    </row>
    <row r="30" spans="1:26" ht="24" customHeight="1">
      <c r="A30" s="15">
        <v>1.4</v>
      </c>
      <c r="B30" s="108" t="s">
        <v>98</v>
      </c>
      <c r="C30" s="109"/>
      <c r="D30" s="109"/>
      <c r="E30" s="109"/>
      <c r="F30" s="109"/>
      <c r="G30" s="110"/>
      <c r="H30" s="236" t="s">
        <v>110</v>
      </c>
      <c r="I30" s="236"/>
      <c r="J30" s="236"/>
      <c r="K30" s="236" t="s">
        <v>110</v>
      </c>
      <c r="L30" s="236"/>
      <c r="M30" s="236"/>
      <c r="N30" s="236" t="s">
        <v>110</v>
      </c>
      <c r="O30" s="236"/>
      <c r="P30" s="236"/>
      <c r="Q30" s="236" t="s">
        <v>110</v>
      </c>
      <c r="R30" s="236"/>
      <c r="S30" s="236"/>
      <c r="T30" s="212" t="s">
        <v>110</v>
      </c>
      <c r="U30" s="212"/>
      <c r="V30" s="205" t="s">
        <v>110</v>
      </c>
      <c r="W30" s="237"/>
      <c r="X30" s="33"/>
      <c r="Y30" s="34"/>
      <c r="Z30" s="35"/>
    </row>
    <row r="31" spans="1:26" ht="24" customHeight="1">
      <c r="A31" s="16">
        <v>2</v>
      </c>
      <c r="B31" s="120" t="s">
        <v>89</v>
      </c>
      <c r="C31" s="121"/>
      <c r="D31" s="121"/>
      <c r="E31" s="121"/>
      <c r="F31" s="121"/>
      <c r="G31" s="122"/>
      <c r="H31" s="138" t="s">
        <v>110</v>
      </c>
      <c r="I31" s="138"/>
      <c r="J31" s="138"/>
      <c r="K31" s="138" t="str">
        <f>K32</f>
        <v>-</v>
      </c>
      <c r="L31" s="138"/>
      <c r="M31" s="138"/>
      <c r="N31" s="138" t="str">
        <f>N32</f>
        <v>-</v>
      </c>
      <c r="O31" s="138"/>
      <c r="P31" s="138"/>
      <c r="Q31" s="138" t="str">
        <f>Q32</f>
        <v>-</v>
      </c>
      <c r="R31" s="138"/>
      <c r="S31" s="138"/>
      <c r="T31" s="160" t="s">
        <v>110</v>
      </c>
      <c r="U31" s="160"/>
      <c r="V31" s="130" t="str">
        <f>V32</f>
        <v>-</v>
      </c>
      <c r="W31" s="161"/>
      <c r="X31" s="33"/>
      <c r="Y31" s="34"/>
      <c r="Z31" s="35"/>
    </row>
    <row r="32" spans="1:26" ht="48" customHeight="1">
      <c r="A32" s="15">
        <v>2.1</v>
      </c>
      <c r="B32" s="108" t="s">
        <v>99</v>
      </c>
      <c r="C32" s="109"/>
      <c r="D32" s="109"/>
      <c r="E32" s="109"/>
      <c r="F32" s="109"/>
      <c r="G32" s="110"/>
      <c r="H32" s="236" t="s">
        <v>110</v>
      </c>
      <c r="I32" s="236"/>
      <c r="J32" s="236"/>
      <c r="K32" s="236" t="s">
        <v>110</v>
      </c>
      <c r="L32" s="236"/>
      <c r="M32" s="236"/>
      <c r="N32" s="236" t="s">
        <v>110</v>
      </c>
      <c r="O32" s="236"/>
      <c r="P32" s="236"/>
      <c r="Q32" s="236" t="s">
        <v>110</v>
      </c>
      <c r="R32" s="236"/>
      <c r="S32" s="236"/>
      <c r="T32" s="212" t="s">
        <v>110</v>
      </c>
      <c r="U32" s="212"/>
      <c r="V32" s="205" t="s">
        <v>110</v>
      </c>
      <c r="W32" s="237"/>
      <c r="X32" s="33"/>
      <c r="Y32" s="34"/>
      <c r="Z32" s="35"/>
    </row>
    <row r="33" spans="1:26" ht="24" customHeight="1">
      <c r="A33" s="16">
        <v>3</v>
      </c>
      <c r="B33" s="120" t="s">
        <v>90</v>
      </c>
      <c r="C33" s="121"/>
      <c r="D33" s="121"/>
      <c r="E33" s="121"/>
      <c r="F33" s="121"/>
      <c r="G33" s="122"/>
      <c r="H33" s="138" t="s">
        <v>110</v>
      </c>
      <c r="I33" s="138"/>
      <c r="J33" s="138"/>
      <c r="K33" s="138" t="str">
        <f>K34</f>
        <v>-</v>
      </c>
      <c r="L33" s="138"/>
      <c r="M33" s="138"/>
      <c r="N33" s="138" t="str">
        <f aca="true" t="shared" si="2" ref="N33">N34</f>
        <v>-</v>
      </c>
      <c r="O33" s="138"/>
      <c r="P33" s="138"/>
      <c r="Q33" s="138" t="str">
        <f aca="true" t="shared" si="3" ref="Q33">Q34</f>
        <v>-</v>
      </c>
      <c r="R33" s="138"/>
      <c r="S33" s="138"/>
      <c r="T33" s="160" t="s">
        <v>110</v>
      </c>
      <c r="U33" s="160"/>
      <c r="V33" s="130" t="str">
        <f>V34</f>
        <v>-</v>
      </c>
      <c r="W33" s="161"/>
      <c r="X33" s="33"/>
      <c r="Y33" s="34"/>
      <c r="Z33" s="35"/>
    </row>
    <row r="34" spans="1:26" ht="48" customHeight="1">
      <c r="A34" s="15">
        <v>3.1</v>
      </c>
      <c r="B34" s="108" t="s">
        <v>100</v>
      </c>
      <c r="C34" s="109"/>
      <c r="D34" s="109"/>
      <c r="E34" s="109"/>
      <c r="F34" s="109"/>
      <c r="G34" s="110"/>
      <c r="H34" s="236" t="s">
        <v>110</v>
      </c>
      <c r="I34" s="236"/>
      <c r="J34" s="236"/>
      <c r="K34" s="236" t="s">
        <v>110</v>
      </c>
      <c r="L34" s="236"/>
      <c r="M34" s="236"/>
      <c r="N34" s="236" t="s">
        <v>110</v>
      </c>
      <c r="O34" s="236"/>
      <c r="P34" s="236"/>
      <c r="Q34" s="236" t="s">
        <v>110</v>
      </c>
      <c r="R34" s="236"/>
      <c r="S34" s="236"/>
      <c r="T34" s="212" t="s">
        <v>110</v>
      </c>
      <c r="U34" s="212"/>
      <c r="V34" s="205" t="s">
        <v>110</v>
      </c>
      <c r="W34" s="237"/>
      <c r="X34" s="33"/>
      <c r="Y34" s="34"/>
      <c r="Z34" s="35"/>
    </row>
    <row r="35" spans="1:26" ht="24" customHeight="1">
      <c r="A35" s="16">
        <v>4</v>
      </c>
      <c r="B35" s="120" t="s">
        <v>91</v>
      </c>
      <c r="C35" s="121"/>
      <c r="D35" s="121"/>
      <c r="E35" s="121"/>
      <c r="F35" s="121"/>
      <c r="G35" s="122"/>
      <c r="H35" s="123">
        <v>800</v>
      </c>
      <c r="I35" s="124"/>
      <c r="J35" s="125"/>
      <c r="K35" s="103">
        <f>K36</f>
        <v>0</v>
      </c>
      <c r="L35" s="104"/>
      <c r="M35" s="105"/>
      <c r="N35" s="103">
        <f aca="true" t="shared" si="4" ref="N35">SUM(N36)</f>
        <v>0</v>
      </c>
      <c r="O35" s="104"/>
      <c r="P35" s="105"/>
      <c r="Q35" s="103">
        <f aca="true" t="shared" si="5" ref="Q35">SUM(Q36)</f>
        <v>0</v>
      </c>
      <c r="R35" s="104"/>
      <c r="S35" s="105"/>
      <c r="T35" s="106">
        <v>40</v>
      </c>
      <c r="U35" s="107"/>
      <c r="V35" s="129">
        <f>V36</f>
        <v>0</v>
      </c>
      <c r="W35" s="130"/>
      <c r="X35" s="33"/>
      <c r="Y35" s="34"/>
      <c r="Z35" s="35"/>
    </row>
    <row r="36" spans="1:26" ht="48" customHeight="1">
      <c r="A36" s="15">
        <v>4.1</v>
      </c>
      <c r="B36" s="108" t="s">
        <v>101</v>
      </c>
      <c r="C36" s="109"/>
      <c r="D36" s="109"/>
      <c r="E36" s="109"/>
      <c r="F36" s="109"/>
      <c r="G36" s="110"/>
      <c r="H36" s="111">
        <v>800</v>
      </c>
      <c r="I36" s="112"/>
      <c r="J36" s="113"/>
      <c r="K36" s="114"/>
      <c r="L36" s="115"/>
      <c r="M36" s="116"/>
      <c r="N36" s="114"/>
      <c r="O36" s="115"/>
      <c r="P36" s="116"/>
      <c r="Q36" s="114"/>
      <c r="R36" s="115"/>
      <c r="S36" s="117"/>
      <c r="T36" s="118">
        <v>40</v>
      </c>
      <c r="U36" s="119"/>
      <c r="V36" s="101">
        <f>(T36*((K36*0)+(N36*50)+(Q36*100)))/(H36*100)</f>
        <v>0</v>
      </c>
      <c r="W36" s="102"/>
      <c r="X36" s="33"/>
      <c r="Y36" s="34"/>
      <c r="Z36" s="35"/>
    </row>
    <row r="37" spans="1:26" ht="24" customHeight="1">
      <c r="A37" s="16">
        <v>5</v>
      </c>
      <c r="B37" s="120" t="s">
        <v>92</v>
      </c>
      <c r="C37" s="121"/>
      <c r="D37" s="121"/>
      <c r="E37" s="121"/>
      <c r="F37" s="121"/>
      <c r="G37" s="122"/>
      <c r="H37" s="123">
        <v>600</v>
      </c>
      <c r="I37" s="124"/>
      <c r="J37" s="125"/>
      <c r="K37" s="103"/>
      <c r="L37" s="104"/>
      <c r="M37" s="105"/>
      <c r="N37" s="103"/>
      <c r="O37" s="104"/>
      <c r="P37" s="105"/>
      <c r="Q37" s="103"/>
      <c r="R37" s="104"/>
      <c r="S37" s="105"/>
      <c r="T37" s="106">
        <v>40</v>
      </c>
      <c r="U37" s="107"/>
      <c r="V37" s="129">
        <f>V38</f>
        <v>0</v>
      </c>
      <c r="W37" s="130"/>
      <c r="X37" s="33"/>
      <c r="Y37" s="34"/>
      <c r="Z37" s="35"/>
    </row>
    <row r="38" spans="1:26" ht="48" customHeight="1">
      <c r="A38" s="15">
        <v>5.1</v>
      </c>
      <c r="B38" s="108" t="s">
        <v>102</v>
      </c>
      <c r="C38" s="109"/>
      <c r="D38" s="109"/>
      <c r="E38" s="109"/>
      <c r="F38" s="109"/>
      <c r="G38" s="110"/>
      <c r="H38" s="111">
        <v>600</v>
      </c>
      <c r="I38" s="112"/>
      <c r="J38" s="113"/>
      <c r="K38" s="114"/>
      <c r="L38" s="115"/>
      <c r="M38" s="116"/>
      <c r="N38" s="114"/>
      <c r="O38" s="115"/>
      <c r="P38" s="116"/>
      <c r="Q38" s="114"/>
      <c r="R38" s="115"/>
      <c r="S38" s="117"/>
      <c r="T38" s="118">
        <v>40</v>
      </c>
      <c r="U38" s="119"/>
      <c r="V38" s="101">
        <f>(T38*((K38*0)+(N38*50)+(Q38*100)))/(H38*100)</f>
        <v>0</v>
      </c>
      <c r="W38" s="102"/>
      <c r="X38" s="33"/>
      <c r="Y38" s="34"/>
      <c r="Z38" s="35"/>
    </row>
    <row r="39" spans="1:26" ht="24" customHeight="1">
      <c r="A39" s="25">
        <v>6</v>
      </c>
      <c r="B39" s="146" t="s">
        <v>93</v>
      </c>
      <c r="C39" s="146"/>
      <c r="D39" s="146"/>
      <c r="E39" s="146"/>
      <c r="F39" s="146"/>
      <c r="G39" s="146"/>
      <c r="H39" s="217">
        <v>80</v>
      </c>
      <c r="I39" s="217"/>
      <c r="J39" s="217"/>
      <c r="K39" s="214"/>
      <c r="L39" s="214"/>
      <c r="M39" s="214"/>
      <c r="N39" s="214"/>
      <c r="O39" s="214"/>
      <c r="P39" s="214"/>
      <c r="Q39" s="214"/>
      <c r="R39" s="214"/>
      <c r="S39" s="215"/>
      <c r="T39" s="212">
        <v>10</v>
      </c>
      <c r="U39" s="212"/>
      <c r="V39" s="204">
        <f aca="true" t="shared" si="6" ref="V39:V40">(T39*((K39*0)+(N39*50)+(Q39*100)))/(H39*100)</f>
        <v>0</v>
      </c>
      <c r="W39" s="205"/>
      <c r="X39" s="33"/>
      <c r="Y39" s="34"/>
      <c r="Z39" s="35"/>
    </row>
    <row r="40" spans="1:26" ht="24" customHeight="1">
      <c r="A40" s="25">
        <v>7</v>
      </c>
      <c r="B40" s="146" t="s">
        <v>94</v>
      </c>
      <c r="C40" s="146"/>
      <c r="D40" s="146"/>
      <c r="E40" s="146"/>
      <c r="F40" s="146"/>
      <c r="G40" s="146"/>
      <c r="H40" s="216">
        <v>14</v>
      </c>
      <c r="I40" s="216"/>
      <c r="J40" s="216"/>
      <c r="K40" s="214"/>
      <c r="L40" s="214"/>
      <c r="M40" s="214"/>
      <c r="N40" s="214"/>
      <c r="O40" s="214"/>
      <c r="P40" s="214"/>
      <c r="Q40" s="214"/>
      <c r="R40" s="214"/>
      <c r="S40" s="215"/>
      <c r="T40" s="212">
        <v>10</v>
      </c>
      <c r="U40" s="212"/>
      <c r="V40" s="204">
        <f t="shared" si="6"/>
        <v>0</v>
      </c>
      <c r="W40" s="205"/>
      <c r="X40" s="36"/>
      <c r="Y40" s="37"/>
      <c r="Z40" s="38"/>
    </row>
    <row r="41" spans="1:26" ht="24" customHeight="1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>
        <f>SUM(T35,T37,T39,T40)</f>
        <v>100</v>
      </c>
      <c r="U41" s="150"/>
      <c r="V41" s="143">
        <f>SUM(V35,V37,V39,V40)</f>
        <v>0</v>
      </c>
      <c r="W41" s="143"/>
      <c r="X41" s="151"/>
      <c r="Y41" s="151"/>
      <c r="Z41" s="151"/>
    </row>
    <row r="42" spans="1:26" ht="9.9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24" customHeight="1">
      <c r="A43" s="4" t="s">
        <v>82</v>
      </c>
    </row>
    <row r="44" spans="1:26" ht="60" customHeight="1">
      <c r="A44" s="21" t="s">
        <v>6</v>
      </c>
      <c r="B44" s="96" t="s">
        <v>36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 t="s">
        <v>37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9"/>
      <c r="Y44" s="100" t="s">
        <v>38</v>
      </c>
      <c r="Z44" s="100"/>
    </row>
    <row r="45" spans="1:26" ht="24" customHeight="1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</row>
    <row r="46" spans="1:26" ht="48" customHeight="1">
      <c r="A46" s="17" t="str">
        <f>IF(B46&lt;&gt;"","2.1.1","")</f>
        <v/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8"/>
      <c r="Z46" s="58"/>
    </row>
    <row r="47" spans="1:26" ht="48" customHeight="1">
      <c r="A47" s="17" t="str">
        <f>IF(B47&lt;&gt;"","2.1.2","")</f>
        <v/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58"/>
      <c r="Z47" s="58"/>
    </row>
    <row r="48" spans="1:26" ht="48" customHeight="1">
      <c r="A48" s="17" t="str">
        <f>IF(B48&lt;&gt;"","2.1.3","")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58"/>
      <c r="Z48" s="58"/>
    </row>
    <row r="49" spans="1:26" ht="48" customHeight="1">
      <c r="A49" s="17" t="str">
        <f>IF(B49&lt;&gt;"","2.1.4","")</f>
        <v/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58"/>
      <c r="Z49" s="58"/>
    </row>
    <row r="50" spans="1:26" ht="48" customHeight="1">
      <c r="A50" s="17" t="str">
        <f>IF(B50&lt;&gt;"","2.1.5","")</f>
        <v/>
      </c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85"/>
      <c r="Z50" s="86"/>
    </row>
    <row r="51" spans="1:26" ht="24" customHeight="1">
      <c r="A51" s="93" t="s">
        <v>40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</row>
    <row r="52" spans="1:26" ht="48" customHeight="1">
      <c r="A52" s="17" t="str">
        <f>IF(B52&lt;&gt;"","2.2.1","")</f>
        <v/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8"/>
      <c r="Z52" s="58"/>
    </row>
    <row r="53" spans="1:26" ht="48" customHeight="1">
      <c r="A53" s="17" t="str">
        <f>IF(B53&lt;&gt;"","2.2.2","")</f>
        <v/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58"/>
      <c r="Z53" s="58"/>
    </row>
    <row r="54" spans="1:26" ht="48" customHeight="1">
      <c r="A54" s="17" t="str">
        <f>IF(B54&lt;&gt;"","2.2.3","")</f>
        <v/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8"/>
      <c r="Z54" s="58"/>
    </row>
    <row r="55" spans="1:26" ht="48" customHeight="1">
      <c r="A55" s="17" t="str">
        <f>IF(B55&lt;&gt;"","2.2.4","")</f>
        <v/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58"/>
      <c r="Z55" s="58"/>
    </row>
    <row r="56" spans="1:26" ht="48" customHeight="1">
      <c r="A56" s="17" t="str">
        <f>IF(B56&lt;&gt;"","2.2.5","")</f>
        <v/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58"/>
      <c r="Z56" s="58"/>
    </row>
    <row r="57" spans="1:26" ht="24" customHeight="1">
      <c r="A57" s="93" t="s">
        <v>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</row>
    <row r="58" spans="1:26" ht="48" customHeight="1">
      <c r="A58" s="17" t="str">
        <f>IF(B58&lt;&gt;"","2.3.1","")</f>
        <v/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58"/>
      <c r="Z58" s="58"/>
    </row>
    <row r="59" spans="1:26" ht="48" customHeight="1">
      <c r="A59" s="17" t="str">
        <f>IF(B59&lt;&gt;"","2.3.2","")</f>
        <v/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58"/>
      <c r="Z59" s="58"/>
    </row>
    <row r="60" spans="1:26" ht="48" customHeight="1">
      <c r="A60" s="17" t="str">
        <f>IF(B60&lt;&gt;"","2.3.3","")</f>
        <v/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  <c r="Y60" s="58"/>
      <c r="Z60" s="58"/>
    </row>
    <row r="61" spans="1:26" ht="48" customHeight="1">
      <c r="A61" s="17" t="str">
        <f>IF(B61&lt;&gt;"","2.3.4","")</f>
        <v/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7"/>
      <c r="Y61" s="58"/>
      <c r="Z61" s="58"/>
    </row>
    <row r="62" spans="1:26" s="13" customFormat="1" ht="48" customHeight="1">
      <c r="A62" s="17" t="str">
        <f>IF(B62&lt;&gt;"","2.3.5","")</f>
        <v/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  <c r="Y62" s="58"/>
      <c r="Z62" s="58"/>
    </row>
    <row r="63" ht="9.95" customHeight="1"/>
    <row r="64" ht="24" customHeight="1">
      <c r="A64" s="5" t="s">
        <v>83</v>
      </c>
    </row>
    <row r="65" ht="9.95" customHeight="1"/>
    <row r="66" spans="1:26" ht="60" customHeight="1">
      <c r="A66" s="21" t="s">
        <v>6</v>
      </c>
      <c r="B66" s="96" t="s">
        <v>42</v>
      </c>
      <c r="C66" s="96"/>
      <c r="D66" s="96"/>
      <c r="E66" s="96"/>
      <c r="F66" s="96"/>
      <c r="G66" s="96"/>
      <c r="H66" s="96" t="s">
        <v>37</v>
      </c>
      <c r="I66" s="96"/>
      <c r="J66" s="96"/>
      <c r="K66" s="96"/>
      <c r="L66" s="96"/>
      <c r="M66" s="96"/>
      <c r="N66" s="96"/>
      <c r="O66" s="96"/>
      <c r="P66" s="96"/>
      <c r="Q66" s="97" t="s">
        <v>43</v>
      </c>
      <c r="R66" s="98"/>
      <c r="S66" s="98"/>
      <c r="T66" s="98"/>
      <c r="U66" s="98"/>
      <c r="V66" s="98"/>
      <c r="W66" s="98"/>
      <c r="X66" s="99"/>
      <c r="Y66" s="100" t="s">
        <v>38</v>
      </c>
      <c r="Z66" s="100"/>
    </row>
    <row r="67" spans="1:26" ht="72" customHeight="1">
      <c r="A67" s="17" t="str">
        <f>IF(B67&lt;&gt;"","3.1","")</f>
        <v/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  <c r="R67" s="56"/>
      <c r="S67" s="56"/>
      <c r="T67" s="56"/>
      <c r="U67" s="56"/>
      <c r="V67" s="56"/>
      <c r="W67" s="56"/>
      <c r="X67" s="57"/>
      <c r="Y67" s="58"/>
      <c r="Z67" s="58"/>
    </row>
    <row r="68" spans="1:26" ht="72" customHeight="1">
      <c r="A68" s="17" t="str">
        <f>IF(B68&lt;&gt;"","3.2","")</f>
        <v/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56"/>
      <c r="S68" s="56"/>
      <c r="T68" s="56"/>
      <c r="U68" s="56"/>
      <c r="V68" s="56"/>
      <c r="W68" s="56"/>
      <c r="X68" s="57"/>
      <c r="Y68" s="58"/>
      <c r="Z68" s="58"/>
    </row>
    <row r="69" spans="1:26" ht="72" customHeight="1">
      <c r="A69" s="17" t="str">
        <f>IF(B69&lt;&gt;"","3.3","")</f>
        <v/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6"/>
      <c r="S69" s="56"/>
      <c r="T69" s="56"/>
      <c r="U69" s="56"/>
      <c r="V69" s="56"/>
      <c r="W69" s="56"/>
      <c r="X69" s="57"/>
      <c r="Y69" s="58"/>
      <c r="Z69" s="58"/>
    </row>
    <row r="70" spans="1:26" ht="72" customHeight="1">
      <c r="A70" s="17" t="str">
        <f>IF(B70&lt;&gt;"","3.4","")</f>
        <v/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  <c r="R70" s="56"/>
      <c r="S70" s="56"/>
      <c r="T70" s="56"/>
      <c r="U70" s="56"/>
      <c r="V70" s="56"/>
      <c r="W70" s="56"/>
      <c r="X70" s="57"/>
      <c r="Y70" s="58"/>
      <c r="Z70" s="58"/>
    </row>
    <row r="71" spans="1:26" ht="72" customHeight="1">
      <c r="A71" s="17" t="str">
        <f>IF(B71&lt;&gt;"","3.5","")</f>
        <v/>
      </c>
      <c r="B71" s="55"/>
      <c r="C71" s="56"/>
      <c r="D71" s="56"/>
      <c r="E71" s="56"/>
      <c r="F71" s="56"/>
      <c r="G71" s="57"/>
      <c r="H71" s="82"/>
      <c r="I71" s="83"/>
      <c r="J71" s="83"/>
      <c r="K71" s="83"/>
      <c r="L71" s="83"/>
      <c r="M71" s="83"/>
      <c r="N71" s="83"/>
      <c r="O71" s="83"/>
      <c r="P71" s="84"/>
      <c r="Q71" s="82"/>
      <c r="R71" s="83"/>
      <c r="S71" s="83"/>
      <c r="T71" s="83"/>
      <c r="U71" s="83"/>
      <c r="V71" s="83"/>
      <c r="W71" s="83"/>
      <c r="X71" s="84"/>
      <c r="Y71" s="85"/>
      <c r="Z71" s="86"/>
    </row>
    <row r="72" spans="1:26" ht="72" customHeight="1">
      <c r="A72" s="17" t="str">
        <f>IF(B72&lt;&gt;"","3.6","")</f>
        <v/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  <c r="R72" s="56"/>
      <c r="S72" s="56"/>
      <c r="T72" s="56"/>
      <c r="U72" s="56"/>
      <c r="V72" s="56"/>
      <c r="W72" s="56"/>
      <c r="X72" s="57"/>
      <c r="Y72" s="58"/>
      <c r="Z72" s="58"/>
    </row>
    <row r="73" ht="9.95" customHeight="1">
      <c r="A73" s="5"/>
    </row>
    <row r="74" ht="24" customHeight="1">
      <c r="A74" s="5" t="s">
        <v>84</v>
      </c>
    </row>
    <row r="75" ht="10.15" customHeight="1">
      <c r="A75" s="5"/>
    </row>
    <row r="76" spans="2:25" ht="48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</row>
    <row r="77" spans="2:25" ht="48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48" customHeight="1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</row>
    <row r="79" spans="2:25" ht="48" customHeight="1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</row>
    <row r="80" spans="2:25" ht="48" customHeight="1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</row>
    <row r="81" ht="24" customHeight="1">
      <c r="A81" s="5"/>
    </row>
    <row r="82" ht="21" customHeight="1">
      <c r="A82" s="5" t="s">
        <v>85</v>
      </c>
    </row>
    <row r="83" ht="21" customHeight="1"/>
    <row r="84" spans="2:25" ht="21" customHeight="1">
      <c r="B84" s="65"/>
      <c r="C84" s="65"/>
      <c r="D84" s="65"/>
      <c r="E84" s="65"/>
      <c r="F84" s="65"/>
      <c r="G84" s="65"/>
      <c r="H84" s="65"/>
      <c r="J84" s="65"/>
      <c r="K84" s="65"/>
      <c r="L84" s="65"/>
      <c r="M84" s="65"/>
      <c r="N84" s="65"/>
      <c r="O84" s="65"/>
      <c r="P84" s="65"/>
      <c r="Q84" s="65"/>
      <c r="S84" s="66"/>
      <c r="T84" s="67"/>
      <c r="U84" s="67"/>
      <c r="V84" s="67"/>
      <c r="W84" s="67"/>
      <c r="X84" s="67"/>
      <c r="Y84" s="68"/>
    </row>
    <row r="85" spans="2:25" ht="15">
      <c r="B85" s="65"/>
      <c r="C85" s="65"/>
      <c r="D85" s="65"/>
      <c r="E85" s="65"/>
      <c r="F85" s="65"/>
      <c r="G85" s="65"/>
      <c r="H85" s="65"/>
      <c r="J85" s="65"/>
      <c r="K85" s="65"/>
      <c r="L85" s="65"/>
      <c r="M85" s="65"/>
      <c r="N85" s="65"/>
      <c r="O85" s="65"/>
      <c r="P85" s="65"/>
      <c r="Q85" s="65"/>
      <c r="S85" s="69"/>
      <c r="T85" s="70"/>
      <c r="U85" s="70"/>
      <c r="V85" s="70"/>
      <c r="W85" s="70"/>
      <c r="X85" s="70"/>
      <c r="Y85" s="71"/>
    </row>
    <row r="86" spans="2:25" ht="21" customHeight="1">
      <c r="B86" s="65"/>
      <c r="C86" s="65"/>
      <c r="D86" s="65"/>
      <c r="E86" s="65"/>
      <c r="F86" s="65"/>
      <c r="G86" s="65"/>
      <c r="H86" s="65"/>
      <c r="J86" s="65"/>
      <c r="K86" s="65"/>
      <c r="L86" s="65"/>
      <c r="M86" s="65"/>
      <c r="N86" s="65"/>
      <c r="O86" s="65"/>
      <c r="P86" s="65"/>
      <c r="Q86" s="65"/>
      <c r="S86" s="69"/>
      <c r="T86" s="70"/>
      <c r="U86" s="70"/>
      <c r="V86" s="70"/>
      <c r="W86" s="70"/>
      <c r="X86" s="70"/>
      <c r="Y86" s="71"/>
    </row>
    <row r="87" spans="2:25" ht="21" customHeight="1">
      <c r="B87" s="65"/>
      <c r="C87" s="65"/>
      <c r="D87" s="65"/>
      <c r="E87" s="65"/>
      <c r="F87" s="65"/>
      <c r="G87" s="65"/>
      <c r="H87" s="65"/>
      <c r="J87" s="65"/>
      <c r="K87" s="65"/>
      <c r="L87" s="65"/>
      <c r="M87" s="65"/>
      <c r="N87" s="65"/>
      <c r="O87" s="65"/>
      <c r="P87" s="65"/>
      <c r="Q87" s="65"/>
      <c r="S87" s="69"/>
      <c r="T87" s="70"/>
      <c r="U87" s="70"/>
      <c r="V87" s="70"/>
      <c r="W87" s="70"/>
      <c r="X87" s="70"/>
      <c r="Y87" s="71"/>
    </row>
    <row r="88" spans="2:25" ht="21" customHeight="1">
      <c r="B88" s="65"/>
      <c r="C88" s="65"/>
      <c r="D88" s="65"/>
      <c r="E88" s="65"/>
      <c r="F88" s="65"/>
      <c r="G88" s="65"/>
      <c r="H88" s="65"/>
      <c r="J88" s="65"/>
      <c r="K88" s="65"/>
      <c r="L88" s="65"/>
      <c r="M88" s="65"/>
      <c r="N88" s="65"/>
      <c r="O88" s="65"/>
      <c r="P88" s="65"/>
      <c r="Q88" s="65"/>
      <c r="S88" s="69"/>
      <c r="T88" s="70"/>
      <c r="U88" s="70"/>
      <c r="V88" s="70"/>
      <c r="W88" s="70"/>
      <c r="X88" s="70"/>
      <c r="Y88" s="71"/>
    </row>
    <row r="89" spans="2:25" ht="21" customHeight="1">
      <c r="B89" s="65"/>
      <c r="C89" s="65"/>
      <c r="D89" s="65"/>
      <c r="E89" s="65"/>
      <c r="F89" s="65"/>
      <c r="G89" s="65"/>
      <c r="H89" s="65"/>
      <c r="J89" s="65"/>
      <c r="K89" s="65"/>
      <c r="L89" s="65"/>
      <c r="M89" s="65"/>
      <c r="N89" s="65"/>
      <c r="O89" s="65"/>
      <c r="P89" s="65"/>
      <c r="Q89" s="65"/>
      <c r="S89" s="69"/>
      <c r="T89" s="70"/>
      <c r="U89" s="70"/>
      <c r="V89" s="70"/>
      <c r="W89" s="70"/>
      <c r="X89" s="70"/>
      <c r="Y89" s="71"/>
    </row>
    <row r="90" spans="2:25" ht="21" customHeight="1">
      <c r="B90" s="65"/>
      <c r="C90" s="65"/>
      <c r="D90" s="65"/>
      <c r="E90" s="65"/>
      <c r="F90" s="65"/>
      <c r="G90" s="65"/>
      <c r="H90" s="65"/>
      <c r="J90" s="65"/>
      <c r="K90" s="65"/>
      <c r="L90" s="65"/>
      <c r="M90" s="65"/>
      <c r="N90" s="65"/>
      <c r="O90" s="65"/>
      <c r="P90" s="65"/>
      <c r="Q90" s="65"/>
      <c r="S90" s="69"/>
      <c r="T90" s="70"/>
      <c r="U90" s="70"/>
      <c r="V90" s="70"/>
      <c r="W90" s="70"/>
      <c r="X90" s="70"/>
      <c r="Y90" s="71"/>
    </row>
    <row r="91" spans="2:25" ht="21" customHeight="1">
      <c r="B91" s="65"/>
      <c r="C91" s="65"/>
      <c r="D91" s="65"/>
      <c r="E91" s="65"/>
      <c r="F91" s="65"/>
      <c r="G91" s="65"/>
      <c r="H91" s="65"/>
      <c r="J91" s="65"/>
      <c r="K91" s="65"/>
      <c r="L91" s="65"/>
      <c r="M91" s="65"/>
      <c r="N91" s="65"/>
      <c r="O91" s="65"/>
      <c r="P91" s="65"/>
      <c r="Q91" s="65"/>
      <c r="S91" s="69"/>
      <c r="T91" s="70"/>
      <c r="U91" s="70"/>
      <c r="V91" s="70"/>
      <c r="W91" s="70"/>
      <c r="X91" s="70"/>
      <c r="Y91" s="71"/>
    </row>
    <row r="92" spans="2:25" ht="21" customHeight="1">
      <c r="B92" s="65"/>
      <c r="C92" s="65"/>
      <c r="D92" s="65"/>
      <c r="E92" s="65"/>
      <c r="F92" s="65"/>
      <c r="G92" s="65"/>
      <c r="H92" s="65"/>
      <c r="J92" s="65"/>
      <c r="K92" s="65"/>
      <c r="L92" s="65"/>
      <c r="M92" s="65"/>
      <c r="N92" s="65"/>
      <c r="O92" s="65"/>
      <c r="P92" s="65"/>
      <c r="Q92" s="65"/>
      <c r="S92" s="69"/>
      <c r="T92" s="70"/>
      <c r="U92" s="70"/>
      <c r="V92" s="70"/>
      <c r="W92" s="70"/>
      <c r="X92" s="70"/>
      <c r="Y92" s="71"/>
    </row>
    <row r="93" spans="2:25" ht="21" customHeight="1">
      <c r="B93" s="65"/>
      <c r="C93" s="65"/>
      <c r="D93" s="65"/>
      <c r="E93" s="65"/>
      <c r="F93" s="65"/>
      <c r="G93" s="65"/>
      <c r="H93" s="65"/>
      <c r="J93" s="65"/>
      <c r="K93" s="65"/>
      <c r="L93" s="65"/>
      <c r="M93" s="65"/>
      <c r="N93" s="65"/>
      <c r="O93" s="65"/>
      <c r="P93" s="65"/>
      <c r="Q93" s="65"/>
      <c r="S93" s="72"/>
      <c r="T93" s="73"/>
      <c r="U93" s="73"/>
      <c r="V93" s="73"/>
      <c r="W93" s="73"/>
      <c r="X93" s="73"/>
      <c r="Y93" s="74"/>
    </row>
    <row r="94" spans="2:25" ht="21" customHeight="1">
      <c r="B94" s="75"/>
      <c r="C94" s="75"/>
      <c r="D94" s="75"/>
      <c r="E94" s="75"/>
      <c r="F94" s="75"/>
      <c r="G94" s="75"/>
      <c r="H94" s="75"/>
      <c r="J94" s="76"/>
      <c r="K94" s="77"/>
      <c r="L94" s="77"/>
      <c r="M94" s="77"/>
      <c r="N94" s="77"/>
      <c r="O94" s="77"/>
      <c r="P94" s="77"/>
      <c r="Q94" s="78"/>
      <c r="S94" s="76"/>
      <c r="T94" s="77"/>
      <c r="U94" s="77"/>
      <c r="V94" s="77"/>
      <c r="W94" s="77"/>
      <c r="X94" s="77"/>
      <c r="Y94" s="78"/>
    </row>
    <row r="95" spans="2:25" ht="21" customHeight="1">
      <c r="B95" s="75"/>
      <c r="C95" s="75"/>
      <c r="D95" s="75"/>
      <c r="E95" s="75"/>
      <c r="F95" s="75"/>
      <c r="G95" s="75"/>
      <c r="H95" s="75"/>
      <c r="J95" s="79"/>
      <c r="K95" s="80"/>
      <c r="L95" s="80"/>
      <c r="M95" s="80"/>
      <c r="N95" s="80"/>
      <c r="O95" s="80"/>
      <c r="P95" s="80"/>
      <c r="Q95" s="81"/>
      <c r="S95" s="79"/>
      <c r="T95" s="80"/>
      <c r="U95" s="80"/>
      <c r="V95" s="80"/>
      <c r="W95" s="80"/>
      <c r="X95" s="80"/>
      <c r="Y95" s="81"/>
    </row>
    <row r="96" ht="21" customHeight="1"/>
    <row r="97" spans="2:25" ht="21" customHeight="1">
      <c r="B97" s="65"/>
      <c r="C97" s="65"/>
      <c r="D97" s="65"/>
      <c r="E97" s="65"/>
      <c r="F97" s="65"/>
      <c r="G97" s="65"/>
      <c r="H97" s="65"/>
      <c r="J97" s="65"/>
      <c r="K97" s="65"/>
      <c r="L97" s="65"/>
      <c r="M97" s="65"/>
      <c r="N97" s="65"/>
      <c r="O97" s="65"/>
      <c r="P97" s="65"/>
      <c r="Q97" s="65"/>
      <c r="S97" s="66"/>
      <c r="T97" s="67"/>
      <c r="U97" s="67"/>
      <c r="V97" s="67"/>
      <c r="W97" s="67"/>
      <c r="X97" s="67"/>
      <c r="Y97" s="68"/>
    </row>
    <row r="98" spans="2:25" ht="15">
      <c r="B98" s="65"/>
      <c r="C98" s="65"/>
      <c r="D98" s="65"/>
      <c r="E98" s="65"/>
      <c r="F98" s="65"/>
      <c r="G98" s="65"/>
      <c r="H98" s="65"/>
      <c r="J98" s="65"/>
      <c r="K98" s="65"/>
      <c r="L98" s="65"/>
      <c r="M98" s="65"/>
      <c r="N98" s="65"/>
      <c r="O98" s="65"/>
      <c r="P98" s="65"/>
      <c r="Q98" s="65"/>
      <c r="S98" s="69"/>
      <c r="T98" s="70"/>
      <c r="U98" s="70"/>
      <c r="V98" s="70"/>
      <c r="W98" s="70"/>
      <c r="X98" s="70"/>
      <c r="Y98" s="71"/>
    </row>
    <row r="99" spans="2:25" ht="21" customHeight="1">
      <c r="B99" s="65"/>
      <c r="C99" s="65"/>
      <c r="D99" s="65"/>
      <c r="E99" s="65"/>
      <c r="F99" s="65"/>
      <c r="G99" s="65"/>
      <c r="H99" s="65"/>
      <c r="J99" s="65"/>
      <c r="K99" s="65"/>
      <c r="L99" s="65"/>
      <c r="M99" s="65"/>
      <c r="N99" s="65"/>
      <c r="O99" s="65"/>
      <c r="P99" s="65"/>
      <c r="Q99" s="65"/>
      <c r="S99" s="69"/>
      <c r="T99" s="70"/>
      <c r="U99" s="70"/>
      <c r="V99" s="70"/>
      <c r="W99" s="70"/>
      <c r="X99" s="70"/>
      <c r="Y99" s="71"/>
    </row>
    <row r="100" spans="2:25" ht="21" customHeight="1">
      <c r="B100" s="65"/>
      <c r="C100" s="65"/>
      <c r="D100" s="65"/>
      <c r="E100" s="65"/>
      <c r="F100" s="65"/>
      <c r="G100" s="65"/>
      <c r="H100" s="65"/>
      <c r="J100" s="65"/>
      <c r="K100" s="65"/>
      <c r="L100" s="65"/>
      <c r="M100" s="65"/>
      <c r="N100" s="65"/>
      <c r="O100" s="65"/>
      <c r="P100" s="65"/>
      <c r="Q100" s="65"/>
      <c r="S100" s="69"/>
      <c r="T100" s="70"/>
      <c r="U100" s="70"/>
      <c r="V100" s="70"/>
      <c r="W100" s="70"/>
      <c r="X100" s="70"/>
      <c r="Y100" s="71"/>
    </row>
    <row r="101" spans="2:25" ht="21" customHeight="1">
      <c r="B101" s="65"/>
      <c r="C101" s="65"/>
      <c r="D101" s="65"/>
      <c r="E101" s="65"/>
      <c r="F101" s="65"/>
      <c r="G101" s="65"/>
      <c r="H101" s="65"/>
      <c r="J101" s="65"/>
      <c r="K101" s="65"/>
      <c r="L101" s="65"/>
      <c r="M101" s="65"/>
      <c r="N101" s="65"/>
      <c r="O101" s="65"/>
      <c r="P101" s="65"/>
      <c r="Q101" s="65"/>
      <c r="S101" s="69"/>
      <c r="T101" s="70"/>
      <c r="U101" s="70"/>
      <c r="V101" s="70"/>
      <c r="W101" s="70"/>
      <c r="X101" s="70"/>
      <c r="Y101" s="71"/>
    </row>
    <row r="102" spans="2:25" ht="21" customHeight="1">
      <c r="B102" s="65"/>
      <c r="C102" s="65"/>
      <c r="D102" s="65"/>
      <c r="E102" s="65"/>
      <c r="F102" s="65"/>
      <c r="G102" s="65"/>
      <c r="H102" s="65"/>
      <c r="J102" s="65"/>
      <c r="K102" s="65"/>
      <c r="L102" s="65"/>
      <c r="M102" s="65"/>
      <c r="N102" s="65"/>
      <c r="O102" s="65"/>
      <c r="P102" s="65"/>
      <c r="Q102" s="65"/>
      <c r="S102" s="69"/>
      <c r="T102" s="70"/>
      <c r="U102" s="70"/>
      <c r="V102" s="70"/>
      <c r="W102" s="70"/>
      <c r="X102" s="70"/>
      <c r="Y102" s="71"/>
    </row>
    <row r="103" spans="2:25" ht="21" customHeight="1">
      <c r="B103" s="65"/>
      <c r="C103" s="65"/>
      <c r="D103" s="65"/>
      <c r="E103" s="65"/>
      <c r="F103" s="65"/>
      <c r="G103" s="65"/>
      <c r="H103" s="65"/>
      <c r="J103" s="65"/>
      <c r="K103" s="65"/>
      <c r="L103" s="65"/>
      <c r="M103" s="65"/>
      <c r="N103" s="65"/>
      <c r="O103" s="65"/>
      <c r="P103" s="65"/>
      <c r="Q103" s="65"/>
      <c r="S103" s="69"/>
      <c r="T103" s="70"/>
      <c r="U103" s="70"/>
      <c r="V103" s="70"/>
      <c r="W103" s="70"/>
      <c r="X103" s="70"/>
      <c r="Y103" s="71"/>
    </row>
    <row r="104" spans="2:25" ht="21" customHeight="1">
      <c r="B104" s="65"/>
      <c r="C104" s="65"/>
      <c r="D104" s="65"/>
      <c r="E104" s="65"/>
      <c r="F104" s="65"/>
      <c r="G104" s="65"/>
      <c r="H104" s="65"/>
      <c r="J104" s="65"/>
      <c r="K104" s="65"/>
      <c r="L104" s="65"/>
      <c r="M104" s="65"/>
      <c r="N104" s="65"/>
      <c r="O104" s="65"/>
      <c r="P104" s="65"/>
      <c r="Q104" s="65"/>
      <c r="S104" s="69"/>
      <c r="T104" s="70"/>
      <c r="U104" s="70"/>
      <c r="V104" s="70"/>
      <c r="W104" s="70"/>
      <c r="X104" s="70"/>
      <c r="Y104" s="71"/>
    </row>
    <row r="105" spans="2:25" ht="21" customHeight="1">
      <c r="B105" s="65"/>
      <c r="C105" s="65"/>
      <c r="D105" s="65"/>
      <c r="E105" s="65"/>
      <c r="F105" s="65"/>
      <c r="G105" s="65"/>
      <c r="H105" s="65"/>
      <c r="J105" s="65"/>
      <c r="K105" s="65"/>
      <c r="L105" s="65"/>
      <c r="M105" s="65"/>
      <c r="N105" s="65"/>
      <c r="O105" s="65"/>
      <c r="P105" s="65"/>
      <c r="Q105" s="65"/>
      <c r="S105" s="69"/>
      <c r="T105" s="70"/>
      <c r="U105" s="70"/>
      <c r="V105" s="70"/>
      <c r="W105" s="70"/>
      <c r="X105" s="70"/>
      <c r="Y105" s="71"/>
    </row>
    <row r="106" spans="2:25" ht="21" customHeight="1">
      <c r="B106" s="65"/>
      <c r="C106" s="65"/>
      <c r="D106" s="65"/>
      <c r="E106" s="65"/>
      <c r="F106" s="65"/>
      <c r="G106" s="65"/>
      <c r="H106" s="65"/>
      <c r="J106" s="65"/>
      <c r="K106" s="65"/>
      <c r="L106" s="65"/>
      <c r="M106" s="65"/>
      <c r="N106" s="65"/>
      <c r="O106" s="65"/>
      <c r="P106" s="65"/>
      <c r="Q106" s="65"/>
      <c r="S106" s="72"/>
      <c r="T106" s="73"/>
      <c r="U106" s="73"/>
      <c r="V106" s="73"/>
      <c r="W106" s="73"/>
      <c r="X106" s="73"/>
      <c r="Y106" s="74"/>
    </row>
    <row r="107" spans="2:25" ht="21" customHeight="1">
      <c r="B107" s="58"/>
      <c r="C107" s="58"/>
      <c r="D107" s="58"/>
      <c r="E107" s="58"/>
      <c r="F107" s="58"/>
      <c r="G107" s="58"/>
      <c r="H107" s="58"/>
      <c r="J107" s="76"/>
      <c r="K107" s="77"/>
      <c r="L107" s="77"/>
      <c r="M107" s="77"/>
      <c r="N107" s="77"/>
      <c r="O107" s="77"/>
      <c r="P107" s="77"/>
      <c r="Q107" s="78"/>
      <c r="S107" s="39"/>
      <c r="T107" s="40"/>
      <c r="U107" s="40"/>
      <c r="V107" s="40"/>
      <c r="W107" s="40"/>
      <c r="X107" s="40"/>
      <c r="Y107" s="41"/>
    </row>
    <row r="108" spans="2:25" ht="21" customHeight="1">
      <c r="B108" s="58"/>
      <c r="C108" s="58"/>
      <c r="D108" s="58"/>
      <c r="E108" s="58"/>
      <c r="F108" s="58"/>
      <c r="G108" s="58"/>
      <c r="H108" s="58"/>
      <c r="J108" s="79"/>
      <c r="K108" s="80"/>
      <c r="L108" s="80"/>
      <c r="M108" s="80"/>
      <c r="N108" s="80"/>
      <c r="O108" s="80"/>
      <c r="P108" s="80"/>
      <c r="Q108" s="81"/>
      <c r="S108" s="42"/>
      <c r="T108" s="43"/>
      <c r="U108" s="43"/>
      <c r="V108" s="43"/>
      <c r="W108" s="43"/>
      <c r="X108" s="43"/>
      <c r="Y108" s="44"/>
    </row>
    <row r="109" ht="21" customHeight="1"/>
    <row r="110" spans="2:25" ht="21" customHeight="1">
      <c r="B110" s="66"/>
      <c r="C110" s="67"/>
      <c r="D110" s="67"/>
      <c r="E110" s="67"/>
      <c r="F110" s="67"/>
      <c r="G110" s="67"/>
      <c r="H110" s="68"/>
      <c r="J110" s="66"/>
      <c r="K110" s="67"/>
      <c r="L110" s="67"/>
      <c r="M110" s="67"/>
      <c r="N110" s="67"/>
      <c r="O110" s="67"/>
      <c r="P110" s="67"/>
      <c r="Q110" s="68"/>
      <c r="S110" s="66"/>
      <c r="T110" s="67"/>
      <c r="U110" s="67"/>
      <c r="V110" s="67"/>
      <c r="W110" s="67"/>
      <c r="X110" s="67"/>
      <c r="Y110" s="68"/>
    </row>
    <row r="111" spans="2:25" ht="15">
      <c r="B111" s="69"/>
      <c r="C111" s="70"/>
      <c r="D111" s="70"/>
      <c r="E111" s="70"/>
      <c r="F111" s="70"/>
      <c r="G111" s="70"/>
      <c r="H111" s="71"/>
      <c r="J111" s="69"/>
      <c r="K111" s="70"/>
      <c r="L111" s="70"/>
      <c r="M111" s="70"/>
      <c r="N111" s="70"/>
      <c r="O111" s="70"/>
      <c r="P111" s="70"/>
      <c r="Q111" s="71"/>
      <c r="S111" s="69"/>
      <c r="T111" s="70"/>
      <c r="U111" s="70"/>
      <c r="V111" s="70"/>
      <c r="W111" s="70"/>
      <c r="X111" s="70"/>
      <c r="Y111" s="71"/>
    </row>
    <row r="112" spans="2:25" ht="15">
      <c r="B112" s="69"/>
      <c r="C112" s="70"/>
      <c r="D112" s="70"/>
      <c r="E112" s="70"/>
      <c r="F112" s="70"/>
      <c r="G112" s="70"/>
      <c r="H112" s="71"/>
      <c r="J112" s="69"/>
      <c r="K112" s="70"/>
      <c r="L112" s="70"/>
      <c r="M112" s="70"/>
      <c r="N112" s="70"/>
      <c r="O112" s="70"/>
      <c r="P112" s="70"/>
      <c r="Q112" s="71"/>
      <c r="S112" s="69"/>
      <c r="T112" s="70"/>
      <c r="U112" s="70"/>
      <c r="V112" s="70"/>
      <c r="W112" s="70"/>
      <c r="X112" s="70"/>
      <c r="Y112" s="71"/>
    </row>
    <row r="113" spans="2:25" ht="21" customHeight="1">
      <c r="B113" s="69"/>
      <c r="C113" s="70"/>
      <c r="D113" s="70"/>
      <c r="E113" s="70"/>
      <c r="F113" s="70"/>
      <c r="G113" s="70"/>
      <c r="H113" s="71"/>
      <c r="J113" s="69"/>
      <c r="K113" s="70"/>
      <c r="L113" s="70"/>
      <c r="M113" s="70"/>
      <c r="N113" s="70"/>
      <c r="O113" s="70"/>
      <c r="P113" s="70"/>
      <c r="Q113" s="71"/>
      <c r="S113" s="69"/>
      <c r="T113" s="70"/>
      <c r="U113" s="70"/>
      <c r="V113" s="70"/>
      <c r="W113" s="70"/>
      <c r="X113" s="70"/>
      <c r="Y113" s="71"/>
    </row>
    <row r="114" spans="2:25" ht="21" customHeight="1">
      <c r="B114" s="69"/>
      <c r="C114" s="70"/>
      <c r="D114" s="70"/>
      <c r="E114" s="70"/>
      <c r="F114" s="70"/>
      <c r="G114" s="70"/>
      <c r="H114" s="71"/>
      <c r="J114" s="69"/>
      <c r="K114" s="70"/>
      <c r="L114" s="70"/>
      <c r="M114" s="70"/>
      <c r="N114" s="70"/>
      <c r="O114" s="70"/>
      <c r="P114" s="70"/>
      <c r="Q114" s="71"/>
      <c r="S114" s="69"/>
      <c r="T114" s="70"/>
      <c r="U114" s="70"/>
      <c r="V114" s="70"/>
      <c r="W114" s="70"/>
      <c r="X114" s="70"/>
      <c r="Y114" s="71"/>
    </row>
    <row r="115" spans="2:25" ht="21" customHeight="1">
      <c r="B115" s="69"/>
      <c r="C115" s="70"/>
      <c r="D115" s="70"/>
      <c r="E115" s="70"/>
      <c r="F115" s="70"/>
      <c r="G115" s="70"/>
      <c r="H115" s="71"/>
      <c r="J115" s="69"/>
      <c r="K115" s="70"/>
      <c r="L115" s="70"/>
      <c r="M115" s="70"/>
      <c r="N115" s="70"/>
      <c r="O115" s="70"/>
      <c r="P115" s="70"/>
      <c r="Q115" s="71"/>
      <c r="S115" s="69"/>
      <c r="T115" s="70"/>
      <c r="U115" s="70"/>
      <c r="V115" s="70"/>
      <c r="W115" s="70"/>
      <c r="X115" s="70"/>
      <c r="Y115" s="71"/>
    </row>
    <row r="116" spans="2:25" ht="24" customHeight="1">
      <c r="B116" s="69"/>
      <c r="C116" s="70"/>
      <c r="D116" s="70"/>
      <c r="E116" s="70"/>
      <c r="F116" s="70"/>
      <c r="G116" s="70"/>
      <c r="H116" s="71"/>
      <c r="J116" s="69"/>
      <c r="K116" s="70"/>
      <c r="L116" s="70"/>
      <c r="M116" s="70"/>
      <c r="N116" s="70"/>
      <c r="O116" s="70"/>
      <c r="P116" s="70"/>
      <c r="Q116" s="71"/>
      <c r="S116" s="69"/>
      <c r="T116" s="70"/>
      <c r="U116" s="70"/>
      <c r="V116" s="70"/>
      <c r="W116" s="70"/>
      <c r="X116" s="70"/>
      <c r="Y116" s="71"/>
    </row>
    <row r="117" spans="2:25" ht="24" customHeight="1">
      <c r="B117" s="69"/>
      <c r="C117" s="70"/>
      <c r="D117" s="70"/>
      <c r="E117" s="70"/>
      <c r="F117" s="70"/>
      <c r="G117" s="70"/>
      <c r="H117" s="71"/>
      <c r="J117" s="69"/>
      <c r="K117" s="70"/>
      <c r="L117" s="70"/>
      <c r="M117" s="70"/>
      <c r="N117" s="70"/>
      <c r="O117" s="70"/>
      <c r="P117" s="70"/>
      <c r="Q117" s="71"/>
      <c r="S117" s="69"/>
      <c r="T117" s="70"/>
      <c r="U117" s="70"/>
      <c r="V117" s="70"/>
      <c r="W117" s="70"/>
      <c r="X117" s="70"/>
      <c r="Y117" s="71"/>
    </row>
    <row r="118" spans="2:25" ht="24" customHeight="1">
      <c r="B118" s="69"/>
      <c r="C118" s="70"/>
      <c r="D118" s="70"/>
      <c r="E118" s="70"/>
      <c r="F118" s="70"/>
      <c r="G118" s="70"/>
      <c r="H118" s="71"/>
      <c r="J118" s="69"/>
      <c r="K118" s="70"/>
      <c r="L118" s="70"/>
      <c r="M118" s="70"/>
      <c r="N118" s="70"/>
      <c r="O118" s="70"/>
      <c r="P118" s="70"/>
      <c r="Q118" s="71"/>
      <c r="S118" s="69"/>
      <c r="T118" s="70"/>
      <c r="U118" s="70"/>
      <c r="V118" s="70"/>
      <c r="W118" s="70"/>
      <c r="X118" s="70"/>
      <c r="Y118" s="71"/>
    </row>
    <row r="119" spans="2:25" ht="15">
      <c r="B119" s="72"/>
      <c r="C119" s="73"/>
      <c r="D119" s="73"/>
      <c r="E119" s="73"/>
      <c r="F119" s="73"/>
      <c r="G119" s="73"/>
      <c r="H119" s="74"/>
      <c r="J119" s="72"/>
      <c r="K119" s="73"/>
      <c r="L119" s="73"/>
      <c r="M119" s="73"/>
      <c r="N119" s="73"/>
      <c r="O119" s="73"/>
      <c r="P119" s="73"/>
      <c r="Q119" s="74"/>
      <c r="S119" s="72"/>
      <c r="T119" s="73"/>
      <c r="U119" s="73"/>
      <c r="V119" s="73"/>
      <c r="W119" s="73"/>
      <c r="X119" s="73"/>
      <c r="Y119" s="74"/>
    </row>
    <row r="120" spans="2:25" ht="15">
      <c r="B120" s="39"/>
      <c r="C120" s="40"/>
      <c r="D120" s="40"/>
      <c r="E120" s="40"/>
      <c r="F120" s="40"/>
      <c r="G120" s="40"/>
      <c r="H120" s="41"/>
      <c r="J120" s="45"/>
      <c r="K120" s="46"/>
      <c r="L120" s="46"/>
      <c r="M120" s="46"/>
      <c r="N120" s="46"/>
      <c r="O120" s="46"/>
      <c r="P120" s="46"/>
      <c r="Q120" s="47"/>
      <c r="S120" s="39"/>
      <c r="T120" s="40"/>
      <c r="U120" s="40"/>
      <c r="V120" s="40"/>
      <c r="W120" s="40"/>
      <c r="X120" s="40"/>
      <c r="Y120" s="41"/>
    </row>
    <row r="121" spans="2:25" ht="15">
      <c r="B121" s="42"/>
      <c r="C121" s="43"/>
      <c r="D121" s="43"/>
      <c r="E121" s="43"/>
      <c r="F121" s="43"/>
      <c r="G121" s="43"/>
      <c r="H121" s="44"/>
      <c r="J121" s="48"/>
      <c r="K121" s="49"/>
      <c r="L121" s="49"/>
      <c r="M121" s="49"/>
      <c r="N121" s="49"/>
      <c r="O121" s="49"/>
      <c r="P121" s="49"/>
      <c r="Q121" s="50"/>
      <c r="S121" s="42"/>
      <c r="T121" s="43"/>
      <c r="U121" s="43"/>
      <c r="V121" s="43"/>
      <c r="W121" s="43"/>
      <c r="X121" s="43"/>
      <c r="Y121" s="44"/>
    </row>
    <row r="124" spans="5:23" ht="15">
      <c r="E124" s="14" t="s">
        <v>44</v>
      </c>
      <c r="F124" s="51"/>
      <c r="G124" s="51"/>
      <c r="H124" s="51"/>
      <c r="I124" s="51"/>
      <c r="J124" s="51"/>
      <c r="Q124" s="14" t="s">
        <v>45</v>
      </c>
      <c r="R124" s="51"/>
      <c r="S124" s="51"/>
      <c r="T124" s="51"/>
      <c r="U124" s="51"/>
      <c r="V124" s="51"/>
      <c r="W124" s="51"/>
    </row>
    <row r="125" spans="5:24" ht="27.75">
      <c r="E125" s="14" t="s">
        <v>46</v>
      </c>
      <c r="F125" s="52"/>
      <c r="G125" s="52"/>
      <c r="H125" s="52"/>
      <c r="I125" s="52"/>
      <c r="J125" s="52"/>
      <c r="K125" s="5" t="s">
        <v>47</v>
      </c>
      <c r="Q125" s="14" t="s">
        <v>46</v>
      </c>
      <c r="R125" s="51"/>
      <c r="S125" s="51"/>
      <c r="T125" s="51"/>
      <c r="U125" s="51"/>
      <c r="V125" s="51"/>
      <c r="W125" s="51"/>
      <c r="X125" s="5" t="s">
        <v>47</v>
      </c>
    </row>
    <row r="126" spans="5:24" ht="27.75">
      <c r="E126" s="14" t="s">
        <v>48</v>
      </c>
      <c r="F126" s="52"/>
      <c r="G126" s="52"/>
      <c r="H126" s="52"/>
      <c r="I126" s="52"/>
      <c r="J126" s="52"/>
      <c r="Q126" s="53"/>
      <c r="R126" s="53"/>
      <c r="S126" s="53"/>
      <c r="T126" s="53"/>
      <c r="U126" s="53"/>
      <c r="V126" s="53"/>
      <c r="W126" s="53"/>
      <c r="X126" s="53"/>
    </row>
    <row r="127" spans="5:23" ht="27.75">
      <c r="E127" s="14" t="s">
        <v>49</v>
      </c>
      <c r="F127" s="27"/>
      <c r="G127" s="27"/>
      <c r="H127" s="27"/>
      <c r="I127" s="27"/>
      <c r="J127" s="27"/>
      <c r="Q127" s="14" t="s">
        <v>49</v>
      </c>
      <c r="R127" s="28"/>
      <c r="S127" s="28"/>
      <c r="T127" s="28"/>
      <c r="U127" s="28"/>
      <c r="V127" s="28"/>
      <c r="W127" s="28"/>
    </row>
    <row r="128" spans="5:10" ht="27.75">
      <c r="E128" s="14" t="s">
        <v>50</v>
      </c>
      <c r="F128" s="29"/>
      <c r="G128" s="29"/>
      <c r="H128" s="29"/>
      <c r="I128" s="29"/>
      <c r="J128" s="29"/>
    </row>
  </sheetData>
  <protectedRanges>
    <protectedRange sqref="M7 H8 V13 X26 B46:Z50 B52:Z56 B58:Z62 B67:Z72 B76 B84 B94 J84 J94 S84 S94 B97 B107 J97 J107 S97 S107 B110 B120 J110 J120 S110 S120 R124:R125 Q126 R127 F124:F128 K35:S40" name="ช่วง1_1_1"/>
  </protectedRanges>
  <mergeCells count="281">
    <mergeCell ref="Y71:Z71"/>
    <mergeCell ref="A1:Z1"/>
    <mergeCell ref="J2:Q2"/>
    <mergeCell ref="A3:Z3"/>
    <mergeCell ref="A4:Z4"/>
    <mergeCell ref="M7:P7"/>
    <mergeCell ref="A10:A11"/>
    <mergeCell ref="A25:Z25"/>
    <mergeCell ref="B26:G26"/>
    <mergeCell ref="H26:J26"/>
    <mergeCell ref="K26:M26"/>
    <mergeCell ref="N26:P26"/>
    <mergeCell ref="Q26:S26"/>
    <mergeCell ref="T26:U26"/>
    <mergeCell ref="V26:W26"/>
    <mergeCell ref="H8:J8"/>
    <mergeCell ref="B10:J11"/>
    <mergeCell ref="K10:R10"/>
    <mergeCell ref="S10:Z10"/>
    <mergeCell ref="K11:M11"/>
    <mergeCell ref="N11:P11"/>
    <mergeCell ref="B14:J14"/>
    <mergeCell ref="K14:M14"/>
    <mergeCell ref="N14:P14"/>
    <mergeCell ref="B71:G71"/>
    <mergeCell ref="H71:P71"/>
    <mergeCell ref="Q71:X71"/>
    <mergeCell ref="Q11:R11"/>
    <mergeCell ref="S11:U11"/>
    <mergeCell ref="V11:X11"/>
    <mergeCell ref="K18:M18"/>
    <mergeCell ref="N18:P18"/>
    <mergeCell ref="Q18:R18"/>
    <mergeCell ref="S13:U19"/>
    <mergeCell ref="V13:X19"/>
    <mergeCell ref="B29:G29"/>
    <mergeCell ref="V29:W29"/>
    <mergeCell ref="B39:G39"/>
    <mergeCell ref="H39:J39"/>
    <mergeCell ref="K39:M39"/>
    <mergeCell ref="N39:P39"/>
    <mergeCell ref="Q39:S39"/>
    <mergeCell ref="T39:U39"/>
    <mergeCell ref="H29:J29"/>
    <mergeCell ref="K29:M29"/>
    <mergeCell ref="N29:P29"/>
    <mergeCell ref="Q29:S29"/>
    <mergeCell ref="T29:U29"/>
    <mergeCell ref="Y11:Z11"/>
    <mergeCell ref="A12:Z12"/>
    <mergeCell ref="B13:J13"/>
    <mergeCell ref="K13:M13"/>
    <mergeCell ref="N13:P13"/>
    <mergeCell ref="Q13:R13"/>
    <mergeCell ref="A20:P20"/>
    <mergeCell ref="Q20:R20"/>
    <mergeCell ref="S20:U20"/>
    <mergeCell ref="V20:X20"/>
    <mergeCell ref="Y20:Z20"/>
    <mergeCell ref="B16:J16"/>
    <mergeCell ref="K16:M16"/>
    <mergeCell ref="N16:P16"/>
    <mergeCell ref="Q16:R16"/>
    <mergeCell ref="B19:J19"/>
    <mergeCell ref="K19:M19"/>
    <mergeCell ref="N19:P19"/>
    <mergeCell ref="Q19:R19"/>
    <mergeCell ref="B17:J17"/>
    <mergeCell ref="B18:J18"/>
    <mergeCell ref="K17:M17"/>
    <mergeCell ref="N17:P17"/>
    <mergeCell ref="Q17:R17"/>
    <mergeCell ref="Y13:Z19"/>
    <mergeCell ref="A21:Z21"/>
    <mergeCell ref="B24:G24"/>
    <mergeCell ref="H24:J24"/>
    <mergeCell ref="K24:M24"/>
    <mergeCell ref="N24:P24"/>
    <mergeCell ref="Q24:S24"/>
    <mergeCell ref="T24:U24"/>
    <mergeCell ref="V24:W24"/>
    <mergeCell ref="X24:Z24"/>
    <mergeCell ref="A22:Z22"/>
    <mergeCell ref="Q14:R14"/>
    <mergeCell ref="B15:J15"/>
    <mergeCell ref="K15:M15"/>
    <mergeCell ref="N15:P15"/>
    <mergeCell ref="Q15:R15"/>
    <mergeCell ref="B38:G38"/>
    <mergeCell ref="B37:G37"/>
    <mergeCell ref="B36:G36"/>
    <mergeCell ref="B35:G35"/>
    <mergeCell ref="B27:G27"/>
    <mergeCell ref="H27:J27"/>
    <mergeCell ref="K27:M27"/>
    <mergeCell ref="N27:P27"/>
    <mergeCell ref="Q27:S27"/>
    <mergeCell ref="B34:G34"/>
    <mergeCell ref="B33:G33"/>
    <mergeCell ref="B32:G32"/>
    <mergeCell ref="B31:G31"/>
    <mergeCell ref="B30:G30"/>
    <mergeCell ref="H38:J38"/>
    <mergeCell ref="H37:J37"/>
    <mergeCell ref="H36:J36"/>
    <mergeCell ref="H35:J35"/>
    <mergeCell ref="H34:J34"/>
    <mergeCell ref="H33:J33"/>
    <mergeCell ref="H32:J32"/>
    <mergeCell ref="H31:J31"/>
    <mergeCell ref="H30:J30"/>
    <mergeCell ref="K38:M38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T40:U40"/>
    <mergeCell ref="V40:W40"/>
    <mergeCell ref="A41:S41"/>
    <mergeCell ref="T41:U41"/>
    <mergeCell ref="V41:W41"/>
    <mergeCell ref="B40:G40"/>
    <mergeCell ref="H40:J40"/>
    <mergeCell ref="K40:M40"/>
    <mergeCell ref="N40:P40"/>
    <mergeCell ref="Q40:S40"/>
    <mergeCell ref="B49:L49"/>
    <mergeCell ref="M49:X49"/>
    <mergeCell ref="Y49:Z49"/>
    <mergeCell ref="B50:L50"/>
    <mergeCell ref="Y50:Z50"/>
    <mergeCell ref="X41:Z41"/>
    <mergeCell ref="A42:Z42"/>
    <mergeCell ref="B44:L44"/>
    <mergeCell ref="M44:X44"/>
    <mergeCell ref="Y44:Z44"/>
    <mergeCell ref="A45:Z45"/>
    <mergeCell ref="B46:L46"/>
    <mergeCell ref="M46:X46"/>
    <mergeCell ref="Y46:Z46"/>
    <mergeCell ref="B47:L47"/>
    <mergeCell ref="M47:X47"/>
    <mergeCell ref="Y47:Z47"/>
    <mergeCell ref="B48:L48"/>
    <mergeCell ref="M48:X48"/>
    <mergeCell ref="Y48:Z48"/>
    <mergeCell ref="B54:L54"/>
    <mergeCell ref="M54:X54"/>
    <mergeCell ref="Y54:Z54"/>
    <mergeCell ref="B55:L55"/>
    <mergeCell ref="M55:X55"/>
    <mergeCell ref="Y55:Z55"/>
    <mergeCell ref="A51:Z51"/>
    <mergeCell ref="B52:L52"/>
    <mergeCell ref="M52:X52"/>
    <mergeCell ref="Y52:Z52"/>
    <mergeCell ref="B53:L53"/>
    <mergeCell ref="M53:X53"/>
    <mergeCell ref="Y53:Z53"/>
    <mergeCell ref="B59:L59"/>
    <mergeCell ref="M59:X59"/>
    <mergeCell ref="Y59:Z59"/>
    <mergeCell ref="B60:L60"/>
    <mergeCell ref="M60:X60"/>
    <mergeCell ref="Y60:Z60"/>
    <mergeCell ref="B56:L56"/>
    <mergeCell ref="M56:X56"/>
    <mergeCell ref="Y56:Z56"/>
    <mergeCell ref="A57:Z57"/>
    <mergeCell ref="B58:L58"/>
    <mergeCell ref="M58:X58"/>
    <mergeCell ref="Y58:Z58"/>
    <mergeCell ref="B66:G66"/>
    <mergeCell ref="H66:P66"/>
    <mergeCell ref="Q66:X66"/>
    <mergeCell ref="Y66:Z66"/>
    <mergeCell ref="B67:G67"/>
    <mergeCell ref="H67:P67"/>
    <mergeCell ref="Q67:X67"/>
    <mergeCell ref="Y67:Z67"/>
    <mergeCell ref="B61:L61"/>
    <mergeCell ref="M61:X61"/>
    <mergeCell ref="Y61:Z61"/>
    <mergeCell ref="B62:L62"/>
    <mergeCell ref="M62:X62"/>
    <mergeCell ref="Y62:Z62"/>
    <mergeCell ref="B70:G70"/>
    <mergeCell ref="H70:P70"/>
    <mergeCell ref="Q70:X70"/>
    <mergeCell ref="Y70:Z70"/>
    <mergeCell ref="B68:G68"/>
    <mergeCell ref="H68:P68"/>
    <mergeCell ref="Q68:X68"/>
    <mergeCell ref="Y68:Z68"/>
    <mergeCell ref="B69:G69"/>
    <mergeCell ref="H69:P69"/>
    <mergeCell ref="Q69:X69"/>
    <mergeCell ref="Y69:Z69"/>
    <mergeCell ref="B84:H93"/>
    <mergeCell ref="J84:Q93"/>
    <mergeCell ref="S84:Y93"/>
    <mergeCell ref="B94:H95"/>
    <mergeCell ref="J94:Q95"/>
    <mergeCell ref="S94:Y95"/>
    <mergeCell ref="B72:G72"/>
    <mergeCell ref="H72:P72"/>
    <mergeCell ref="Q72:X72"/>
    <mergeCell ref="Y72:Z72"/>
    <mergeCell ref="B76:Y80"/>
    <mergeCell ref="B110:H119"/>
    <mergeCell ref="J110:Q119"/>
    <mergeCell ref="S110:Y119"/>
    <mergeCell ref="B120:H121"/>
    <mergeCell ref="J120:Q121"/>
    <mergeCell ref="S120:Y121"/>
    <mergeCell ref="B97:H106"/>
    <mergeCell ref="J97:Q106"/>
    <mergeCell ref="S97:Y106"/>
    <mergeCell ref="B107:H108"/>
    <mergeCell ref="J107:Q108"/>
    <mergeCell ref="S107:Y108"/>
    <mergeCell ref="F127:J127"/>
    <mergeCell ref="R127:W127"/>
    <mergeCell ref="F128:J128"/>
    <mergeCell ref="F124:J124"/>
    <mergeCell ref="R124:W124"/>
    <mergeCell ref="F125:J125"/>
    <mergeCell ref="R125:W125"/>
    <mergeCell ref="F126:J126"/>
    <mergeCell ref="Q126:X126"/>
    <mergeCell ref="K37:M37"/>
    <mergeCell ref="K36:M36"/>
    <mergeCell ref="K35:M35"/>
    <mergeCell ref="K34:M34"/>
    <mergeCell ref="K33:M33"/>
    <mergeCell ref="K32:M32"/>
    <mergeCell ref="K31:M31"/>
    <mergeCell ref="K30:M30"/>
    <mergeCell ref="N38:P38"/>
    <mergeCell ref="N37:P37"/>
    <mergeCell ref="N36:P36"/>
    <mergeCell ref="N35:P35"/>
    <mergeCell ref="N34:P34"/>
    <mergeCell ref="N33:P33"/>
    <mergeCell ref="N32:P32"/>
    <mergeCell ref="N31:P31"/>
    <mergeCell ref="N30:P30"/>
    <mergeCell ref="Q38:S38"/>
    <mergeCell ref="Q37:S37"/>
    <mergeCell ref="Q36:S36"/>
    <mergeCell ref="Q35:S35"/>
    <mergeCell ref="Q34:S34"/>
    <mergeCell ref="Q33:S33"/>
    <mergeCell ref="Q32:S32"/>
    <mergeCell ref="Q31:S31"/>
    <mergeCell ref="Q30:S30"/>
    <mergeCell ref="T38:U38"/>
    <mergeCell ref="T37:U37"/>
    <mergeCell ref="T36:U36"/>
    <mergeCell ref="T35:U35"/>
    <mergeCell ref="T34:U34"/>
    <mergeCell ref="T33:U33"/>
    <mergeCell ref="T32:U32"/>
    <mergeCell ref="T31:U31"/>
    <mergeCell ref="T30:U30"/>
    <mergeCell ref="X26:Z40"/>
    <mergeCell ref="V38:W38"/>
    <mergeCell ref="V37:W37"/>
    <mergeCell ref="V36:W36"/>
    <mergeCell ref="V35:W35"/>
    <mergeCell ref="V34:W34"/>
    <mergeCell ref="V33:W33"/>
    <mergeCell ref="V32:W32"/>
    <mergeCell ref="V31:W31"/>
    <mergeCell ref="V30:W30"/>
    <mergeCell ref="V39:W39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2:Z56 Y58:Z62 Y46:Y50 Z46:Z49 Y67:Y72 Z67:Z70 Z72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R39:S40 L39:M40 K35:K40 O39:P40 Q35:Q40 N35:N40">
      <formula1>0</formula1>
    </dataValidation>
    <dataValidation type="list" allowBlank="1" showInputMessage="1" showErrorMessage="1" error="กรุณาเลือกข้อมูลตามที่กำหนดให้" sqref="B67:B72 C67:G70 C72:G72">
      <formula1>LIST!$G$2:$G$10</formula1>
    </dataValidation>
    <dataValidation type="list" allowBlank="1" showInputMessage="1" showErrorMessage="1" error="กรุณาเลือกข้อมูลตามที่กำหนดให้" sqref="B46:L50">
      <formula1>LIST!$A$2:$A$6</formula1>
    </dataValidation>
    <dataValidation type="list" allowBlank="1" showInputMessage="1" showErrorMessage="1" error="กรุณาเลือกข้อมูลตามที่กำหนดให้" sqref="B52:L56">
      <formula1>LIST!$C$2:$C$10</formula1>
    </dataValidation>
    <dataValidation type="list" allowBlank="1" showInputMessage="1" showErrorMessage="1" error="กรุณาเลือกข้อมูลตามที่กำหนดให้" sqref="B58:L62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โสฬส เอี่ยมเหมือน</cp:lastModifiedBy>
  <cp:lastPrinted>2022-11-14T02:43:08Z</cp:lastPrinted>
  <dcterms:created xsi:type="dcterms:W3CDTF">2021-11-29T04:23:48Z</dcterms:created>
  <dcterms:modified xsi:type="dcterms:W3CDTF">2023-02-07T03:32:09Z</dcterms:modified>
  <cp:category/>
  <cp:version/>
  <cp:contentType/>
  <cp:contentStatus/>
</cp:coreProperties>
</file>