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JfuTyge3JzU9IlY4u9DUpDe5dpJu9AHqf/ZFnP3UysKROp1HfG5HDLaL6yEUKStHEYnzayNzca1+cxYwbvY9ZA==" workbookSpinCount="100000" workbookSaltValue="/Xy/iiLMYEkTVnkSECbP2A==" lockStructure="1"/>
  <bookViews>
    <workbookView xWindow="65416" yWindow="65416" windowWidth="29040" windowHeight="15720" tabRatio="922" firstSheet="3" activeTab="3"/>
  </bookViews>
  <sheets>
    <sheet name="LIST" sheetId="24" state="hidden" r:id="rId1"/>
    <sheet name="สจป.ที่ 3 สข.พร" sheetId="5" state="hidden" r:id="rId2"/>
    <sheet name="สจป.ที่ 4 สข.พล" sheetId="8" state="hidden" r:id="rId3"/>
    <sheet name="สจป.ที่ 8 (นม)" sheetId="23" r:id="rId4"/>
  </sheets>
  <externalReferences>
    <externalReference r:id="rId7"/>
  </externalReferences>
  <definedNames>
    <definedName name="_xlnm.Print_Area" localSheetId="1">'สจป.ที่ 3 สข.พร'!$A$1:$Z$122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<sst xmlns="http://schemas.openxmlformats.org/spreadsheetml/2006/main" count="248" uniqueCount="92">
  <si>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</si>
  <si>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</si>
  <si>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</si>
  <si>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</si>
  <si>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</si>
  <si>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</si>
  <si>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</si>
  <si>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</si>
  <si>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</si>
  <si>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</si>
  <si>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</si>
  <si>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</si>
  <si>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</si>
  <si>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</si>
  <si>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</si>
  <si>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</si>
  <si>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</si>
  <si>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รอบระหว่างปี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</si>
  <si>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</si>
  <si>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</si>
  <si>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</si>
  <si>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</si>
  <si>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</si>
  <si>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</si>
  <si>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</si>
  <si>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</si>
  <si>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</si>
  <si>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</si>
  <si>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</si>
  <si>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</si>
  <si>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</si>
  <si>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</si>
  <si>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</si>
  <si>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</si>
  <si>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</si>
  <si>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</si>
  <si>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</si>
  <si>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</si>
  <si>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</si>
  <si>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</si>
  <si>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</si>
  <si>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</si>
  <si>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</si>
  <si>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</si>
  <si>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</si>
  <si>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</si>
  <si>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</si>
  <si>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</si>
  <si>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</si>
  <si>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</si>
  <si>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</si>
  <si>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</si>
  <si>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</si>
  <si>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</si>
  <si>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</si>
  <si>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</si>
  <si>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</si>
  <si>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</si>
  <si>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</si>
  <si>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</si>
  <si>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</si>
  <si>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</si>
  <si>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</si>
  <si>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</si>
  <si>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</si>
  <si>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</si>
  <si>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</si>
  <si>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</si>
  <si>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</si>
  <si>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</si>
  <si>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</si>
  <si>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</si>
  <si>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</si>
  <si>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</si>
  <si>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</si>
  <si>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ปลูกป่าทั่วไป (ไร่)</t>
  </si>
  <si>
    <t>กิจกรรมฟื้นฟูระบบนิเวศในพื้นที่ป่าสงวนแห่งชาติ</t>
  </si>
  <si>
    <t>งานฟื้นฟูระบบนิเวศในพื้นที่ป่าสงวนแห่งชาติ</t>
  </si>
  <si>
    <t>การสำรวจและรังวัดแนวเขต (ไร่)</t>
  </si>
  <si>
    <t>การสำรวจและรังวัดแนวเขตแปลงปลูกและทางตรวจการ (ไร่)</t>
  </si>
  <si>
    <t xml:space="preserve">การเตรียมพื้นที่ (ไร่) </t>
  </si>
  <si>
    <t>การทำทางตรวจการ (ไร่)</t>
  </si>
  <si>
    <t>การทำแนวกันไฟ (ไร่)</t>
  </si>
  <si>
    <t>การถาง (ไร่)</t>
  </si>
  <si>
    <t>การเก็บ ริบ สุม เผา (ไร่)</t>
  </si>
  <si>
    <t>การปลูกต้นไม้ (ไร่)</t>
  </si>
  <si>
    <t>การทำหลักและปักหมายแนว (ไร่)</t>
  </si>
  <si>
    <t>การปลูกและการขนกล้า (ไร่)</t>
  </si>
  <si>
    <t>การกำจัดวัชพืชหลังปลูกและการปลูกซ่อม (ไร่)</t>
  </si>
  <si>
    <t>การดายวัชพืชหลังปลูก (ไร่)</t>
  </si>
  <si>
    <t>การปลูกซ่อมและนับอัตราการรอดตาย (ไร่)</t>
  </si>
  <si>
    <t>สำนักจัดการทรัพยากรป่าไม้ที่ 8 นครราชสีมา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</si>
</sst>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n">
        <color theme="3" tint="0.7999799847602844"/>
      </right>
      <top style="thin">
        <color rgb="FFCDDAE8"/>
      </top>
      <bottom style="thin">
        <color rgb="FFCDDAE8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02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/>
      <protection hidden="1"/>
    </xf>
    <xf numFmtId="0" fontId="3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2" xfId="0" applyNumberFormat="1" applyFont="1" applyFill="1" applyBorder="1" applyAlignment="1" applyProtection="1">
      <alignment horizontal="center" vertical="top"/>
      <protection locked="0"/>
    </xf>
    <xf numFmtId="188" fontId="2" fillId="3" borderId="3" xfId="0" applyNumberFormat="1" applyFont="1" applyFill="1" applyBorder="1" applyAlignment="1" applyProtection="1">
      <alignment horizontal="center" vertical="top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3" fillId="4" borderId="1" xfId="20" applyNumberFormat="1" applyFont="1" applyFill="1" applyBorder="1" applyAlignment="1" applyProtection="1">
      <alignment horizontal="center" vertical="center"/>
      <protection hidden="1"/>
    </xf>
    <xf numFmtId="3" fontId="3" fillId="4" borderId="1" xfId="2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hidden="1"/>
    </xf>
    <xf numFmtId="2" fontId="3" fillId="4" borderId="4" xfId="20" applyNumberFormat="1" applyFont="1" applyFill="1" applyBorder="1" applyAlignment="1" applyProtection="1">
      <alignment horizontal="center" vertical="center"/>
      <protection hidden="1"/>
    </xf>
    <xf numFmtId="2" fontId="3" fillId="4" borderId="1" xfId="20" applyNumberFormat="1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right" vertical="top"/>
    </xf>
    <xf numFmtId="0" fontId="3" fillId="6" borderId="4" xfId="0" applyFont="1" applyFill="1" applyBorder="1" applyAlignment="1">
      <alignment horizontal="right" vertical="top"/>
    </xf>
    <xf numFmtId="2" fontId="3" fillId="6" borderId="1" xfId="20" applyNumberFormat="1" applyFont="1" applyFill="1" applyBorder="1" applyAlignment="1" applyProtection="1">
      <alignment horizontal="center" vertical="center"/>
      <protection hidden="1"/>
    </xf>
    <xf numFmtId="4" fontId="3" fillId="6" borderId="1" xfId="20" applyNumberFormat="1" applyFont="1" applyFill="1" applyBorder="1" applyAlignment="1">
      <alignment horizontal="center" vertical="top"/>
    </xf>
    <xf numFmtId="4" fontId="3" fillId="6" borderId="1" xfId="20" applyNumberFormat="1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>
      <alignment horizontal="left" vertical="top"/>
    </xf>
    <xf numFmtId="189" fontId="2" fillId="4" borderId="1" xfId="20" applyNumberFormat="1" applyFont="1" applyFill="1" applyBorder="1" applyAlignment="1" applyProtection="1">
      <alignment horizontal="center" vertical="center"/>
      <protection hidden="1"/>
    </xf>
    <xf numFmtId="1" fontId="2" fillId="4" borderId="1" xfId="20" applyNumberFormat="1" applyFont="1" applyFill="1" applyBorder="1" applyAlignment="1" applyProtection="1">
      <alignment horizontal="center" vertical="center"/>
      <protection hidden="1"/>
    </xf>
    <xf numFmtId="2" fontId="2" fillId="4" borderId="1" xfId="20" applyNumberFormat="1" applyFont="1" applyFill="1" applyBorder="1" applyAlignment="1" applyProtection="1">
      <alignment horizontal="center" vertical="center"/>
      <protection hidden="1"/>
    </xf>
    <xf numFmtId="4" fontId="2" fillId="4" borderId="2" xfId="20" applyNumberFormat="1" applyFont="1" applyFill="1" applyBorder="1" applyAlignment="1">
      <alignment horizontal="center" vertical="center"/>
    </xf>
    <xf numFmtId="4" fontId="2" fillId="4" borderId="3" xfId="20" applyNumberFormat="1" applyFont="1" applyFill="1" applyBorder="1" applyAlignment="1">
      <alignment horizontal="center" vertical="center"/>
    </xf>
    <xf numFmtId="4" fontId="2" fillId="4" borderId="4" xfId="20" applyNumberFormat="1" applyFont="1" applyFill="1" applyBorder="1" applyAlignment="1">
      <alignment horizontal="center" vertical="center"/>
    </xf>
    <xf numFmtId="4" fontId="2" fillId="3" borderId="2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20" applyNumberFormat="1" applyFont="1" applyFill="1" applyBorder="1" applyAlignment="1" applyProtection="1">
      <alignment horizontal="center" vertical="center"/>
      <protection hidden="1"/>
    </xf>
    <xf numFmtId="4" fontId="2" fillId="3" borderId="4" xfId="2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2" fontId="2" fillId="4" borderId="4" xfId="2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20" applyNumberFormat="1" applyFont="1" applyFill="1" applyBorder="1" applyAlignment="1" applyProtection="1">
      <alignment horizontal="center" vertical="center"/>
      <protection hidden="1"/>
    </xf>
    <xf numFmtId="3" fontId="2" fillId="3" borderId="1" xfId="20" applyNumberFormat="1" applyFont="1" applyFill="1" applyBorder="1" applyAlignment="1" applyProtection="1">
      <alignment horizontal="center" vertical="center"/>
      <protection locked="0"/>
    </xf>
    <xf numFmtId="3" fontId="2" fillId="3" borderId="2" xfId="2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hidden="1"/>
    </xf>
    <xf numFmtId="3" fontId="2" fillId="3" borderId="3" xfId="20" applyNumberFormat="1" applyFont="1" applyFill="1" applyBorder="1" applyAlignment="1" applyProtection="1">
      <alignment horizontal="center" vertical="center"/>
      <protection locked="0"/>
    </xf>
    <xf numFmtId="3" fontId="2" fillId="3" borderId="4" xfId="20" applyNumberFormat="1" applyFont="1" applyFill="1" applyBorder="1" applyAlignment="1" applyProtection="1">
      <alignment horizontal="center" vertical="center"/>
      <protection locked="0"/>
    </xf>
    <xf numFmtId="3" fontId="10" fillId="4" borderId="1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187" fontId="3" fillId="6" borderId="1" xfId="2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top"/>
    </xf>
    <xf numFmtId="189" fontId="3" fillId="6" borderId="8" xfId="20" applyNumberFormat="1" applyFont="1" applyFill="1" applyBorder="1" applyAlignment="1" applyProtection="1">
      <alignment horizontal="center" vertical="top"/>
      <protection hidden="1"/>
    </xf>
    <xf numFmtId="189" fontId="3" fillId="6" borderId="9" xfId="20" applyNumberFormat="1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2" fillId="3" borderId="12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3" xfId="0" applyFont="1" applyFill="1" applyBorder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11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9" xfId="0" applyFont="1" applyFill="1" applyBorder="1" applyAlignment="1" applyProtection="1">
      <alignment horizontal="center" vertical="top"/>
      <protection locked="0"/>
    </xf>
    <xf numFmtId="188" fontId="9" fillId="3" borderId="14" xfId="0" applyNumberFormat="1" applyFont="1" applyFill="1" applyBorder="1" applyAlignment="1" applyProtection="1">
      <alignment horizontal="center" vertical="top"/>
      <protection locked="0"/>
    </xf>
    <xf numFmtId="188" fontId="2" fillId="3" borderId="15" xfId="0" applyNumberFormat="1" applyFont="1" applyFill="1" applyBorder="1" applyAlignment="1" applyProtection="1">
      <alignment horizontal="center" vertical="top"/>
      <protection locked="0"/>
    </xf>
    <xf numFmtId="190" fontId="9" fillId="3" borderId="14" xfId="0" applyNumberFormat="1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horizontal="center" vertical="top"/>
      <protection locked="0"/>
    </xf>
    <xf numFmtId="0" fontId="9" fillId="3" borderId="1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3" fontId="3" fillId="4" borderId="2" xfId="20" applyNumberFormat="1" applyFont="1" applyFill="1" applyBorder="1" applyAlignment="1" applyProtection="1">
      <alignment horizontal="center" vertical="center"/>
      <protection locked="0"/>
    </xf>
    <xf numFmtId="3" fontId="3" fillId="4" borderId="3" xfId="20" applyNumberFormat="1" applyFont="1" applyFill="1" applyBorder="1" applyAlignment="1" applyProtection="1">
      <alignment horizontal="center" vertical="center"/>
      <protection locked="0"/>
    </xf>
    <xf numFmtId="3" fontId="3" fillId="4" borderId="4" xfId="20" applyNumberFormat="1" applyFont="1" applyFill="1" applyBorder="1" applyAlignment="1" applyProtection="1">
      <alignment horizontal="center" vertical="center"/>
      <protection locked="0"/>
    </xf>
    <xf numFmtId="3" fontId="2" fillId="3" borderId="16" xfId="2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3" fontId="2" fillId="4" borderId="17" xfId="0" applyNumberFormat="1" applyFont="1" applyFill="1" applyBorder="1" applyAlignment="1" applyProtection="1">
      <alignment horizontal="center" vertical="center"/>
      <protection hidden="1"/>
    </xf>
    <xf numFmtId="3" fontId="2" fillId="4" borderId="18" xfId="0" applyNumberFormat="1" applyFont="1" applyFill="1" applyBorder="1" applyAlignment="1" applyProtection="1">
      <alignment horizontal="center" vertical="center"/>
      <protection hidden="1"/>
    </xf>
    <xf numFmtId="3" fontId="3" fillId="4" borderId="17" xfId="0" applyNumberFormat="1" applyFont="1" applyFill="1" applyBorder="1" applyAlignment="1" applyProtection="1">
      <alignment horizontal="center" vertical="center"/>
      <protection hidden="1"/>
    </xf>
    <xf numFmtId="3" fontId="3" fillId="4" borderId="18" xfId="0" applyNumberFormat="1" applyFont="1" applyFill="1" applyBorder="1" applyAlignment="1" applyProtection="1">
      <alignment horizontal="center" vertical="center"/>
      <protection hidden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4" fontId="2" fillId="3" borderId="2" xfId="20" applyNumberFormat="1" applyFont="1" applyFill="1" applyBorder="1" applyAlignment="1" applyProtection="1">
      <alignment horizontal="center" vertical="center"/>
      <protection locked="0"/>
    </xf>
    <xf numFmtId="4" fontId="10" fillId="4" borderId="1" xfId="20" applyNumberFormat="1" applyFont="1" applyFill="1" applyBorder="1" applyAlignment="1" applyProtection="1">
      <alignment horizontal="center" vertical="center"/>
      <protection hidden="1"/>
    </xf>
    <xf numFmtId="4" fontId="3" fillId="4" borderId="1" xfId="20" applyNumberFormat="1" applyFont="1" applyFill="1" applyBorder="1" applyAlignment="1" applyProtection="1">
      <alignment horizontal="center" vertical="center"/>
      <protection hidden="1"/>
    </xf>
    <xf numFmtId="4" fontId="2" fillId="3" borderId="3" xfId="20" applyNumberFormat="1" applyFont="1" applyFill="1" applyBorder="1" applyAlignment="1" applyProtection="1">
      <alignment horizontal="center" vertical="center"/>
      <protection locked="0"/>
    </xf>
    <xf numFmtId="4" fontId="2" fillId="3" borderId="16" xfId="20" applyNumberFormat="1" applyFont="1" applyFill="1" applyBorder="1" applyAlignment="1" applyProtection="1">
      <alignment horizontal="center" vertical="center"/>
      <protection locked="0"/>
    </xf>
    <xf numFmtId="4" fontId="2" fillId="4" borderId="2" xfId="20" applyNumberFormat="1" applyFont="1" applyFill="1" applyBorder="1" applyAlignment="1">
      <alignment horizontal="right" vertical="center"/>
    </xf>
    <xf numFmtId="4" fontId="2" fillId="4" borderId="3" xfId="20" applyNumberFormat="1" applyFont="1" applyFill="1" applyBorder="1" applyAlignment="1">
      <alignment horizontal="right" vertical="center"/>
    </xf>
    <xf numFmtId="4" fontId="2" fillId="4" borderId="4" xfId="20" applyNumberFormat="1" applyFont="1" applyFill="1" applyBorder="1" applyAlignment="1">
      <alignment horizontal="right" vertical="center"/>
    </xf>
    <xf numFmtId="4" fontId="2" fillId="3" borderId="2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3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4" xfId="20" applyNumberFormat="1" applyFont="1" applyFill="1" applyBorder="1" applyAlignment="1" applyProtection="1">
      <alignment horizontal="right" vertical="center" wrapText="1"/>
      <protection locked="0"/>
    </xf>
    <xf numFmtId="4" fontId="2" fillId="3" borderId="4" xfId="20" applyNumberFormat="1" applyFont="1" applyFill="1" applyBorder="1" applyAlignment="1" applyProtection="1">
      <alignment horizontal="center" vertical="center"/>
      <protection locked="0"/>
    </xf>
    <xf numFmtId="4" fontId="3" fillId="4" borderId="2" xfId="20" applyNumberFormat="1" applyFont="1" applyFill="1" applyBorder="1" applyAlignment="1" applyProtection="1">
      <alignment horizontal="center" vertical="center"/>
      <protection hidden="1"/>
    </xf>
    <xf numFmtId="4" fontId="3" fillId="4" borderId="3" xfId="20" applyNumberFormat="1" applyFont="1" applyFill="1" applyBorder="1" applyAlignment="1" applyProtection="1">
      <alignment horizontal="center" vertical="center"/>
      <protection hidden="1"/>
    </xf>
    <xf numFmtId="4" fontId="3" fillId="4" borderId="4" xfId="20" applyNumberFormat="1" applyFont="1" applyFill="1" applyBorder="1" applyAlignment="1" applyProtection="1">
      <alignment horizontal="center" vertical="center"/>
      <protection hidden="1"/>
    </xf>
    <xf numFmtId="4" fontId="3" fillId="6" borderId="1" xfId="20" applyNumberFormat="1" applyFont="1" applyFill="1" applyBorder="1" applyAlignment="1">
      <alignment horizontal="right" vertical="top"/>
    </xf>
    <xf numFmtId="4" fontId="3" fillId="6" borderId="1" xfId="20" applyNumberFormat="1" applyFont="1" applyFill="1" applyBorder="1" applyAlignment="1" applyProtection="1">
      <alignment horizontal="right" vertical="top"/>
      <protection hidden="1"/>
    </xf>
    <xf numFmtId="0" fontId="2" fillId="3" borderId="2" xfId="0" applyFont="1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2" fillId="3" borderId="4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2" fillId="3" borderId="11" xfId="0" applyFont="1" applyFill="1" applyBorder="1" applyAlignment="1" applyProtection="1">
      <alignment horizontal="center" vertical="top" wrapText="1"/>
      <protection/>
    </xf>
    <xf numFmtId="0" fontId="2" fillId="3" borderId="8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/>
      <protection/>
    </xf>
    <xf numFmtId="0" fontId="2" fillId="3" borderId="6" xfId="0" applyFont="1" applyFill="1" applyBorder="1" applyAlignment="1" applyProtection="1">
      <alignment horizontal="center" vertical="top"/>
      <protection/>
    </xf>
    <xf numFmtId="0" fontId="2" fillId="3" borderId="11" xfId="0" applyFont="1" applyFill="1" applyBorder="1" applyAlignment="1" applyProtection="1">
      <alignment horizontal="center" vertical="top"/>
      <protection/>
    </xf>
    <xf numFmtId="0" fontId="2" fillId="3" borderId="8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9" xfId="0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 vertical="top"/>
      <protection/>
    </xf>
    <xf numFmtId="0" fontId="8" fillId="3" borderId="10" xfId="0" applyFont="1" applyFill="1" applyBorder="1" applyAlignment="1" applyProtection="1">
      <alignment horizontal="center" vertical="top"/>
      <protection/>
    </xf>
    <xf numFmtId="0" fontId="8" fillId="3" borderId="6" xfId="0" applyFont="1" applyFill="1" applyBorder="1" applyAlignment="1" applyProtection="1">
      <alignment horizontal="center" vertical="top"/>
      <protection/>
    </xf>
    <xf numFmtId="0" fontId="8" fillId="3" borderId="11" xfId="0" applyFont="1" applyFill="1" applyBorder="1" applyAlignment="1" applyProtection="1">
      <alignment horizontal="center" vertical="top"/>
      <protection/>
    </xf>
    <xf numFmtId="0" fontId="8" fillId="3" borderId="8" xfId="0" applyFont="1" applyFill="1" applyBorder="1" applyAlignment="1" applyProtection="1">
      <alignment horizontal="center" vertical="top"/>
      <protection/>
    </xf>
    <xf numFmtId="0" fontId="8" fillId="3" borderId="5" xfId="0" applyFont="1" applyFill="1" applyBorder="1" applyAlignment="1" applyProtection="1">
      <alignment horizontal="center" vertical="top"/>
      <protection/>
    </xf>
    <xf numFmtId="0" fontId="8" fillId="3" borderId="9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39</v>
      </c>
      <c r="C1" s="1" t="s">
        <v>40</v>
      </c>
      <c r="E1" s="1" t="s">
        <v>41</v>
      </c>
      <c r="G1" s="1" t="s">
        <v>30</v>
      </c>
    </row>
    <row r="2" spans="1:7" ht="15">
      <c r="A2" s="3" t="s">
        <v>42</v>
      </c>
      <c r="C2" s="3" t="s">
        <v>43</v>
      </c>
      <c r="E2" s="3" t="s">
        <v>44</v>
      </c>
      <c r="G2" s="3" t="s">
        <v>45</v>
      </c>
    </row>
    <row r="3" spans="1:7" ht="15">
      <c r="A3" s="3" t="s">
        <v>46</v>
      </c>
      <c r="C3" s="3" t="s">
        <v>47</v>
      </c>
      <c r="E3" s="3" t="s">
        <v>48</v>
      </c>
      <c r="G3" s="3" t="s">
        <v>49</v>
      </c>
    </row>
    <row r="4" spans="1:7" ht="15">
      <c r="A4" s="3" t="s">
        <v>50</v>
      </c>
      <c r="C4" s="3" t="s">
        <v>51</v>
      </c>
      <c r="E4" s="3" t="s">
        <v>52</v>
      </c>
      <c r="G4" s="3" t="s">
        <v>53</v>
      </c>
    </row>
    <row r="5" spans="1:7" ht="15">
      <c r="A5" s="3" t="s">
        <v>54</v>
      </c>
      <c r="C5" s="3" t="s">
        <v>55</v>
      </c>
      <c r="E5" s="3" t="s">
        <v>56</v>
      </c>
      <c r="G5" s="3" t="s">
        <v>57</v>
      </c>
    </row>
    <row r="6" spans="1:7" ht="15">
      <c r="A6" s="3" t="s">
        <v>58</v>
      </c>
      <c r="C6" s="3" t="s">
        <v>59</v>
      </c>
      <c r="E6" s="3" t="s">
        <v>60</v>
      </c>
      <c r="G6" s="3" t="s">
        <v>61</v>
      </c>
    </row>
    <row r="7" spans="3:7" ht="15">
      <c r="C7" s="3" t="s">
        <v>62</v>
      </c>
      <c r="E7" s="3" t="s">
        <v>63</v>
      </c>
      <c r="G7" s="3" t="s">
        <v>64</v>
      </c>
    </row>
    <row r="8" spans="3:7" ht="15">
      <c r="C8" s="3" t="s">
        <v>65</v>
      </c>
      <c r="E8" s="3" t="s">
        <v>66</v>
      </c>
      <c r="G8" s="3" t="s">
        <v>67</v>
      </c>
    </row>
    <row r="9" spans="3:7" ht="15">
      <c r="C9" s="3" t="s">
        <v>68</v>
      </c>
      <c r="E9" s="3" t="s">
        <v>58</v>
      </c>
      <c r="G9" s="3" t="s">
        <v>69</v>
      </c>
    </row>
    <row r="10" spans="3:7" ht="15">
      <c r="C10" s="3" t="s">
        <v>58</v>
      </c>
      <c r="G10" s="3" t="s">
        <v>58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20"/>
  <sheetViews>
    <sheetView view="pageBreakPreview" zoomScaleSheetLayoutView="100" workbookViewId="0" topLeftCell="A4">
      <selection activeCell="A18" sqref="A18:XFD18"/>
    </sheetView>
  </sheetViews>
  <sheetFormatPr defaultColWidth="8.7109375" defaultRowHeight="15"/>
  <cols>
    <col min="1" max="1" width="8.7109375" style="11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1" customHeight="1">
      <c r="A2" s="10"/>
      <c r="B2" s="10"/>
      <c r="C2" s="10"/>
      <c r="D2" s="10"/>
      <c r="E2" s="10"/>
      <c r="F2" s="10"/>
      <c r="G2" s="10"/>
      <c r="H2" s="10"/>
      <c r="I2" s="10"/>
      <c r="J2" s="40" t="s">
        <v>17</v>
      </c>
      <c r="K2" s="40"/>
      <c r="L2" s="40"/>
      <c r="M2" s="40"/>
      <c r="N2" s="40"/>
      <c r="O2" s="40"/>
      <c r="P2" s="40"/>
      <c r="Q2" s="40"/>
      <c r="R2" s="10"/>
      <c r="S2" s="10"/>
      <c r="T2" s="10"/>
      <c r="U2" s="10"/>
      <c r="V2" s="10"/>
      <c r="W2" s="10"/>
      <c r="X2" s="10"/>
      <c r="Y2" s="10"/>
      <c r="Z2" s="10"/>
    </row>
    <row r="3" spans="1:26" ht="21" customHeight="1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1" customHeight="1">
      <c r="A4" s="39" t="s">
        <v>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0.15" customHeight="1"/>
    <row r="6" ht="21" customHeight="1">
      <c r="A6" s="12" t="s">
        <v>0</v>
      </c>
    </row>
    <row r="7" spans="1:16" ht="21" customHeight="1">
      <c r="A7" s="13" t="s">
        <v>74</v>
      </c>
      <c r="L7" s="14"/>
      <c r="M7" s="41"/>
      <c r="N7" s="42"/>
      <c r="O7" s="42"/>
      <c r="P7" s="43"/>
    </row>
    <row r="8" spans="1:10" ht="21" customHeight="1">
      <c r="A8" s="13" t="s">
        <v>18</v>
      </c>
      <c r="G8" s="14"/>
      <c r="H8" s="41"/>
      <c r="I8" s="42"/>
      <c r="J8" s="43"/>
    </row>
    <row r="9" ht="10.15" customHeight="1">
      <c r="G9" s="5">
        <v>4</v>
      </c>
    </row>
    <row r="10" spans="1:26" s="12" customFormat="1" ht="30" customHeight="1">
      <c r="A10" s="44" t="s">
        <v>5</v>
      </c>
      <c r="B10" s="44" t="s">
        <v>12</v>
      </c>
      <c r="C10" s="44"/>
      <c r="D10" s="44"/>
      <c r="E10" s="44"/>
      <c r="F10" s="44"/>
      <c r="G10" s="44"/>
      <c r="H10" s="44"/>
      <c r="I10" s="44"/>
      <c r="J10" s="44"/>
      <c r="K10" s="44" t="s">
        <v>13</v>
      </c>
      <c r="L10" s="44"/>
      <c r="M10" s="44"/>
      <c r="N10" s="44"/>
      <c r="O10" s="44"/>
      <c r="P10" s="44"/>
      <c r="Q10" s="44"/>
      <c r="R10" s="44"/>
      <c r="S10" s="44" t="s">
        <v>4</v>
      </c>
      <c r="T10" s="44"/>
      <c r="U10" s="44"/>
      <c r="V10" s="44"/>
      <c r="W10" s="44"/>
      <c r="X10" s="44"/>
      <c r="Y10" s="44"/>
      <c r="Z10" s="44"/>
    </row>
    <row r="11" spans="1:26" s="12" customFormat="1" ht="30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 t="s">
        <v>1</v>
      </c>
      <c r="L11" s="44"/>
      <c r="M11" s="44"/>
      <c r="N11" s="44" t="s">
        <v>2</v>
      </c>
      <c r="O11" s="44"/>
      <c r="P11" s="44"/>
      <c r="Q11" s="44" t="s">
        <v>3</v>
      </c>
      <c r="R11" s="44"/>
      <c r="S11" s="44" t="s">
        <v>1</v>
      </c>
      <c r="T11" s="44"/>
      <c r="U11" s="44"/>
      <c r="V11" s="44" t="s">
        <v>2</v>
      </c>
      <c r="W11" s="44"/>
      <c r="X11" s="44"/>
      <c r="Y11" s="44" t="s">
        <v>3</v>
      </c>
      <c r="Z11" s="44"/>
    </row>
    <row r="12" spans="1:26" ht="24" customHeight="1">
      <c r="A12" s="45" t="s">
        <v>77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"/>
    </row>
    <row r="13" spans="1:26" ht="24" customHeight="1">
      <c r="A13" s="6">
        <v>1</v>
      </c>
      <c r="B13" s="61" t="s">
        <v>75</v>
      </c>
      <c r="C13" s="61"/>
      <c r="D13" s="61"/>
      <c r="E13" s="61"/>
      <c r="F13" s="61"/>
      <c r="G13" s="61"/>
      <c r="H13" s="61"/>
      <c r="I13" s="61"/>
      <c r="J13" s="61"/>
      <c r="K13" s="62">
        <v>200</v>
      </c>
      <c r="L13" s="62"/>
      <c r="M13" s="62"/>
      <c r="N13" s="63">
        <f>Q32</f>
        <v>0</v>
      </c>
      <c r="O13" s="63"/>
      <c r="P13" s="63"/>
      <c r="Q13" s="64">
        <f>(V20/T20)*100</f>
        <v>0</v>
      </c>
      <c r="R13" s="64"/>
      <c r="S13" s="65">
        <v>804000</v>
      </c>
      <c r="T13" s="66"/>
      <c r="U13" s="67"/>
      <c r="V13" s="68"/>
      <c r="W13" s="69"/>
      <c r="X13" s="70"/>
      <c r="Y13" s="71">
        <f>V13/S13*100</f>
        <v>0</v>
      </c>
      <c r="Z13" s="72"/>
    </row>
    <row r="14" spans="1:26" s="12" customFormat="1" ht="24" customHeight="1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>
        <f>V33</f>
        <v>0</v>
      </c>
      <c r="R14" s="58"/>
      <c r="S14" s="59">
        <f>SUM(S13)</f>
        <v>804000</v>
      </c>
      <c r="T14" s="59"/>
      <c r="U14" s="59"/>
      <c r="V14" s="60">
        <f>SUM(V13)</f>
        <v>0</v>
      </c>
      <c r="W14" s="60"/>
      <c r="X14" s="60"/>
      <c r="Y14" s="60">
        <f>V14/S14*100</f>
        <v>0</v>
      </c>
      <c r="Z14" s="60"/>
    </row>
    <row r="15" spans="1:26" ht="9.9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13" ht="24" customHeight="1">
      <c r="A16" s="15" t="s">
        <v>6</v>
      </c>
      <c r="H16" s="16"/>
      <c r="I16" s="17"/>
      <c r="J16" s="17"/>
      <c r="K16" s="17"/>
      <c r="L16" s="17"/>
      <c r="M16" s="17"/>
    </row>
    <row r="17" spans="1:13" ht="9.95" customHeight="1">
      <c r="A17" s="5"/>
      <c r="H17" s="18"/>
      <c r="I17" s="18"/>
      <c r="J17" s="18"/>
      <c r="K17" s="18"/>
      <c r="L17" s="18"/>
      <c r="M17" s="18"/>
    </row>
    <row r="18" spans="1:26" ht="72" customHeight="1">
      <c r="A18" s="23" t="s">
        <v>5</v>
      </c>
      <c r="B18" s="44" t="s">
        <v>15</v>
      </c>
      <c r="C18" s="44"/>
      <c r="D18" s="44"/>
      <c r="E18" s="44"/>
      <c r="F18" s="44"/>
      <c r="G18" s="44"/>
      <c r="H18" s="44" t="s">
        <v>20</v>
      </c>
      <c r="I18" s="44"/>
      <c r="J18" s="44"/>
      <c r="K18" s="44" t="s">
        <v>16</v>
      </c>
      <c r="L18" s="44"/>
      <c r="M18" s="44"/>
      <c r="N18" s="44" t="s">
        <v>21</v>
      </c>
      <c r="O18" s="44"/>
      <c r="P18" s="44"/>
      <c r="Q18" s="44" t="s">
        <v>22</v>
      </c>
      <c r="R18" s="44"/>
      <c r="S18" s="44"/>
      <c r="T18" s="44" t="s">
        <v>23</v>
      </c>
      <c r="U18" s="44"/>
      <c r="V18" s="74" t="s">
        <v>7</v>
      </c>
      <c r="W18" s="74"/>
      <c r="X18" s="44" t="s">
        <v>8</v>
      </c>
      <c r="Y18" s="44"/>
      <c r="Z18" s="44"/>
    </row>
    <row r="19" spans="1:26" ht="24" customHeight="1">
      <c r="A19" s="45" t="s">
        <v>77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48"/>
    </row>
    <row r="20" spans="1:26" s="29" customFormat="1" ht="24" customHeight="1">
      <c r="A20" s="28">
        <v>1</v>
      </c>
      <c r="B20" s="49" t="s">
        <v>78</v>
      </c>
      <c r="C20" s="49"/>
      <c r="D20" s="49"/>
      <c r="E20" s="49"/>
      <c r="F20" s="49"/>
      <c r="G20" s="49"/>
      <c r="H20" s="50">
        <f>$K$13</f>
        <v>200</v>
      </c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2">
        <v>20</v>
      </c>
      <c r="U20" s="52"/>
      <c r="V20" s="53">
        <f>SUM(V21)</f>
        <v>0</v>
      </c>
      <c r="W20" s="54"/>
      <c r="X20" s="147"/>
      <c r="Y20" s="148"/>
      <c r="Z20" s="149"/>
    </row>
    <row r="21" spans="1:26" ht="24" customHeight="1">
      <c r="A21" s="21">
        <v>1.1</v>
      </c>
      <c r="B21" s="61" t="s">
        <v>79</v>
      </c>
      <c r="C21" s="61"/>
      <c r="D21" s="61"/>
      <c r="E21" s="61"/>
      <c r="F21" s="61"/>
      <c r="G21" s="61"/>
      <c r="H21" s="77">
        <f aca="true" t="shared" si="0" ref="H21:H32">$K$13</f>
        <v>200</v>
      </c>
      <c r="I21" s="77"/>
      <c r="J21" s="77"/>
      <c r="K21" s="78"/>
      <c r="L21" s="78"/>
      <c r="M21" s="78"/>
      <c r="N21" s="78"/>
      <c r="O21" s="78"/>
      <c r="P21" s="78"/>
      <c r="Q21" s="78"/>
      <c r="R21" s="78"/>
      <c r="S21" s="79"/>
      <c r="T21" s="80">
        <v>20</v>
      </c>
      <c r="U21" s="80"/>
      <c r="V21" s="75">
        <f>(T21*((K21*0)+(N21*50)+(Q21*100)))/(H21*100)</f>
        <v>0</v>
      </c>
      <c r="W21" s="64"/>
      <c r="X21" s="150"/>
      <c r="Y21" s="151"/>
      <c r="Z21" s="152"/>
    </row>
    <row r="22" spans="1:26" s="12" customFormat="1" ht="24" customHeight="1">
      <c r="A22" s="28">
        <v>2</v>
      </c>
      <c r="B22" s="49" t="s">
        <v>80</v>
      </c>
      <c r="C22" s="49"/>
      <c r="D22" s="49"/>
      <c r="E22" s="49"/>
      <c r="F22" s="49"/>
      <c r="G22" s="49"/>
      <c r="H22" s="50">
        <f t="shared" si="0"/>
        <v>200</v>
      </c>
      <c r="I22" s="50"/>
      <c r="J22" s="50"/>
      <c r="K22" s="83"/>
      <c r="L22" s="83"/>
      <c r="M22" s="83"/>
      <c r="N22" s="83"/>
      <c r="O22" s="83"/>
      <c r="P22" s="83"/>
      <c r="Q22" s="83"/>
      <c r="R22" s="83"/>
      <c r="S22" s="83"/>
      <c r="T22" s="52">
        <v>30</v>
      </c>
      <c r="U22" s="52"/>
      <c r="V22" s="53">
        <f>SUM(V23:W26)</f>
        <v>0</v>
      </c>
      <c r="W22" s="54"/>
      <c r="X22" s="150"/>
      <c r="Y22" s="151"/>
      <c r="Z22" s="152"/>
    </row>
    <row r="23" spans="1:26" ht="24" customHeight="1">
      <c r="A23" s="21">
        <v>2.1</v>
      </c>
      <c r="B23" s="84" t="s">
        <v>81</v>
      </c>
      <c r="C23" s="85"/>
      <c r="D23" s="85"/>
      <c r="E23" s="85"/>
      <c r="F23" s="85"/>
      <c r="G23" s="86"/>
      <c r="H23" s="77">
        <f t="shared" si="0"/>
        <v>200</v>
      </c>
      <c r="I23" s="77"/>
      <c r="J23" s="77"/>
      <c r="K23" s="79"/>
      <c r="L23" s="81"/>
      <c r="M23" s="82"/>
      <c r="N23" s="79"/>
      <c r="O23" s="81"/>
      <c r="P23" s="82"/>
      <c r="Q23" s="79"/>
      <c r="R23" s="81"/>
      <c r="S23" s="81"/>
      <c r="T23" s="80">
        <v>10</v>
      </c>
      <c r="U23" s="80"/>
      <c r="V23" s="75">
        <f>(T23*((K23*0)+(N23*50)+(Q23*100)))/(H23*100)</f>
        <v>0</v>
      </c>
      <c r="W23" s="64"/>
      <c r="X23" s="150"/>
      <c r="Y23" s="151"/>
      <c r="Z23" s="152"/>
    </row>
    <row r="24" spans="1:26" ht="24" customHeight="1">
      <c r="A24" s="21">
        <v>2.2</v>
      </c>
      <c r="B24" s="76" t="s">
        <v>82</v>
      </c>
      <c r="C24" s="76"/>
      <c r="D24" s="76"/>
      <c r="E24" s="76"/>
      <c r="F24" s="76"/>
      <c r="G24" s="76"/>
      <c r="H24" s="77">
        <f t="shared" si="0"/>
        <v>200</v>
      </c>
      <c r="I24" s="77"/>
      <c r="J24" s="77"/>
      <c r="K24" s="78"/>
      <c r="L24" s="78"/>
      <c r="M24" s="78"/>
      <c r="N24" s="78"/>
      <c r="O24" s="78"/>
      <c r="P24" s="78"/>
      <c r="Q24" s="78"/>
      <c r="R24" s="78"/>
      <c r="S24" s="79"/>
      <c r="T24" s="80">
        <v>5</v>
      </c>
      <c r="U24" s="80"/>
      <c r="V24" s="75">
        <f aca="true" t="shared" si="1" ref="V24:V32">(T24*((K24*0)+(N24*50)+(Q24*100)))/(H24*100)</f>
        <v>0</v>
      </c>
      <c r="W24" s="64"/>
      <c r="X24" s="150"/>
      <c r="Y24" s="151"/>
      <c r="Z24" s="152"/>
    </row>
    <row r="25" spans="1:26" ht="24" customHeight="1">
      <c r="A25" s="21">
        <v>2.3</v>
      </c>
      <c r="B25" s="84" t="s">
        <v>83</v>
      </c>
      <c r="C25" s="85"/>
      <c r="D25" s="85"/>
      <c r="E25" s="85"/>
      <c r="F25" s="85"/>
      <c r="G25" s="86"/>
      <c r="H25" s="77">
        <f t="shared" si="0"/>
        <v>200</v>
      </c>
      <c r="I25" s="77"/>
      <c r="J25" s="77"/>
      <c r="K25" s="79"/>
      <c r="L25" s="81"/>
      <c r="M25" s="82"/>
      <c r="N25" s="79"/>
      <c r="O25" s="81"/>
      <c r="P25" s="82"/>
      <c r="Q25" s="79"/>
      <c r="R25" s="81"/>
      <c r="S25" s="146"/>
      <c r="T25" s="156">
        <v>10</v>
      </c>
      <c r="U25" s="157"/>
      <c r="V25" s="75">
        <f aca="true" t="shared" si="2" ref="V25:V31">(T25*((K25*0)+(N25*50)+(Q25*100)))/(H25*100)</f>
        <v>0</v>
      </c>
      <c r="W25" s="64"/>
      <c r="X25" s="150"/>
      <c r="Y25" s="151"/>
      <c r="Z25" s="152"/>
    </row>
    <row r="26" spans="1:26" ht="24" customHeight="1">
      <c r="A26" s="21">
        <v>2.4</v>
      </c>
      <c r="B26" s="84" t="s">
        <v>84</v>
      </c>
      <c r="C26" s="85"/>
      <c r="D26" s="85"/>
      <c r="E26" s="85"/>
      <c r="F26" s="85"/>
      <c r="G26" s="86"/>
      <c r="H26" s="77">
        <f t="shared" si="0"/>
        <v>200</v>
      </c>
      <c r="I26" s="77"/>
      <c r="J26" s="77"/>
      <c r="K26" s="79"/>
      <c r="L26" s="81"/>
      <c r="M26" s="82"/>
      <c r="N26" s="79"/>
      <c r="O26" s="81"/>
      <c r="P26" s="82"/>
      <c r="Q26" s="79"/>
      <c r="R26" s="81"/>
      <c r="S26" s="146"/>
      <c r="T26" s="156">
        <v>5</v>
      </c>
      <c r="U26" s="157"/>
      <c r="V26" s="75">
        <f t="shared" si="2"/>
        <v>0</v>
      </c>
      <c r="W26" s="64"/>
      <c r="X26" s="150"/>
      <c r="Y26" s="151"/>
      <c r="Z26" s="152"/>
    </row>
    <row r="27" spans="1:26" s="12" customFormat="1" ht="24" customHeight="1">
      <c r="A27" s="28">
        <v>3</v>
      </c>
      <c r="B27" s="87" t="s">
        <v>85</v>
      </c>
      <c r="C27" s="88"/>
      <c r="D27" s="88"/>
      <c r="E27" s="88"/>
      <c r="F27" s="88"/>
      <c r="G27" s="89"/>
      <c r="H27" s="50">
        <f t="shared" si="0"/>
        <v>200</v>
      </c>
      <c r="I27" s="50"/>
      <c r="J27" s="50"/>
      <c r="K27" s="143"/>
      <c r="L27" s="144"/>
      <c r="M27" s="145"/>
      <c r="N27" s="143"/>
      <c r="O27" s="144"/>
      <c r="P27" s="145"/>
      <c r="Q27" s="143"/>
      <c r="R27" s="144"/>
      <c r="S27" s="145"/>
      <c r="T27" s="158">
        <v>30</v>
      </c>
      <c r="U27" s="159"/>
      <c r="V27" s="53">
        <f>SUM(V28:W29)</f>
        <v>0</v>
      </c>
      <c r="W27" s="54"/>
      <c r="X27" s="150"/>
      <c r="Y27" s="151"/>
      <c r="Z27" s="152"/>
    </row>
    <row r="28" spans="1:26" ht="24" customHeight="1">
      <c r="A28" s="21">
        <v>3.1</v>
      </c>
      <c r="B28" s="84" t="s">
        <v>86</v>
      </c>
      <c r="C28" s="85"/>
      <c r="D28" s="85"/>
      <c r="E28" s="85"/>
      <c r="F28" s="85"/>
      <c r="G28" s="86"/>
      <c r="H28" s="77">
        <f t="shared" si="0"/>
        <v>200</v>
      </c>
      <c r="I28" s="77"/>
      <c r="J28" s="77"/>
      <c r="K28" s="79"/>
      <c r="L28" s="81"/>
      <c r="M28" s="82"/>
      <c r="N28" s="79"/>
      <c r="O28" s="81"/>
      <c r="P28" s="82"/>
      <c r="Q28" s="79"/>
      <c r="R28" s="81"/>
      <c r="S28" s="146"/>
      <c r="T28" s="156">
        <v>15</v>
      </c>
      <c r="U28" s="157"/>
      <c r="V28" s="75">
        <f t="shared" si="2"/>
        <v>0</v>
      </c>
      <c r="W28" s="64"/>
      <c r="X28" s="150"/>
      <c r="Y28" s="151"/>
      <c r="Z28" s="152"/>
    </row>
    <row r="29" spans="1:26" ht="24" customHeight="1">
      <c r="A29" s="21">
        <v>3.2</v>
      </c>
      <c r="B29" s="84" t="s">
        <v>87</v>
      </c>
      <c r="C29" s="85"/>
      <c r="D29" s="85"/>
      <c r="E29" s="85"/>
      <c r="F29" s="85"/>
      <c r="G29" s="86"/>
      <c r="H29" s="77">
        <f t="shared" si="0"/>
        <v>200</v>
      </c>
      <c r="I29" s="77"/>
      <c r="J29" s="77"/>
      <c r="K29" s="79"/>
      <c r="L29" s="81"/>
      <c r="M29" s="82"/>
      <c r="N29" s="79"/>
      <c r="O29" s="81"/>
      <c r="P29" s="82"/>
      <c r="Q29" s="79"/>
      <c r="R29" s="81"/>
      <c r="S29" s="146"/>
      <c r="T29" s="156">
        <v>15</v>
      </c>
      <c r="U29" s="157"/>
      <c r="V29" s="75">
        <f t="shared" si="2"/>
        <v>0</v>
      </c>
      <c r="W29" s="64"/>
      <c r="X29" s="150"/>
      <c r="Y29" s="151"/>
      <c r="Z29" s="152"/>
    </row>
    <row r="30" spans="1:26" s="12" customFormat="1" ht="24" customHeight="1">
      <c r="A30" s="28">
        <v>4</v>
      </c>
      <c r="B30" s="87" t="s">
        <v>88</v>
      </c>
      <c r="C30" s="88"/>
      <c r="D30" s="88"/>
      <c r="E30" s="88"/>
      <c r="F30" s="88"/>
      <c r="G30" s="89"/>
      <c r="H30" s="50">
        <f t="shared" si="0"/>
        <v>200</v>
      </c>
      <c r="I30" s="50"/>
      <c r="J30" s="50"/>
      <c r="K30" s="143"/>
      <c r="L30" s="144"/>
      <c r="M30" s="145"/>
      <c r="N30" s="143"/>
      <c r="O30" s="144"/>
      <c r="P30" s="145"/>
      <c r="Q30" s="143"/>
      <c r="R30" s="144"/>
      <c r="S30" s="145"/>
      <c r="T30" s="158">
        <v>20</v>
      </c>
      <c r="U30" s="159"/>
      <c r="V30" s="53">
        <f>SUM(V31:W32)</f>
        <v>0</v>
      </c>
      <c r="W30" s="54"/>
      <c r="X30" s="150"/>
      <c r="Y30" s="151"/>
      <c r="Z30" s="152"/>
    </row>
    <row r="31" spans="1:26" ht="24" customHeight="1">
      <c r="A31" s="21">
        <v>4.1</v>
      </c>
      <c r="B31" s="84" t="s">
        <v>89</v>
      </c>
      <c r="C31" s="85"/>
      <c r="D31" s="85"/>
      <c r="E31" s="85"/>
      <c r="F31" s="85"/>
      <c r="G31" s="86"/>
      <c r="H31" s="77">
        <f t="shared" si="0"/>
        <v>200</v>
      </c>
      <c r="I31" s="77"/>
      <c r="J31" s="77"/>
      <c r="K31" s="79"/>
      <c r="L31" s="81"/>
      <c r="M31" s="82"/>
      <c r="N31" s="79"/>
      <c r="O31" s="81"/>
      <c r="P31" s="82"/>
      <c r="Q31" s="79"/>
      <c r="R31" s="81"/>
      <c r="S31" s="146"/>
      <c r="T31" s="156">
        <v>10</v>
      </c>
      <c r="U31" s="157"/>
      <c r="V31" s="75">
        <f t="shared" si="2"/>
        <v>0</v>
      </c>
      <c r="W31" s="64"/>
      <c r="X31" s="150"/>
      <c r="Y31" s="151"/>
      <c r="Z31" s="152"/>
    </row>
    <row r="32" spans="1:26" ht="24" customHeight="1">
      <c r="A32" s="21">
        <v>4.2</v>
      </c>
      <c r="B32" s="76" t="s">
        <v>90</v>
      </c>
      <c r="C32" s="76"/>
      <c r="D32" s="76"/>
      <c r="E32" s="76"/>
      <c r="F32" s="76"/>
      <c r="G32" s="76"/>
      <c r="H32" s="77">
        <f t="shared" si="0"/>
        <v>200</v>
      </c>
      <c r="I32" s="77"/>
      <c r="J32" s="77"/>
      <c r="K32" s="78"/>
      <c r="L32" s="78"/>
      <c r="M32" s="78"/>
      <c r="N32" s="78"/>
      <c r="O32" s="78"/>
      <c r="P32" s="78"/>
      <c r="Q32" s="78"/>
      <c r="R32" s="78"/>
      <c r="S32" s="79"/>
      <c r="T32" s="80">
        <v>10</v>
      </c>
      <c r="U32" s="80"/>
      <c r="V32" s="75">
        <f t="shared" si="1"/>
        <v>0</v>
      </c>
      <c r="W32" s="64"/>
      <c r="X32" s="153"/>
      <c r="Y32" s="154"/>
      <c r="Z32" s="155"/>
    </row>
    <row r="33" spans="1:26" ht="24" customHeight="1">
      <c r="A33" s="99" t="s">
        <v>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>
        <f>SUM(T20,T22,T27,T30)</f>
        <v>100</v>
      </c>
      <c r="U33" s="101"/>
      <c r="V33" s="58">
        <f>SUM(V20,V22,V27,V30)</f>
        <v>0</v>
      </c>
      <c r="W33" s="58"/>
      <c r="X33" s="92"/>
      <c r="Y33" s="92"/>
      <c r="Z33" s="92"/>
    </row>
    <row r="34" spans="1:26" ht="9.9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24" customHeight="1">
      <c r="A35" s="4" t="s">
        <v>70</v>
      </c>
    </row>
    <row r="36" spans="1:26" ht="60" customHeight="1">
      <c r="A36" s="23" t="s">
        <v>5</v>
      </c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93" t="s">
        <v>25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74" t="s">
        <v>26</v>
      </c>
      <c r="Z36" s="74"/>
    </row>
    <row r="37" spans="1:26" ht="24" customHeight="1">
      <c r="A37" s="96" t="s">
        <v>27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</row>
    <row r="38" spans="1:26" ht="48" customHeight="1">
      <c r="A38" s="22" t="str">
        <f>IF(B38&lt;&gt;"","2.1.1","")</f>
        <v/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91"/>
      <c r="Z38" s="91"/>
    </row>
    <row r="39" spans="1:26" ht="48" customHeight="1">
      <c r="A39" s="22" t="str">
        <f>IF(B39&lt;&gt;"","2.1.2","")</f>
        <v/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31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91"/>
      <c r="Z39" s="91"/>
    </row>
    <row r="40" spans="1:26" ht="48" customHeight="1">
      <c r="A40" s="22" t="str">
        <f>IF(B40&lt;&gt;"","2.1.3","")</f>
        <v/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91"/>
      <c r="Z40" s="91"/>
    </row>
    <row r="41" spans="1:26" ht="48" customHeight="1">
      <c r="A41" s="22" t="str">
        <f>IF(B41&lt;&gt;"","2.1.4","")</f>
        <v/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91"/>
      <c r="Z41" s="91"/>
    </row>
    <row r="42" spans="1:26" ht="48" customHeight="1">
      <c r="A42" s="22" t="str">
        <f>IF(B42&lt;&gt;"","2.1.5","")</f>
        <v/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Y42" s="37"/>
      <c r="Z42" s="38"/>
    </row>
    <row r="43" spans="1:26" ht="24" customHeight="1">
      <c r="A43" s="96" t="s">
        <v>28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</row>
    <row r="44" spans="1:26" ht="48" customHeight="1">
      <c r="A44" s="22" t="str">
        <f>IF(B44&lt;&gt;"","2.2.1","")</f>
        <v/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91"/>
      <c r="Z44" s="91"/>
    </row>
    <row r="45" spans="1:26" ht="48" customHeight="1">
      <c r="A45" s="22" t="str">
        <f>IF(B45&lt;&gt;"","2.2.2","")</f>
        <v/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91"/>
      <c r="Z45" s="91"/>
    </row>
    <row r="46" spans="1:26" ht="48" customHeight="1">
      <c r="A46" s="22" t="str">
        <f>IF(B46&lt;&gt;"","2.2.3","")</f>
        <v/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91"/>
      <c r="Z46" s="91"/>
    </row>
    <row r="47" spans="1:26" ht="48" customHeight="1">
      <c r="A47" s="22" t="str">
        <f>IF(B47&lt;&gt;"","2.2.4","")</f>
        <v/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91"/>
      <c r="Z47" s="91"/>
    </row>
    <row r="48" spans="1:26" ht="48" customHeight="1">
      <c r="A48" s="22" t="str">
        <f>IF(B48&lt;&gt;"","2.2.5","")</f>
        <v/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91"/>
      <c r="Z48" s="91"/>
    </row>
    <row r="49" spans="1:26" ht="24" customHeight="1">
      <c r="A49" s="96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8"/>
    </row>
    <row r="50" spans="1:26" ht="48" customHeight="1">
      <c r="A50" s="22" t="str">
        <f>IF(B50&lt;&gt;"","2.3.1","")</f>
        <v/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91"/>
      <c r="Z50" s="91"/>
    </row>
    <row r="51" spans="1:26" ht="48" customHeight="1">
      <c r="A51" s="22" t="str">
        <f>IF(B51&lt;&gt;"","2.3.2","")</f>
        <v/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91"/>
      <c r="Z51" s="91"/>
    </row>
    <row r="52" spans="1:26" ht="48" customHeight="1">
      <c r="A52" s="22" t="str">
        <f>IF(B52&lt;&gt;"","2.3.3","")</f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3"/>
      <c r="Y52" s="91"/>
      <c r="Z52" s="91"/>
    </row>
    <row r="53" spans="1:26" ht="48" customHeight="1">
      <c r="A53" s="22" t="str">
        <f>IF(B53&lt;&gt;"","2.3.4","")</f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91"/>
      <c r="Z53" s="91"/>
    </row>
    <row r="54" spans="1:26" ht="48" customHeight="1">
      <c r="A54" s="22" t="str">
        <f>IF(B54&lt;&gt;"","2.3.5","")</f>
        <v/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91"/>
      <c r="Z54" s="91"/>
    </row>
    <row r="55" ht="9.95" customHeight="1"/>
    <row r="56" ht="24" customHeight="1">
      <c r="A56" s="5" t="s">
        <v>71</v>
      </c>
    </row>
    <row r="57" ht="9.95" customHeight="1"/>
    <row r="58" spans="1:26" s="19" customFormat="1" ht="60" customHeight="1">
      <c r="A58" s="23" t="s">
        <v>5</v>
      </c>
      <c r="B58" s="44" t="s">
        <v>30</v>
      </c>
      <c r="C58" s="44"/>
      <c r="D58" s="44"/>
      <c r="E58" s="44"/>
      <c r="F58" s="44"/>
      <c r="G58" s="44"/>
      <c r="H58" s="44" t="s">
        <v>25</v>
      </c>
      <c r="I58" s="44"/>
      <c r="J58" s="44"/>
      <c r="K58" s="44"/>
      <c r="L58" s="44"/>
      <c r="M58" s="44"/>
      <c r="N58" s="44"/>
      <c r="O58" s="44"/>
      <c r="P58" s="44"/>
      <c r="Q58" s="93" t="s">
        <v>31</v>
      </c>
      <c r="R58" s="94"/>
      <c r="S58" s="94"/>
      <c r="T58" s="94"/>
      <c r="U58" s="94"/>
      <c r="V58" s="94"/>
      <c r="W58" s="94"/>
      <c r="X58" s="95"/>
      <c r="Y58" s="74" t="s">
        <v>26</v>
      </c>
      <c r="Z58" s="74"/>
    </row>
    <row r="59" spans="1:26" ht="72" customHeight="1">
      <c r="A59" s="22" t="str">
        <f>IF(B59&lt;&gt;"","3.1","")</f>
        <v/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1"/>
      <c r="R59" s="32"/>
      <c r="S59" s="32"/>
      <c r="T59" s="32"/>
      <c r="U59" s="32"/>
      <c r="V59" s="32"/>
      <c r="W59" s="32"/>
      <c r="X59" s="33"/>
      <c r="Y59" s="91"/>
      <c r="Z59" s="91"/>
    </row>
    <row r="60" spans="1:26" ht="72" customHeight="1">
      <c r="A60" s="22" t="str">
        <f>IF(B60&lt;&gt;"","3.2","")</f>
        <v/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1"/>
      <c r="R60" s="32"/>
      <c r="S60" s="32"/>
      <c r="T60" s="32"/>
      <c r="U60" s="32"/>
      <c r="V60" s="32"/>
      <c r="W60" s="32"/>
      <c r="X60" s="33"/>
      <c r="Y60" s="91"/>
      <c r="Z60" s="91"/>
    </row>
    <row r="61" spans="1:26" ht="72" customHeight="1">
      <c r="A61" s="22" t="str">
        <f>IF(B61&lt;&gt;"","3.3","")</f>
        <v/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1"/>
      <c r="R61" s="32"/>
      <c r="S61" s="32"/>
      <c r="T61" s="32"/>
      <c r="U61" s="32"/>
      <c r="V61" s="32"/>
      <c r="W61" s="32"/>
      <c r="X61" s="33"/>
      <c r="Y61" s="91"/>
      <c r="Z61" s="91"/>
    </row>
    <row r="62" spans="1:26" ht="72" customHeight="1">
      <c r="A62" s="22" t="str">
        <f>IF(B62&lt;&gt;"","3.4","")</f>
        <v/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1"/>
      <c r="R62" s="32"/>
      <c r="S62" s="32"/>
      <c r="T62" s="32"/>
      <c r="U62" s="32"/>
      <c r="V62" s="32"/>
      <c r="W62" s="32"/>
      <c r="X62" s="33"/>
      <c r="Y62" s="91"/>
      <c r="Z62" s="91"/>
    </row>
    <row r="63" spans="1:26" ht="72" customHeight="1">
      <c r="A63" s="22" t="str">
        <f>IF(B63&lt;&gt;"","3.5","")</f>
        <v/>
      </c>
      <c r="B63" s="31"/>
      <c r="C63" s="32"/>
      <c r="D63" s="32"/>
      <c r="E63" s="32"/>
      <c r="F63" s="32"/>
      <c r="G63" s="33"/>
      <c r="H63" s="34"/>
      <c r="I63" s="35"/>
      <c r="J63" s="35"/>
      <c r="K63" s="35"/>
      <c r="L63" s="35"/>
      <c r="M63" s="35"/>
      <c r="N63" s="35"/>
      <c r="O63" s="35"/>
      <c r="P63" s="36"/>
      <c r="Q63" s="34"/>
      <c r="R63" s="35"/>
      <c r="S63" s="35"/>
      <c r="T63" s="35"/>
      <c r="U63" s="35"/>
      <c r="V63" s="35"/>
      <c r="W63" s="35"/>
      <c r="X63" s="36"/>
      <c r="Y63" s="37"/>
      <c r="Z63" s="38"/>
    </row>
    <row r="64" spans="1:26" ht="72" customHeight="1">
      <c r="A64" s="22" t="str">
        <f>IF(B64&lt;&gt;"","3.6","")</f>
        <v/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1"/>
      <c r="R64" s="32"/>
      <c r="S64" s="32"/>
      <c r="T64" s="32"/>
      <c r="U64" s="32"/>
      <c r="V64" s="32"/>
      <c r="W64" s="32"/>
      <c r="X64" s="33"/>
      <c r="Y64" s="91"/>
      <c r="Z64" s="91"/>
    </row>
    <row r="65" ht="9.95" customHeight="1">
      <c r="A65" s="5"/>
    </row>
    <row r="66" ht="24" customHeight="1">
      <c r="A66" s="5" t="s">
        <v>72</v>
      </c>
    </row>
    <row r="67" ht="9.95" customHeight="1">
      <c r="A67" s="5"/>
    </row>
    <row r="68" spans="2:25" ht="48" customHeight="1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</row>
    <row r="69" spans="2:25" ht="48" customHeight="1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</row>
    <row r="70" spans="2:25" ht="48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ht="24" customHeight="1">
      <c r="A73" s="5"/>
    </row>
    <row r="74" ht="21" customHeight="1">
      <c r="A74" s="5" t="s">
        <v>73</v>
      </c>
    </row>
    <row r="75" ht="21" customHeight="1"/>
    <row r="76" spans="2:25" ht="21" customHeight="1">
      <c r="B76" s="102"/>
      <c r="C76" s="102"/>
      <c r="D76" s="102"/>
      <c r="E76" s="102"/>
      <c r="F76" s="102"/>
      <c r="G76" s="102"/>
      <c r="H76" s="102"/>
      <c r="J76" s="102"/>
      <c r="K76" s="102"/>
      <c r="L76" s="102"/>
      <c r="M76" s="102"/>
      <c r="N76" s="102"/>
      <c r="O76" s="102"/>
      <c r="P76" s="102"/>
      <c r="Q76" s="102"/>
      <c r="S76" s="103"/>
      <c r="T76" s="104"/>
      <c r="U76" s="104"/>
      <c r="V76" s="104"/>
      <c r="W76" s="104"/>
      <c r="X76" s="104"/>
      <c r="Y76" s="105"/>
    </row>
    <row r="77" spans="2:25" ht="21" customHeight="1">
      <c r="B77" s="102"/>
      <c r="C77" s="102"/>
      <c r="D77" s="102"/>
      <c r="E77" s="102"/>
      <c r="F77" s="102"/>
      <c r="G77" s="102"/>
      <c r="H77" s="102"/>
      <c r="J77" s="102"/>
      <c r="K77" s="102"/>
      <c r="L77" s="102"/>
      <c r="M77" s="102"/>
      <c r="N77" s="102"/>
      <c r="O77" s="102"/>
      <c r="P77" s="102"/>
      <c r="Q77" s="102"/>
      <c r="S77" s="106"/>
      <c r="T77" s="107"/>
      <c r="U77" s="107"/>
      <c r="V77" s="107"/>
      <c r="W77" s="107"/>
      <c r="X77" s="107"/>
      <c r="Y77" s="108"/>
    </row>
    <row r="78" spans="2:25" ht="21" customHeight="1">
      <c r="B78" s="102"/>
      <c r="C78" s="102"/>
      <c r="D78" s="102"/>
      <c r="E78" s="102"/>
      <c r="F78" s="102"/>
      <c r="G78" s="102"/>
      <c r="H78" s="102"/>
      <c r="J78" s="102"/>
      <c r="K78" s="102"/>
      <c r="L78" s="102"/>
      <c r="M78" s="102"/>
      <c r="N78" s="102"/>
      <c r="O78" s="102"/>
      <c r="P78" s="102"/>
      <c r="Q78" s="102"/>
      <c r="S78" s="106"/>
      <c r="T78" s="107"/>
      <c r="U78" s="107"/>
      <c r="V78" s="107"/>
      <c r="W78" s="107"/>
      <c r="X78" s="107"/>
      <c r="Y78" s="108"/>
    </row>
    <row r="79" spans="2:25" ht="21" customHeight="1">
      <c r="B79" s="102"/>
      <c r="C79" s="102"/>
      <c r="D79" s="102"/>
      <c r="E79" s="102"/>
      <c r="F79" s="102"/>
      <c r="G79" s="102"/>
      <c r="H79" s="102"/>
      <c r="J79" s="102"/>
      <c r="K79" s="102"/>
      <c r="L79" s="102"/>
      <c r="M79" s="102"/>
      <c r="N79" s="102"/>
      <c r="O79" s="102"/>
      <c r="P79" s="102"/>
      <c r="Q79" s="102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02"/>
      <c r="C80" s="102"/>
      <c r="D80" s="102"/>
      <c r="E80" s="102"/>
      <c r="F80" s="102"/>
      <c r="G80" s="102"/>
      <c r="H80" s="102"/>
      <c r="J80" s="102"/>
      <c r="K80" s="102"/>
      <c r="L80" s="102"/>
      <c r="M80" s="102"/>
      <c r="N80" s="102"/>
      <c r="O80" s="102"/>
      <c r="P80" s="102"/>
      <c r="Q80" s="102"/>
      <c r="S80" s="106"/>
      <c r="T80" s="107"/>
      <c r="U80" s="107"/>
      <c r="V80" s="107"/>
      <c r="W80" s="107"/>
      <c r="X80" s="107"/>
      <c r="Y80" s="108"/>
    </row>
    <row r="81" spans="2:25" ht="15">
      <c r="B81" s="102"/>
      <c r="C81" s="102"/>
      <c r="D81" s="102"/>
      <c r="E81" s="102"/>
      <c r="F81" s="102"/>
      <c r="G81" s="102"/>
      <c r="H81" s="102"/>
      <c r="J81" s="102"/>
      <c r="K81" s="102"/>
      <c r="L81" s="102"/>
      <c r="M81" s="102"/>
      <c r="N81" s="102"/>
      <c r="O81" s="102"/>
      <c r="P81" s="102"/>
      <c r="Q81" s="102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02"/>
      <c r="C82" s="102"/>
      <c r="D82" s="102"/>
      <c r="E82" s="102"/>
      <c r="F82" s="102"/>
      <c r="G82" s="102"/>
      <c r="H82" s="102"/>
      <c r="J82" s="102"/>
      <c r="K82" s="102"/>
      <c r="L82" s="102"/>
      <c r="M82" s="102"/>
      <c r="N82" s="102"/>
      <c r="O82" s="102"/>
      <c r="P82" s="102"/>
      <c r="Q82" s="102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02"/>
      <c r="C83" s="102"/>
      <c r="D83" s="102"/>
      <c r="E83" s="102"/>
      <c r="F83" s="102"/>
      <c r="G83" s="102"/>
      <c r="H83" s="102"/>
      <c r="J83" s="102"/>
      <c r="K83" s="102"/>
      <c r="L83" s="102"/>
      <c r="M83" s="102"/>
      <c r="N83" s="102"/>
      <c r="O83" s="102"/>
      <c r="P83" s="102"/>
      <c r="Q83" s="102"/>
      <c r="S83" s="106"/>
      <c r="T83" s="107"/>
      <c r="U83" s="107"/>
      <c r="V83" s="107"/>
      <c r="W83" s="107"/>
      <c r="X83" s="107"/>
      <c r="Y83" s="108"/>
    </row>
    <row r="84" spans="2:25" ht="21" customHeight="1">
      <c r="B84" s="102"/>
      <c r="C84" s="102"/>
      <c r="D84" s="102"/>
      <c r="E84" s="102"/>
      <c r="F84" s="102"/>
      <c r="G84" s="102"/>
      <c r="H84" s="102"/>
      <c r="J84" s="102"/>
      <c r="K84" s="102"/>
      <c r="L84" s="102"/>
      <c r="M84" s="102"/>
      <c r="N84" s="102"/>
      <c r="O84" s="102"/>
      <c r="P84" s="102"/>
      <c r="Q84" s="102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02"/>
      <c r="C85" s="102"/>
      <c r="D85" s="102"/>
      <c r="E85" s="102"/>
      <c r="F85" s="102"/>
      <c r="G85" s="102"/>
      <c r="H85" s="102"/>
      <c r="J85" s="102"/>
      <c r="K85" s="102"/>
      <c r="L85" s="102"/>
      <c r="M85" s="102"/>
      <c r="N85" s="102"/>
      <c r="O85" s="102"/>
      <c r="P85" s="102"/>
      <c r="Q85" s="102"/>
      <c r="S85" s="109"/>
      <c r="T85" s="110"/>
      <c r="U85" s="110"/>
      <c r="V85" s="110"/>
      <c r="W85" s="110"/>
      <c r="X85" s="110"/>
      <c r="Y85" s="111"/>
    </row>
    <row r="86" spans="2:25" ht="21" customHeight="1">
      <c r="B86" s="112"/>
      <c r="C86" s="112"/>
      <c r="D86" s="112"/>
      <c r="E86" s="112"/>
      <c r="F86" s="112"/>
      <c r="G86" s="112"/>
      <c r="H86" s="112"/>
      <c r="J86" s="113"/>
      <c r="K86" s="114"/>
      <c r="L86" s="114"/>
      <c r="M86" s="114"/>
      <c r="N86" s="114"/>
      <c r="O86" s="114"/>
      <c r="P86" s="114"/>
      <c r="Q86" s="115"/>
      <c r="S86" s="113"/>
      <c r="T86" s="114"/>
      <c r="U86" s="114"/>
      <c r="V86" s="114"/>
      <c r="W86" s="114"/>
      <c r="X86" s="114"/>
      <c r="Y86" s="115"/>
    </row>
    <row r="87" spans="2:25" ht="21" customHeight="1">
      <c r="B87" s="112"/>
      <c r="C87" s="112"/>
      <c r="D87" s="112"/>
      <c r="E87" s="112"/>
      <c r="F87" s="112"/>
      <c r="G87" s="112"/>
      <c r="H87" s="112"/>
      <c r="J87" s="116"/>
      <c r="K87" s="117"/>
      <c r="L87" s="117"/>
      <c r="M87" s="117"/>
      <c r="N87" s="117"/>
      <c r="O87" s="117"/>
      <c r="P87" s="117"/>
      <c r="Q87" s="118"/>
      <c r="S87" s="116"/>
      <c r="T87" s="117"/>
      <c r="U87" s="117"/>
      <c r="V87" s="117"/>
      <c r="W87" s="117"/>
      <c r="X87" s="117"/>
      <c r="Y87" s="118"/>
    </row>
    <row r="88" ht="21" customHeight="1"/>
    <row r="89" spans="2:25" ht="21" customHeight="1">
      <c r="B89" s="102"/>
      <c r="C89" s="102"/>
      <c r="D89" s="102"/>
      <c r="E89" s="102"/>
      <c r="F89" s="102"/>
      <c r="G89" s="102"/>
      <c r="H89" s="102"/>
      <c r="J89" s="102"/>
      <c r="K89" s="102"/>
      <c r="L89" s="102"/>
      <c r="M89" s="102"/>
      <c r="N89" s="102"/>
      <c r="O89" s="102"/>
      <c r="P89" s="102"/>
      <c r="Q89" s="102"/>
      <c r="S89" s="103"/>
      <c r="T89" s="104"/>
      <c r="U89" s="104"/>
      <c r="V89" s="104"/>
      <c r="W89" s="104"/>
      <c r="X89" s="104"/>
      <c r="Y89" s="105"/>
    </row>
    <row r="90" spans="2:25" ht="21" customHeight="1">
      <c r="B90" s="102"/>
      <c r="C90" s="102"/>
      <c r="D90" s="102"/>
      <c r="E90" s="102"/>
      <c r="F90" s="102"/>
      <c r="G90" s="102"/>
      <c r="H90" s="102"/>
      <c r="J90" s="102"/>
      <c r="K90" s="102"/>
      <c r="L90" s="102"/>
      <c r="M90" s="102"/>
      <c r="N90" s="102"/>
      <c r="O90" s="102"/>
      <c r="P90" s="102"/>
      <c r="Q90" s="102"/>
      <c r="S90" s="106"/>
      <c r="T90" s="107"/>
      <c r="U90" s="107"/>
      <c r="V90" s="107"/>
      <c r="W90" s="107"/>
      <c r="X90" s="107"/>
      <c r="Y90" s="108"/>
    </row>
    <row r="91" spans="2:25" ht="21" customHeight="1">
      <c r="B91" s="102"/>
      <c r="C91" s="102"/>
      <c r="D91" s="102"/>
      <c r="E91" s="102"/>
      <c r="F91" s="102"/>
      <c r="G91" s="102"/>
      <c r="H91" s="102"/>
      <c r="J91" s="102"/>
      <c r="K91" s="102"/>
      <c r="L91" s="102"/>
      <c r="M91" s="102"/>
      <c r="N91" s="102"/>
      <c r="O91" s="102"/>
      <c r="P91" s="102"/>
      <c r="Q91" s="102"/>
      <c r="S91" s="106"/>
      <c r="T91" s="107"/>
      <c r="U91" s="107"/>
      <c r="V91" s="107"/>
      <c r="W91" s="107"/>
      <c r="X91" s="107"/>
      <c r="Y91" s="108"/>
    </row>
    <row r="92" spans="2:25" ht="21" customHeight="1">
      <c r="B92" s="102"/>
      <c r="C92" s="102"/>
      <c r="D92" s="102"/>
      <c r="E92" s="102"/>
      <c r="F92" s="102"/>
      <c r="G92" s="102"/>
      <c r="H92" s="102"/>
      <c r="J92" s="102"/>
      <c r="K92" s="102"/>
      <c r="L92" s="102"/>
      <c r="M92" s="102"/>
      <c r="N92" s="102"/>
      <c r="O92" s="102"/>
      <c r="P92" s="102"/>
      <c r="Q92" s="102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02"/>
      <c r="C93" s="102"/>
      <c r="D93" s="102"/>
      <c r="E93" s="102"/>
      <c r="F93" s="102"/>
      <c r="G93" s="102"/>
      <c r="H93" s="102"/>
      <c r="J93" s="102"/>
      <c r="K93" s="102"/>
      <c r="L93" s="102"/>
      <c r="M93" s="102"/>
      <c r="N93" s="102"/>
      <c r="O93" s="102"/>
      <c r="P93" s="102"/>
      <c r="Q93" s="102"/>
      <c r="S93" s="106"/>
      <c r="T93" s="107"/>
      <c r="U93" s="107"/>
      <c r="V93" s="107"/>
      <c r="W93" s="107"/>
      <c r="X93" s="107"/>
      <c r="Y93" s="108"/>
    </row>
    <row r="94" spans="2:25" ht="15">
      <c r="B94" s="102"/>
      <c r="C94" s="102"/>
      <c r="D94" s="102"/>
      <c r="E94" s="102"/>
      <c r="F94" s="102"/>
      <c r="G94" s="102"/>
      <c r="H94" s="102"/>
      <c r="J94" s="102"/>
      <c r="K94" s="102"/>
      <c r="L94" s="102"/>
      <c r="M94" s="102"/>
      <c r="N94" s="102"/>
      <c r="O94" s="102"/>
      <c r="P94" s="102"/>
      <c r="Q94" s="102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02"/>
      <c r="C95" s="102"/>
      <c r="D95" s="102"/>
      <c r="E95" s="102"/>
      <c r="F95" s="102"/>
      <c r="G95" s="102"/>
      <c r="H95" s="102"/>
      <c r="J95" s="102"/>
      <c r="K95" s="102"/>
      <c r="L95" s="102"/>
      <c r="M95" s="102"/>
      <c r="N95" s="102"/>
      <c r="O95" s="102"/>
      <c r="P95" s="102"/>
      <c r="Q95" s="102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02"/>
      <c r="C96" s="102"/>
      <c r="D96" s="102"/>
      <c r="E96" s="102"/>
      <c r="F96" s="102"/>
      <c r="G96" s="102"/>
      <c r="H96" s="102"/>
      <c r="J96" s="102"/>
      <c r="K96" s="102"/>
      <c r="L96" s="102"/>
      <c r="M96" s="102"/>
      <c r="N96" s="102"/>
      <c r="O96" s="102"/>
      <c r="P96" s="102"/>
      <c r="Q96" s="102"/>
      <c r="S96" s="106"/>
      <c r="T96" s="107"/>
      <c r="U96" s="107"/>
      <c r="V96" s="107"/>
      <c r="W96" s="107"/>
      <c r="X96" s="107"/>
      <c r="Y96" s="108"/>
    </row>
    <row r="97" spans="2:25" ht="21" customHeight="1">
      <c r="B97" s="102"/>
      <c r="C97" s="102"/>
      <c r="D97" s="102"/>
      <c r="E97" s="102"/>
      <c r="F97" s="102"/>
      <c r="G97" s="102"/>
      <c r="H97" s="102"/>
      <c r="J97" s="102"/>
      <c r="K97" s="102"/>
      <c r="L97" s="102"/>
      <c r="M97" s="102"/>
      <c r="N97" s="102"/>
      <c r="O97" s="102"/>
      <c r="P97" s="102"/>
      <c r="Q97" s="102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02"/>
      <c r="C98" s="102"/>
      <c r="D98" s="102"/>
      <c r="E98" s="102"/>
      <c r="F98" s="102"/>
      <c r="G98" s="102"/>
      <c r="H98" s="102"/>
      <c r="J98" s="102"/>
      <c r="K98" s="102"/>
      <c r="L98" s="102"/>
      <c r="M98" s="102"/>
      <c r="N98" s="102"/>
      <c r="O98" s="102"/>
      <c r="P98" s="102"/>
      <c r="Q98" s="102"/>
      <c r="S98" s="109"/>
      <c r="T98" s="110"/>
      <c r="U98" s="110"/>
      <c r="V98" s="110"/>
      <c r="W98" s="110"/>
      <c r="X98" s="110"/>
      <c r="Y98" s="111"/>
    </row>
    <row r="99" spans="2:25" ht="21" customHeight="1">
      <c r="B99" s="91"/>
      <c r="C99" s="91"/>
      <c r="D99" s="91"/>
      <c r="E99" s="91"/>
      <c r="F99" s="91"/>
      <c r="G99" s="91"/>
      <c r="H99" s="91"/>
      <c r="J99" s="113"/>
      <c r="K99" s="114"/>
      <c r="L99" s="114"/>
      <c r="M99" s="114"/>
      <c r="N99" s="114"/>
      <c r="O99" s="114"/>
      <c r="P99" s="114"/>
      <c r="Q99" s="115"/>
      <c r="S99" s="125"/>
      <c r="T99" s="126"/>
      <c r="U99" s="126"/>
      <c r="V99" s="126"/>
      <c r="W99" s="126"/>
      <c r="X99" s="126"/>
      <c r="Y99" s="127"/>
    </row>
    <row r="100" spans="2:25" ht="21" customHeight="1">
      <c r="B100" s="91"/>
      <c r="C100" s="91"/>
      <c r="D100" s="91"/>
      <c r="E100" s="91"/>
      <c r="F100" s="91"/>
      <c r="G100" s="91"/>
      <c r="H100" s="91"/>
      <c r="J100" s="116"/>
      <c r="K100" s="117"/>
      <c r="L100" s="117"/>
      <c r="M100" s="117"/>
      <c r="N100" s="117"/>
      <c r="O100" s="117"/>
      <c r="P100" s="117"/>
      <c r="Q100" s="118"/>
      <c r="S100" s="128"/>
      <c r="T100" s="129"/>
      <c r="U100" s="129"/>
      <c r="V100" s="129"/>
      <c r="W100" s="129"/>
      <c r="X100" s="129"/>
      <c r="Y100" s="130"/>
    </row>
    <row r="101" ht="21" customHeight="1"/>
    <row r="102" spans="2:25" ht="21" customHeight="1">
      <c r="B102" s="103"/>
      <c r="C102" s="104"/>
      <c r="D102" s="104"/>
      <c r="E102" s="104"/>
      <c r="F102" s="104"/>
      <c r="G102" s="104"/>
      <c r="H102" s="105"/>
      <c r="J102" s="103"/>
      <c r="K102" s="104"/>
      <c r="L102" s="104"/>
      <c r="M102" s="104"/>
      <c r="N102" s="104"/>
      <c r="O102" s="104"/>
      <c r="P102" s="104"/>
      <c r="Q102" s="105"/>
      <c r="S102" s="103"/>
      <c r="T102" s="104"/>
      <c r="U102" s="104"/>
      <c r="V102" s="104"/>
      <c r="W102" s="104"/>
      <c r="X102" s="104"/>
      <c r="Y102" s="105"/>
    </row>
    <row r="103" spans="2:25" ht="21" customHeight="1">
      <c r="B103" s="106"/>
      <c r="C103" s="107"/>
      <c r="D103" s="107"/>
      <c r="E103" s="107"/>
      <c r="F103" s="107"/>
      <c r="G103" s="107"/>
      <c r="H103" s="108"/>
      <c r="J103" s="106"/>
      <c r="K103" s="107"/>
      <c r="L103" s="107"/>
      <c r="M103" s="107"/>
      <c r="N103" s="107"/>
      <c r="O103" s="107"/>
      <c r="P103" s="107"/>
      <c r="Q103" s="108"/>
      <c r="S103" s="106"/>
      <c r="T103" s="107"/>
      <c r="U103" s="107"/>
      <c r="V103" s="107"/>
      <c r="W103" s="107"/>
      <c r="X103" s="107"/>
      <c r="Y103" s="108"/>
    </row>
    <row r="104" spans="2:25" ht="21" customHeight="1">
      <c r="B104" s="106"/>
      <c r="C104" s="107"/>
      <c r="D104" s="107"/>
      <c r="E104" s="107"/>
      <c r="F104" s="107"/>
      <c r="G104" s="107"/>
      <c r="H104" s="108"/>
      <c r="J104" s="106"/>
      <c r="K104" s="107"/>
      <c r="L104" s="107"/>
      <c r="M104" s="107"/>
      <c r="N104" s="107"/>
      <c r="O104" s="107"/>
      <c r="P104" s="107"/>
      <c r="Q104" s="108"/>
      <c r="S104" s="106"/>
      <c r="T104" s="107"/>
      <c r="U104" s="107"/>
      <c r="V104" s="107"/>
      <c r="W104" s="107"/>
      <c r="X104" s="107"/>
      <c r="Y104" s="108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15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15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21" customHeight="1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21" customHeight="1">
      <c r="B111" s="109"/>
      <c r="C111" s="110"/>
      <c r="D111" s="110"/>
      <c r="E111" s="110"/>
      <c r="F111" s="110"/>
      <c r="G111" s="110"/>
      <c r="H111" s="111"/>
      <c r="J111" s="109"/>
      <c r="K111" s="110"/>
      <c r="L111" s="110"/>
      <c r="M111" s="110"/>
      <c r="N111" s="110"/>
      <c r="O111" s="110"/>
      <c r="P111" s="110"/>
      <c r="Q111" s="111"/>
      <c r="S111" s="109"/>
      <c r="T111" s="110"/>
      <c r="U111" s="110"/>
      <c r="V111" s="110"/>
      <c r="W111" s="110"/>
      <c r="X111" s="110"/>
      <c r="Y111" s="111"/>
    </row>
    <row r="112" spans="2:25" ht="24" customHeight="1">
      <c r="B112" s="125"/>
      <c r="C112" s="126"/>
      <c r="D112" s="126"/>
      <c r="E112" s="126"/>
      <c r="F112" s="126"/>
      <c r="G112" s="126"/>
      <c r="H112" s="127"/>
      <c r="J112" s="131"/>
      <c r="K112" s="132"/>
      <c r="L112" s="132"/>
      <c r="M112" s="132"/>
      <c r="N112" s="132"/>
      <c r="O112" s="132"/>
      <c r="P112" s="132"/>
      <c r="Q112" s="133"/>
      <c r="S112" s="125"/>
      <c r="T112" s="126"/>
      <c r="U112" s="126"/>
      <c r="V112" s="126"/>
      <c r="W112" s="126"/>
      <c r="X112" s="126"/>
      <c r="Y112" s="127"/>
    </row>
    <row r="113" spans="2:25" ht="24" customHeight="1">
      <c r="B113" s="128"/>
      <c r="C113" s="129"/>
      <c r="D113" s="129"/>
      <c r="E113" s="129"/>
      <c r="F113" s="129"/>
      <c r="G113" s="129"/>
      <c r="H113" s="130"/>
      <c r="J113" s="134"/>
      <c r="K113" s="135"/>
      <c r="L113" s="135"/>
      <c r="M113" s="135"/>
      <c r="N113" s="135"/>
      <c r="O113" s="135"/>
      <c r="P113" s="135"/>
      <c r="Q113" s="136"/>
      <c r="S113" s="128"/>
      <c r="T113" s="129"/>
      <c r="U113" s="129"/>
      <c r="V113" s="129"/>
      <c r="W113" s="129"/>
      <c r="X113" s="129"/>
      <c r="Y113" s="130"/>
    </row>
    <row r="114" ht="24" customHeight="1"/>
    <row r="116" spans="5:23" ht="15">
      <c r="E116" s="20" t="s">
        <v>32</v>
      </c>
      <c r="F116" s="140"/>
      <c r="G116" s="140"/>
      <c r="H116" s="140"/>
      <c r="I116" s="140"/>
      <c r="J116" s="140"/>
      <c r="Q116" s="20" t="s">
        <v>33</v>
      </c>
      <c r="R116" s="140"/>
      <c r="S116" s="140"/>
      <c r="T116" s="140"/>
      <c r="U116" s="140"/>
      <c r="V116" s="140"/>
      <c r="W116" s="140"/>
    </row>
    <row r="117" spans="5:24" ht="27.75">
      <c r="E117" s="20" t="s">
        <v>34</v>
      </c>
      <c r="F117" s="141"/>
      <c r="G117" s="141"/>
      <c r="H117" s="141"/>
      <c r="I117" s="141"/>
      <c r="J117" s="141"/>
      <c r="K117" s="5" t="s">
        <v>35</v>
      </c>
      <c r="Q117" s="20" t="s">
        <v>34</v>
      </c>
      <c r="R117" s="140"/>
      <c r="S117" s="140"/>
      <c r="T117" s="140"/>
      <c r="U117" s="140"/>
      <c r="V117" s="140"/>
      <c r="W117" s="140"/>
      <c r="X117" s="5" t="s">
        <v>35</v>
      </c>
    </row>
    <row r="118" spans="5:24" ht="27.75">
      <c r="E118" s="20" t="s">
        <v>36</v>
      </c>
      <c r="F118" s="141"/>
      <c r="G118" s="141"/>
      <c r="H118" s="141"/>
      <c r="I118" s="141"/>
      <c r="J118" s="141"/>
      <c r="Q118" s="142"/>
      <c r="R118" s="142"/>
      <c r="S118" s="142"/>
      <c r="T118" s="142"/>
      <c r="U118" s="142"/>
      <c r="V118" s="142"/>
      <c r="W118" s="142"/>
      <c r="X118" s="142"/>
    </row>
    <row r="119" spans="5:23" ht="27.75">
      <c r="E119" s="20" t="s">
        <v>37</v>
      </c>
      <c r="F119" s="137"/>
      <c r="G119" s="137"/>
      <c r="H119" s="137"/>
      <c r="I119" s="137"/>
      <c r="J119" s="137"/>
      <c r="Q119" s="20" t="s">
        <v>37</v>
      </c>
      <c r="R119" s="138"/>
      <c r="S119" s="138"/>
      <c r="T119" s="138"/>
      <c r="U119" s="138"/>
      <c r="V119" s="138"/>
      <c r="W119" s="138"/>
    </row>
    <row r="120" spans="5:10" ht="27.75">
      <c r="E120" s="20" t="s">
        <v>38</v>
      </c>
      <c r="F120" s="139"/>
      <c r="G120" s="139"/>
      <c r="H120" s="139"/>
      <c r="I120" s="139"/>
      <c r="J120" s="139"/>
    </row>
  </sheetData>
  <protectedRanges>
    <protectedRange sqref="M7 H8 V13 X20 B38:Z42 B44:Z48 B50:Z54 B59:Z64 B68 B76 B86 J76 J86 S76 S86 B89 B99 J89 J99 S89 S99 B102 B112 J102 J112 S102 S112 R116:R117 Q118 R119 F116:F120 K23:S32 K20:S21" name="ช่วง1"/>
  </protectedRanges>
  <mergeCells count="242">
    <mergeCell ref="Q31:S31"/>
    <mergeCell ref="Q30:S30"/>
    <mergeCell ref="Q29:S29"/>
    <mergeCell ref="Q28:S28"/>
    <mergeCell ref="Q27:S27"/>
    <mergeCell ref="Q26:S26"/>
    <mergeCell ref="Q25:S25"/>
    <mergeCell ref="X20:Z32"/>
    <mergeCell ref="T31:U31"/>
    <mergeCell ref="T30:U30"/>
    <mergeCell ref="T29:U29"/>
    <mergeCell ref="T28:U28"/>
    <mergeCell ref="T27:U27"/>
    <mergeCell ref="T26:U26"/>
    <mergeCell ref="T25:U25"/>
    <mergeCell ref="V31:W31"/>
    <mergeCell ref="V30:W30"/>
    <mergeCell ref="V29:W29"/>
    <mergeCell ref="V28:W28"/>
    <mergeCell ref="V27:W27"/>
    <mergeCell ref="V26:W26"/>
    <mergeCell ref="V25:W25"/>
    <mergeCell ref="T32:U32"/>
    <mergeCell ref="V32:W32"/>
    <mergeCell ref="K31:M31"/>
    <mergeCell ref="K30:M30"/>
    <mergeCell ref="K29:M29"/>
    <mergeCell ref="K28:M28"/>
    <mergeCell ref="K27:M27"/>
    <mergeCell ref="K26:M26"/>
    <mergeCell ref="K25:M25"/>
    <mergeCell ref="N31:P31"/>
    <mergeCell ref="N30:P30"/>
    <mergeCell ref="N29:P29"/>
    <mergeCell ref="N28:P28"/>
    <mergeCell ref="N27:P27"/>
    <mergeCell ref="N26:P26"/>
    <mergeCell ref="N25:P25"/>
    <mergeCell ref="F119:J119"/>
    <mergeCell ref="R119:W119"/>
    <mergeCell ref="F120:J120"/>
    <mergeCell ref="F116:J116"/>
    <mergeCell ref="R116:W116"/>
    <mergeCell ref="F117:J117"/>
    <mergeCell ref="R117:W117"/>
    <mergeCell ref="F118:J118"/>
    <mergeCell ref="Q118:X118"/>
    <mergeCell ref="B102:H111"/>
    <mergeCell ref="J102:Q111"/>
    <mergeCell ref="S102:Y111"/>
    <mergeCell ref="B112:H113"/>
    <mergeCell ref="J112:Q113"/>
    <mergeCell ref="S112:Y113"/>
    <mergeCell ref="B89:H98"/>
    <mergeCell ref="J89:Q98"/>
    <mergeCell ref="S89:Y98"/>
    <mergeCell ref="B99:H100"/>
    <mergeCell ref="J99:Q100"/>
    <mergeCell ref="S99:Y100"/>
    <mergeCell ref="B76:H85"/>
    <mergeCell ref="J76:Q85"/>
    <mergeCell ref="S76:Y85"/>
    <mergeCell ref="B86:H87"/>
    <mergeCell ref="J86:Q87"/>
    <mergeCell ref="S86:Y87"/>
    <mergeCell ref="B64:G64"/>
    <mergeCell ref="H64:P64"/>
    <mergeCell ref="Q64:X64"/>
    <mergeCell ref="Y64:Z64"/>
    <mergeCell ref="B68:Y72"/>
    <mergeCell ref="B62:G62"/>
    <mergeCell ref="H62:P62"/>
    <mergeCell ref="Q62:X62"/>
    <mergeCell ref="Y62:Z62"/>
    <mergeCell ref="B60:G60"/>
    <mergeCell ref="H60:P60"/>
    <mergeCell ref="Q60:X60"/>
    <mergeCell ref="Y60:Z60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53:L53"/>
    <mergeCell ref="M53:X53"/>
    <mergeCell ref="Y53:Z53"/>
    <mergeCell ref="B54:L54"/>
    <mergeCell ref="M54:X54"/>
    <mergeCell ref="Y54:Z54"/>
    <mergeCell ref="B51:L51"/>
    <mergeCell ref="M51:X51"/>
    <mergeCell ref="Y51:Z51"/>
    <mergeCell ref="B52:L52"/>
    <mergeCell ref="M52:X52"/>
    <mergeCell ref="Y52:Z52"/>
    <mergeCell ref="B48:L48"/>
    <mergeCell ref="M48:X48"/>
    <mergeCell ref="Y48:Z48"/>
    <mergeCell ref="A49:Z49"/>
    <mergeCell ref="B50:L50"/>
    <mergeCell ref="M50:X50"/>
    <mergeCell ref="Y50:Z50"/>
    <mergeCell ref="B46:L46"/>
    <mergeCell ref="M46:X46"/>
    <mergeCell ref="Y46:Z46"/>
    <mergeCell ref="B47:L47"/>
    <mergeCell ref="M47:X47"/>
    <mergeCell ref="Y47:Z47"/>
    <mergeCell ref="A43:Z43"/>
    <mergeCell ref="B44:L44"/>
    <mergeCell ref="M44:X44"/>
    <mergeCell ref="Y44:Z44"/>
    <mergeCell ref="B45:L45"/>
    <mergeCell ref="M45:X45"/>
    <mergeCell ref="Y45:Z45"/>
    <mergeCell ref="H25:J25"/>
    <mergeCell ref="B41:L41"/>
    <mergeCell ref="M41:X41"/>
    <mergeCell ref="Y41:Z41"/>
    <mergeCell ref="B42:L42"/>
    <mergeCell ref="Y42:Z42"/>
    <mergeCell ref="X33:Z33"/>
    <mergeCell ref="A34:Z34"/>
    <mergeCell ref="B36:L36"/>
    <mergeCell ref="M36:X36"/>
    <mergeCell ref="Y36:Z36"/>
    <mergeCell ref="A37:Z37"/>
    <mergeCell ref="B38:L38"/>
    <mergeCell ref="M38:X38"/>
    <mergeCell ref="Y38:Z38"/>
    <mergeCell ref="B39:L39"/>
    <mergeCell ref="M39:X39"/>
    <mergeCell ref="Y39:Z39"/>
    <mergeCell ref="B40:L40"/>
    <mergeCell ref="M40:X40"/>
    <mergeCell ref="Y40:Z40"/>
    <mergeCell ref="A33:S33"/>
    <mergeCell ref="T33:U33"/>
    <mergeCell ref="V33:W33"/>
    <mergeCell ref="B32:G32"/>
    <mergeCell ref="H32:J32"/>
    <mergeCell ref="K32:M32"/>
    <mergeCell ref="N32:P32"/>
    <mergeCell ref="Q32:S32"/>
    <mergeCell ref="B21:G21"/>
    <mergeCell ref="H21:J21"/>
    <mergeCell ref="K21:M21"/>
    <mergeCell ref="N21:P21"/>
    <mergeCell ref="Q21:S21"/>
    <mergeCell ref="B23:G23"/>
    <mergeCell ref="B31:G31"/>
    <mergeCell ref="B30:G30"/>
    <mergeCell ref="B29:G29"/>
    <mergeCell ref="B28:G28"/>
    <mergeCell ref="B27:G27"/>
    <mergeCell ref="B26:G26"/>
    <mergeCell ref="B25:G25"/>
    <mergeCell ref="H31:J31"/>
    <mergeCell ref="H30:J30"/>
    <mergeCell ref="H29:J29"/>
    <mergeCell ref="H28:J28"/>
    <mergeCell ref="H27:J27"/>
    <mergeCell ref="H26:J26"/>
    <mergeCell ref="T21:U21"/>
    <mergeCell ref="V21:W21"/>
    <mergeCell ref="B22:G22"/>
    <mergeCell ref="H22:J22"/>
    <mergeCell ref="K22:M22"/>
    <mergeCell ref="N22:P22"/>
    <mergeCell ref="Q22:S22"/>
    <mergeCell ref="T22:U22"/>
    <mergeCell ref="V22:W22"/>
    <mergeCell ref="V23:W23"/>
    <mergeCell ref="B24:G24"/>
    <mergeCell ref="H24:J24"/>
    <mergeCell ref="K24:M24"/>
    <mergeCell ref="N24:P24"/>
    <mergeCell ref="Q24:S24"/>
    <mergeCell ref="T24:U24"/>
    <mergeCell ref="V24:W24"/>
    <mergeCell ref="H23:J23"/>
    <mergeCell ref="K23:M23"/>
    <mergeCell ref="N23:P23"/>
    <mergeCell ref="Q23:S23"/>
    <mergeCell ref="T23:U23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14:P14"/>
    <mergeCell ref="Q14:R14"/>
    <mergeCell ref="S14:U14"/>
    <mergeCell ref="V14:X14"/>
    <mergeCell ref="Y14:Z14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3"/>
    <mergeCell ref="V13:X13"/>
    <mergeCell ref="Y13:Z13"/>
    <mergeCell ref="B63:G63"/>
    <mergeCell ref="H63:P63"/>
    <mergeCell ref="Q63:X63"/>
    <mergeCell ref="Y63:Z63"/>
    <mergeCell ref="A1:Z1"/>
    <mergeCell ref="J2:Q2"/>
    <mergeCell ref="A3:Z3"/>
    <mergeCell ref="A4:Z4"/>
    <mergeCell ref="M7:P7"/>
    <mergeCell ref="A10:A11"/>
    <mergeCell ref="A19:Z19"/>
    <mergeCell ref="B20:G20"/>
    <mergeCell ref="H20:J20"/>
    <mergeCell ref="K20:M20"/>
    <mergeCell ref="N20:P20"/>
    <mergeCell ref="Q20:S20"/>
    <mergeCell ref="T20:U20"/>
    <mergeCell ref="V20:W20"/>
    <mergeCell ref="H8:J8"/>
    <mergeCell ref="B10:J11"/>
    <mergeCell ref="K10:R10"/>
    <mergeCell ref="S10:Z10"/>
    <mergeCell ref="K11:M11"/>
    <mergeCell ref="N11:P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4 Y38:Y42 Z38:Z41 Y59:Y64 Z59:Z62 Z6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R24:S24 R32:S32 O24:P24 Q22:Q32 L24:M24 O22:P22 L32:M32 O32:P32 R22:S22 L22:M22 N22:N32 K22:K32 K20:S20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59:B64 C59:G62 C64:G64">
      <formula1>LIST!$G$2:$G$10</formula1>
    </dataValidation>
    <dataValidation type="list" allowBlank="1" showInputMessage="1" showErrorMessage="1" error="กรุณาเลือกข้อมูลตามที่กำหนดให้" sqref="B38:L42">
      <formula1>LIST!$A$2:$A$6</formula1>
    </dataValidation>
    <dataValidation type="list" allowBlank="1" showInputMessage="1" showErrorMessage="1" error="กรุณาเลือกข้อมูลตามที่กำหนดให้" sqref="B44:L48">
      <formula1>LIST!$C$2:$C$10</formula1>
    </dataValidation>
    <dataValidation type="list" allowBlank="1" showInputMessage="1" showErrorMessage="1" error="กรุณาเลือกข้อมูลตามที่กำหนดให้" sqref="B50:L5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4" manualBreakCount="4">
    <brk id="33" max="16383" man="1"/>
    <brk id="54" max="16383" man="1"/>
    <brk id="72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20"/>
  <sheetViews>
    <sheetView view="pageBreakPreview" zoomScaleSheetLayoutView="100" workbookViewId="0" topLeftCell="A10">
      <selection activeCell="A18" sqref="A18:XFD18"/>
    </sheetView>
  </sheetViews>
  <sheetFormatPr defaultColWidth="8.7109375" defaultRowHeight="15"/>
  <cols>
    <col min="1" max="1" width="8.7109375" style="11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1" customHeight="1">
      <c r="A2" s="10"/>
      <c r="B2" s="10"/>
      <c r="C2" s="10"/>
      <c r="D2" s="10"/>
      <c r="E2" s="10"/>
      <c r="F2" s="10"/>
      <c r="G2" s="10"/>
      <c r="H2" s="10"/>
      <c r="I2" s="10"/>
      <c r="J2" s="40" t="s">
        <v>17</v>
      </c>
      <c r="K2" s="40"/>
      <c r="L2" s="40"/>
      <c r="M2" s="40"/>
      <c r="N2" s="40"/>
      <c r="O2" s="40"/>
      <c r="P2" s="40"/>
      <c r="Q2" s="40"/>
      <c r="R2" s="10"/>
      <c r="S2" s="10"/>
      <c r="T2" s="10"/>
      <c r="U2" s="10"/>
      <c r="V2" s="10"/>
      <c r="W2" s="10"/>
      <c r="X2" s="10"/>
      <c r="Y2" s="10"/>
      <c r="Z2" s="10"/>
    </row>
    <row r="3" spans="1:26" ht="21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1" customHeight="1">
      <c r="A4" s="39" t="s">
        <v>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0.15" customHeight="1"/>
    <row r="6" ht="21" customHeight="1">
      <c r="A6" s="12" t="s">
        <v>0</v>
      </c>
    </row>
    <row r="7" spans="1:16" ht="21" customHeight="1">
      <c r="A7" s="13" t="s">
        <v>74</v>
      </c>
      <c r="L7" s="14"/>
      <c r="M7" s="41"/>
      <c r="N7" s="42"/>
      <c r="O7" s="42"/>
      <c r="P7" s="43"/>
    </row>
    <row r="8" spans="1:10" ht="21" customHeight="1">
      <c r="A8" s="13" t="s">
        <v>18</v>
      </c>
      <c r="G8" s="14"/>
      <c r="H8" s="41"/>
      <c r="I8" s="42"/>
      <c r="J8" s="43"/>
    </row>
    <row r="9" ht="10.15" customHeight="1">
      <c r="G9" s="5">
        <v>4</v>
      </c>
    </row>
    <row r="10" spans="1:26" s="12" customFormat="1" ht="30" customHeight="1">
      <c r="A10" s="44" t="s">
        <v>5</v>
      </c>
      <c r="B10" s="44" t="s">
        <v>12</v>
      </c>
      <c r="C10" s="44"/>
      <c r="D10" s="44"/>
      <c r="E10" s="44"/>
      <c r="F10" s="44"/>
      <c r="G10" s="44"/>
      <c r="H10" s="44"/>
      <c r="I10" s="44"/>
      <c r="J10" s="44"/>
      <c r="K10" s="44" t="s">
        <v>13</v>
      </c>
      <c r="L10" s="44"/>
      <c r="M10" s="44"/>
      <c r="N10" s="44"/>
      <c r="O10" s="44"/>
      <c r="P10" s="44"/>
      <c r="Q10" s="44"/>
      <c r="R10" s="44"/>
      <c r="S10" s="44" t="s">
        <v>4</v>
      </c>
      <c r="T10" s="44"/>
      <c r="U10" s="44"/>
      <c r="V10" s="44"/>
      <c r="W10" s="44"/>
      <c r="X10" s="44"/>
      <c r="Y10" s="44"/>
      <c r="Z10" s="44"/>
    </row>
    <row r="11" spans="1:26" s="12" customFormat="1" ht="30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 t="s">
        <v>1</v>
      </c>
      <c r="L11" s="44"/>
      <c r="M11" s="44"/>
      <c r="N11" s="44" t="s">
        <v>2</v>
      </c>
      <c r="O11" s="44"/>
      <c r="P11" s="44"/>
      <c r="Q11" s="44" t="s">
        <v>3</v>
      </c>
      <c r="R11" s="44"/>
      <c r="S11" s="44" t="s">
        <v>1</v>
      </c>
      <c r="T11" s="44"/>
      <c r="U11" s="44"/>
      <c r="V11" s="44" t="s">
        <v>2</v>
      </c>
      <c r="W11" s="44"/>
      <c r="X11" s="44"/>
      <c r="Y11" s="44" t="s">
        <v>3</v>
      </c>
      <c r="Z11" s="44"/>
    </row>
    <row r="12" spans="1:26" ht="24" customHeight="1">
      <c r="A12" s="45" t="s">
        <v>77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"/>
    </row>
    <row r="13" spans="1:26" ht="24" customHeight="1">
      <c r="A13" s="6">
        <v>1</v>
      </c>
      <c r="B13" s="61" t="s">
        <v>75</v>
      </c>
      <c r="C13" s="61"/>
      <c r="D13" s="61"/>
      <c r="E13" s="61"/>
      <c r="F13" s="61"/>
      <c r="G13" s="61"/>
      <c r="H13" s="61"/>
      <c r="I13" s="61"/>
      <c r="J13" s="61"/>
      <c r="K13" s="62">
        <v>3920</v>
      </c>
      <c r="L13" s="62"/>
      <c r="M13" s="62"/>
      <c r="N13" s="63">
        <f>Q32</f>
        <v>0</v>
      </c>
      <c r="O13" s="63"/>
      <c r="P13" s="63"/>
      <c r="Q13" s="64">
        <f>(V20/T20)*100</f>
        <v>0</v>
      </c>
      <c r="R13" s="64"/>
      <c r="S13" s="65">
        <v>15758400</v>
      </c>
      <c r="T13" s="66"/>
      <c r="U13" s="67"/>
      <c r="V13" s="68"/>
      <c r="W13" s="69"/>
      <c r="X13" s="70"/>
      <c r="Y13" s="71">
        <f>V13/S13*100</f>
        <v>0</v>
      </c>
      <c r="Z13" s="72"/>
    </row>
    <row r="14" spans="1:26" s="12" customFormat="1" ht="24" customHeight="1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>
        <f>V33</f>
        <v>0</v>
      </c>
      <c r="R14" s="58"/>
      <c r="S14" s="59">
        <f>SUM(S13)</f>
        <v>15758400</v>
      </c>
      <c r="T14" s="59"/>
      <c r="U14" s="59"/>
      <c r="V14" s="60">
        <f>SUM(V13)</f>
        <v>0</v>
      </c>
      <c r="W14" s="60"/>
      <c r="X14" s="60"/>
      <c r="Y14" s="60">
        <f>V14/S14*100</f>
        <v>0</v>
      </c>
      <c r="Z14" s="60"/>
    </row>
    <row r="15" spans="1:26" ht="9.9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13" ht="24" customHeight="1">
      <c r="A16" s="15" t="s">
        <v>6</v>
      </c>
      <c r="H16" s="16"/>
      <c r="I16" s="17"/>
      <c r="J16" s="17"/>
      <c r="K16" s="17"/>
      <c r="L16" s="17"/>
      <c r="M16" s="17"/>
    </row>
    <row r="17" spans="1:13" ht="9.95" customHeight="1">
      <c r="A17" s="5"/>
      <c r="H17" s="18"/>
      <c r="I17" s="18"/>
      <c r="J17" s="18"/>
      <c r="K17" s="18"/>
      <c r="L17" s="18"/>
      <c r="M17" s="18"/>
    </row>
    <row r="18" spans="1:26" ht="72" customHeight="1">
      <c r="A18" s="27" t="s">
        <v>5</v>
      </c>
      <c r="B18" s="44" t="s">
        <v>15</v>
      </c>
      <c r="C18" s="44"/>
      <c r="D18" s="44"/>
      <c r="E18" s="44"/>
      <c r="F18" s="44"/>
      <c r="G18" s="44"/>
      <c r="H18" s="44" t="s">
        <v>20</v>
      </c>
      <c r="I18" s="44"/>
      <c r="J18" s="44"/>
      <c r="K18" s="44" t="s">
        <v>16</v>
      </c>
      <c r="L18" s="44"/>
      <c r="M18" s="44"/>
      <c r="N18" s="44" t="s">
        <v>21</v>
      </c>
      <c r="O18" s="44"/>
      <c r="P18" s="44"/>
      <c r="Q18" s="44" t="s">
        <v>22</v>
      </c>
      <c r="R18" s="44"/>
      <c r="S18" s="44"/>
      <c r="T18" s="44" t="s">
        <v>23</v>
      </c>
      <c r="U18" s="44"/>
      <c r="V18" s="74" t="s">
        <v>7</v>
      </c>
      <c r="W18" s="74"/>
      <c r="X18" s="44" t="s">
        <v>8</v>
      </c>
      <c r="Y18" s="44"/>
      <c r="Z18" s="44"/>
    </row>
    <row r="19" spans="1:26" ht="24" customHeight="1">
      <c r="A19" s="45" t="s">
        <v>77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48"/>
    </row>
    <row r="20" spans="1:26" s="29" customFormat="1" ht="24" customHeight="1">
      <c r="A20" s="28">
        <v>1</v>
      </c>
      <c r="B20" s="49" t="s">
        <v>78</v>
      </c>
      <c r="C20" s="49"/>
      <c r="D20" s="49"/>
      <c r="E20" s="49"/>
      <c r="F20" s="49"/>
      <c r="G20" s="49"/>
      <c r="H20" s="50">
        <f>$K$13</f>
        <v>3920</v>
      </c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2">
        <v>20</v>
      </c>
      <c r="U20" s="52"/>
      <c r="V20" s="53">
        <f>SUM(V21)</f>
        <v>0</v>
      </c>
      <c r="W20" s="54"/>
      <c r="X20" s="147"/>
      <c r="Y20" s="148"/>
      <c r="Z20" s="149"/>
    </row>
    <row r="21" spans="1:26" ht="24" customHeight="1">
      <c r="A21" s="21">
        <v>1.1</v>
      </c>
      <c r="B21" s="61" t="s">
        <v>79</v>
      </c>
      <c r="C21" s="61"/>
      <c r="D21" s="61"/>
      <c r="E21" s="61"/>
      <c r="F21" s="61"/>
      <c r="G21" s="61"/>
      <c r="H21" s="77">
        <f aca="true" t="shared" si="0" ref="H21:H32">$K$13</f>
        <v>3920</v>
      </c>
      <c r="I21" s="77"/>
      <c r="J21" s="77"/>
      <c r="K21" s="78"/>
      <c r="L21" s="78"/>
      <c r="M21" s="78"/>
      <c r="N21" s="78"/>
      <c r="O21" s="78"/>
      <c r="P21" s="78"/>
      <c r="Q21" s="78"/>
      <c r="R21" s="78"/>
      <c r="S21" s="79"/>
      <c r="T21" s="80">
        <v>20</v>
      </c>
      <c r="U21" s="80"/>
      <c r="V21" s="75">
        <f>(T21*((K21*0)+(N21*50)+(Q21*100)))/(H21*100)</f>
        <v>0</v>
      </c>
      <c r="W21" s="64"/>
      <c r="X21" s="150"/>
      <c r="Y21" s="151"/>
      <c r="Z21" s="152"/>
    </row>
    <row r="22" spans="1:26" s="12" customFormat="1" ht="24" customHeight="1">
      <c r="A22" s="28">
        <v>2</v>
      </c>
      <c r="B22" s="49" t="s">
        <v>80</v>
      </c>
      <c r="C22" s="49"/>
      <c r="D22" s="49"/>
      <c r="E22" s="49"/>
      <c r="F22" s="49"/>
      <c r="G22" s="49"/>
      <c r="H22" s="50">
        <f t="shared" si="0"/>
        <v>3920</v>
      </c>
      <c r="I22" s="50"/>
      <c r="J22" s="50"/>
      <c r="K22" s="83"/>
      <c r="L22" s="83"/>
      <c r="M22" s="83"/>
      <c r="N22" s="83"/>
      <c r="O22" s="83"/>
      <c r="P22" s="83"/>
      <c r="Q22" s="83"/>
      <c r="R22" s="83"/>
      <c r="S22" s="83"/>
      <c r="T22" s="52">
        <v>30</v>
      </c>
      <c r="U22" s="52"/>
      <c r="V22" s="53">
        <f>SUM(V23:W26)</f>
        <v>0</v>
      </c>
      <c r="W22" s="54"/>
      <c r="X22" s="150"/>
      <c r="Y22" s="151"/>
      <c r="Z22" s="152"/>
    </row>
    <row r="23" spans="1:26" ht="24" customHeight="1">
      <c r="A23" s="21">
        <v>2.1</v>
      </c>
      <c r="B23" s="84" t="s">
        <v>81</v>
      </c>
      <c r="C23" s="85"/>
      <c r="D23" s="85"/>
      <c r="E23" s="85"/>
      <c r="F23" s="85"/>
      <c r="G23" s="86"/>
      <c r="H23" s="77">
        <f t="shared" si="0"/>
        <v>3920</v>
      </c>
      <c r="I23" s="77"/>
      <c r="J23" s="77"/>
      <c r="K23" s="79"/>
      <c r="L23" s="81"/>
      <c r="M23" s="82"/>
      <c r="N23" s="79"/>
      <c r="O23" s="81"/>
      <c r="P23" s="82"/>
      <c r="Q23" s="79"/>
      <c r="R23" s="81"/>
      <c r="S23" s="81"/>
      <c r="T23" s="80">
        <v>10</v>
      </c>
      <c r="U23" s="80"/>
      <c r="V23" s="75">
        <f>(T23*((K23*0)+(N23*50)+(Q23*100)))/(H23*100)</f>
        <v>0</v>
      </c>
      <c r="W23" s="64"/>
      <c r="X23" s="150"/>
      <c r="Y23" s="151"/>
      <c r="Z23" s="152"/>
    </row>
    <row r="24" spans="1:26" ht="24" customHeight="1">
      <c r="A24" s="21">
        <v>2.2</v>
      </c>
      <c r="B24" s="76" t="s">
        <v>82</v>
      </c>
      <c r="C24" s="76"/>
      <c r="D24" s="76"/>
      <c r="E24" s="76"/>
      <c r="F24" s="76"/>
      <c r="G24" s="76"/>
      <c r="H24" s="77">
        <f t="shared" si="0"/>
        <v>3920</v>
      </c>
      <c r="I24" s="77"/>
      <c r="J24" s="77"/>
      <c r="K24" s="78"/>
      <c r="L24" s="78"/>
      <c r="M24" s="78"/>
      <c r="N24" s="78"/>
      <c r="O24" s="78"/>
      <c r="P24" s="78"/>
      <c r="Q24" s="78"/>
      <c r="R24" s="78"/>
      <c r="S24" s="79"/>
      <c r="T24" s="80">
        <v>5</v>
      </c>
      <c r="U24" s="80"/>
      <c r="V24" s="75">
        <f aca="true" t="shared" si="1" ref="V24:V32">(T24*((K24*0)+(N24*50)+(Q24*100)))/(H24*100)</f>
        <v>0</v>
      </c>
      <c r="W24" s="64"/>
      <c r="X24" s="150"/>
      <c r="Y24" s="151"/>
      <c r="Z24" s="152"/>
    </row>
    <row r="25" spans="1:26" ht="24" customHeight="1">
      <c r="A25" s="21">
        <v>2.3</v>
      </c>
      <c r="B25" s="84" t="s">
        <v>83</v>
      </c>
      <c r="C25" s="85"/>
      <c r="D25" s="85"/>
      <c r="E25" s="85"/>
      <c r="F25" s="85"/>
      <c r="G25" s="86"/>
      <c r="H25" s="77">
        <f t="shared" si="0"/>
        <v>3920</v>
      </c>
      <c r="I25" s="77"/>
      <c r="J25" s="77"/>
      <c r="K25" s="79"/>
      <c r="L25" s="81"/>
      <c r="M25" s="82"/>
      <c r="N25" s="79"/>
      <c r="O25" s="81"/>
      <c r="P25" s="82"/>
      <c r="Q25" s="79"/>
      <c r="R25" s="81"/>
      <c r="S25" s="146"/>
      <c r="T25" s="156">
        <v>10</v>
      </c>
      <c r="U25" s="157"/>
      <c r="V25" s="75">
        <f t="shared" si="1"/>
        <v>0</v>
      </c>
      <c r="W25" s="64"/>
      <c r="X25" s="150"/>
      <c r="Y25" s="151"/>
      <c r="Z25" s="152"/>
    </row>
    <row r="26" spans="1:26" ht="24" customHeight="1">
      <c r="A26" s="21">
        <v>2.4</v>
      </c>
      <c r="B26" s="84" t="s">
        <v>84</v>
      </c>
      <c r="C26" s="85"/>
      <c r="D26" s="85"/>
      <c r="E26" s="85"/>
      <c r="F26" s="85"/>
      <c r="G26" s="86"/>
      <c r="H26" s="77">
        <f t="shared" si="0"/>
        <v>3920</v>
      </c>
      <c r="I26" s="77"/>
      <c r="J26" s="77"/>
      <c r="K26" s="79"/>
      <c r="L26" s="81"/>
      <c r="M26" s="82"/>
      <c r="N26" s="79"/>
      <c r="O26" s="81"/>
      <c r="P26" s="82"/>
      <c r="Q26" s="79"/>
      <c r="R26" s="81"/>
      <c r="S26" s="146"/>
      <c r="T26" s="156">
        <v>5</v>
      </c>
      <c r="U26" s="157"/>
      <c r="V26" s="75">
        <f t="shared" si="1"/>
        <v>0</v>
      </c>
      <c r="W26" s="64"/>
      <c r="X26" s="150"/>
      <c r="Y26" s="151"/>
      <c r="Z26" s="152"/>
    </row>
    <row r="27" spans="1:26" s="12" customFormat="1" ht="24" customHeight="1">
      <c r="A27" s="28">
        <v>3</v>
      </c>
      <c r="B27" s="87" t="s">
        <v>85</v>
      </c>
      <c r="C27" s="88"/>
      <c r="D27" s="88"/>
      <c r="E27" s="88"/>
      <c r="F27" s="88"/>
      <c r="G27" s="89"/>
      <c r="H27" s="50">
        <f t="shared" si="0"/>
        <v>3920</v>
      </c>
      <c r="I27" s="50"/>
      <c r="J27" s="50"/>
      <c r="K27" s="143"/>
      <c r="L27" s="144"/>
      <c r="M27" s="145"/>
      <c r="N27" s="143"/>
      <c r="O27" s="144"/>
      <c r="P27" s="145"/>
      <c r="Q27" s="143"/>
      <c r="R27" s="144"/>
      <c r="S27" s="145"/>
      <c r="T27" s="158">
        <v>30</v>
      </c>
      <c r="U27" s="159"/>
      <c r="V27" s="53">
        <f>SUM(V28:W29)</f>
        <v>0</v>
      </c>
      <c r="W27" s="54"/>
      <c r="X27" s="150"/>
      <c r="Y27" s="151"/>
      <c r="Z27" s="152"/>
    </row>
    <row r="28" spans="1:26" ht="24" customHeight="1">
      <c r="A28" s="21">
        <v>3.1</v>
      </c>
      <c r="B28" s="84" t="s">
        <v>86</v>
      </c>
      <c r="C28" s="85"/>
      <c r="D28" s="85"/>
      <c r="E28" s="85"/>
      <c r="F28" s="85"/>
      <c r="G28" s="86"/>
      <c r="H28" s="77">
        <f t="shared" si="0"/>
        <v>3920</v>
      </c>
      <c r="I28" s="77"/>
      <c r="J28" s="77"/>
      <c r="K28" s="79"/>
      <c r="L28" s="81"/>
      <c r="M28" s="82"/>
      <c r="N28" s="79"/>
      <c r="O28" s="81"/>
      <c r="P28" s="82"/>
      <c r="Q28" s="79"/>
      <c r="R28" s="81"/>
      <c r="S28" s="146"/>
      <c r="T28" s="156">
        <v>15</v>
      </c>
      <c r="U28" s="157"/>
      <c r="V28" s="75">
        <f t="shared" si="1"/>
        <v>0</v>
      </c>
      <c r="W28" s="64"/>
      <c r="X28" s="150"/>
      <c r="Y28" s="151"/>
      <c r="Z28" s="152"/>
    </row>
    <row r="29" spans="1:26" ht="24" customHeight="1">
      <c r="A29" s="21">
        <v>3.2</v>
      </c>
      <c r="B29" s="84" t="s">
        <v>87</v>
      </c>
      <c r="C29" s="85"/>
      <c r="D29" s="85"/>
      <c r="E29" s="85"/>
      <c r="F29" s="85"/>
      <c r="G29" s="86"/>
      <c r="H29" s="77">
        <f t="shared" si="0"/>
        <v>3920</v>
      </c>
      <c r="I29" s="77"/>
      <c r="J29" s="77"/>
      <c r="K29" s="79"/>
      <c r="L29" s="81"/>
      <c r="M29" s="82"/>
      <c r="N29" s="79"/>
      <c r="O29" s="81"/>
      <c r="P29" s="82"/>
      <c r="Q29" s="79"/>
      <c r="R29" s="81"/>
      <c r="S29" s="146"/>
      <c r="T29" s="156">
        <v>15</v>
      </c>
      <c r="U29" s="157"/>
      <c r="V29" s="75">
        <f t="shared" si="1"/>
        <v>0</v>
      </c>
      <c r="W29" s="64"/>
      <c r="X29" s="150"/>
      <c r="Y29" s="151"/>
      <c r="Z29" s="152"/>
    </row>
    <row r="30" spans="1:26" s="12" customFormat="1" ht="24" customHeight="1">
      <c r="A30" s="28">
        <v>4</v>
      </c>
      <c r="B30" s="87" t="s">
        <v>88</v>
      </c>
      <c r="C30" s="88"/>
      <c r="D30" s="88"/>
      <c r="E30" s="88"/>
      <c r="F30" s="88"/>
      <c r="G30" s="89"/>
      <c r="H30" s="50">
        <f t="shared" si="0"/>
        <v>3920</v>
      </c>
      <c r="I30" s="50"/>
      <c r="J30" s="50"/>
      <c r="K30" s="143"/>
      <c r="L30" s="144"/>
      <c r="M30" s="145"/>
      <c r="N30" s="143"/>
      <c r="O30" s="144"/>
      <c r="P30" s="145"/>
      <c r="Q30" s="143"/>
      <c r="R30" s="144"/>
      <c r="S30" s="145"/>
      <c r="T30" s="158">
        <v>20</v>
      </c>
      <c r="U30" s="159"/>
      <c r="V30" s="53">
        <f>SUM(V31:W32)</f>
        <v>0</v>
      </c>
      <c r="W30" s="54"/>
      <c r="X30" s="150"/>
      <c r="Y30" s="151"/>
      <c r="Z30" s="152"/>
    </row>
    <row r="31" spans="1:26" ht="24" customHeight="1">
      <c r="A31" s="21">
        <v>4.1</v>
      </c>
      <c r="B31" s="84" t="s">
        <v>89</v>
      </c>
      <c r="C31" s="85"/>
      <c r="D31" s="85"/>
      <c r="E31" s="85"/>
      <c r="F31" s="85"/>
      <c r="G31" s="86"/>
      <c r="H31" s="77">
        <f t="shared" si="0"/>
        <v>3920</v>
      </c>
      <c r="I31" s="77"/>
      <c r="J31" s="77"/>
      <c r="K31" s="79"/>
      <c r="L31" s="81"/>
      <c r="M31" s="82"/>
      <c r="N31" s="79"/>
      <c r="O31" s="81"/>
      <c r="P31" s="82"/>
      <c r="Q31" s="79"/>
      <c r="R31" s="81"/>
      <c r="S31" s="146"/>
      <c r="T31" s="156">
        <v>10</v>
      </c>
      <c r="U31" s="157"/>
      <c r="V31" s="75">
        <f t="shared" si="1"/>
        <v>0</v>
      </c>
      <c r="W31" s="64"/>
      <c r="X31" s="150"/>
      <c r="Y31" s="151"/>
      <c r="Z31" s="152"/>
    </row>
    <row r="32" spans="1:26" ht="24" customHeight="1">
      <c r="A32" s="21">
        <v>4.2</v>
      </c>
      <c r="B32" s="76" t="s">
        <v>90</v>
      </c>
      <c r="C32" s="76"/>
      <c r="D32" s="76"/>
      <c r="E32" s="76"/>
      <c r="F32" s="76"/>
      <c r="G32" s="76"/>
      <c r="H32" s="77">
        <f t="shared" si="0"/>
        <v>3920</v>
      </c>
      <c r="I32" s="77"/>
      <c r="J32" s="77"/>
      <c r="K32" s="78"/>
      <c r="L32" s="78"/>
      <c r="M32" s="78"/>
      <c r="N32" s="78"/>
      <c r="O32" s="78"/>
      <c r="P32" s="78"/>
      <c r="Q32" s="78"/>
      <c r="R32" s="78"/>
      <c r="S32" s="79"/>
      <c r="T32" s="80">
        <v>10</v>
      </c>
      <c r="U32" s="80"/>
      <c r="V32" s="75">
        <f t="shared" si="1"/>
        <v>0</v>
      </c>
      <c r="W32" s="64"/>
      <c r="X32" s="153"/>
      <c r="Y32" s="154"/>
      <c r="Z32" s="155"/>
    </row>
    <row r="33" spans="1:26" ht="24" customHeight="1">
      <c r="A33" s="99" t="s">
        <v>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>
        <f>SUM(T20,T22,T27,T30)</f>
        <v>100</v>
      </c>
      <c r="U33" s="101"/>
      <c r="V33" s="58">
        <f>SUM(V20,V22,V27,V30)</f>
        <v>0</v>
      </c>
      <c r="W33" s="58"/>
      <c r="X33" s="92"/>
      <c r="Y33" s="92"/>
      <c r="Z33" s="92"/>
    </row>
    <row r="34" spans="1:26" ht="9.9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24" customHeight="1">
      <c r="A35" s="4" t="s">
        <v>70</v>
      </c>
    </row>
    <row r="36" spans="1:26" ht="60" customHeight="1">
      <c r="A36" s="27" t="s">
        <v>5</v>
      </c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93" t="s">
        <v>25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74" t="s">
        <v>26</v>
      </c>
      <c r="Z36" s="74"/>
    </row>
    <row r="37" spans="1:26" ht="24" customHeight="1">
      <c r="A37" s="96" t="s">
        <v>27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</row>
    <row r="38" spans="1:26" ht="48" customHeight="1">
      <c r="A38" s="22" t="str">
        <f>IF(B38&lt;&gt;"","2.1.1","")</f>
        <v/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91"/>
      <c r="Z38" s="91"/>
    </row>
    <row r="39" spans="1:26" ht="48" customHeight="1">
      <c r="A39" s="22" t="str">
        <f>IF(B39&lt;&gt;"","2.1.2","")</f>
        <v/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31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91"/>
      <c r="Z39" s="91"/>
    </row>
    <row r="40" spans="1:26" ht="48" customHeight="1">
      <c r="A40" s="22" t="str">
        <f>IF(B40&lt;&gt;"","2.1.3","")</f>
        <v/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91"/>
      <c r="Z40" s="91"/>
    </row>
    <row r="41" spans="1:26" ht="48" customHeight="1">
      <c r="A41" s="22" t="str">
        <f>IF(B41&lt;&gt;"","2.1.4","")</f>
        <v/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91"/>
      <c r="Z41" s="91"/>
    </row>
    <row r="42" spans="1:26" ht="48" customHeight="1">
      <c r="A42" s="22" t="str">
        <f>IF(B42&lt;&gt;"","2.1.5","")</f>
        <v/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6"/>
      <c r="Y42" s="37"/>
      <c r="Z42" s="38"/>
    </row>
    <row r="43" spans="1:26" ht="24" customHeight="1">
      <c r="A43" s="96" t="s">
        <v>28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</row>
    <row r="44" spans="1:26" ht="48" customHeight="1">
      <c r="A44" s="22" t="str">
        <f>IF(B44&lt;&gt;"","2.2.1","")</f>
        <v/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91"/>
      <c r="Z44" s="91"/>
    </row>
    <row r="45" spans="1:26" ht="48" customHeight="1">
      <c r="A45" s="22" t="str">
        <f>IF(B45&lt;&gt;"","2.2.2","")</f>
        <v/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91"/>
      <c r="Z45" s="91"/>
    </row>
    <row r="46" spans="1:26" ht="48" customHeight="1">
      <c r="A46" s="22" t="str">
        <f>IF(B46&lt;&gt;"","2.2.3","")</f>
        <v/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91"/>
      <c r="Z46" s="91"/>
    </row>
    <row r="47" spans="1:26" ht="48" customHeight="1">
      <c r="A47" s="22" t="str">
        <f>IF(B47&lt;&gt;"","2.2.4","")</f>
        <v/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91"/>
      <c r="Z47" s="91"/>
    </row>
    <row r="48" spans="1:26" ht="48" customHeight="1">
      <c r="A48" s="22" t="str">
        <f>IF(B48&lt;&gt;"","2.2.5","")</f>
        <v/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91"/>
      <c r="Z48" s="91"/>
    </row>
    <row r="49" spans="1:26" ht="24" customHeight="1">
      <c r="A49" s="96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8"/>
    </row>
    <row r="50" spans="1:26" ht="48" customHeight="1">
      <c r="A50" s="22" t="str">
        <f>IF(B50&lt;&gt;"","2.3.1","")</f>
        <v/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91"/>
      <c r="Z50" s="91"/>
    </row>
    <row r="51" spans="1:26" ht="48" customHeight="1">
      <c r="A51" s="22" t="str">
        <f>IF(B51&lt;&gt;"","2.3.2","")</f>
        <v/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91"/>
      <c r="Z51" s="91"/>
    </row>
    <row r="52" spans="1:26" ht="48" customHeight="1">
      <c r="A52" s="22" t="str">
        <f>IF(B52&lt;&gt;"","2.3.3","")</f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3"/>
      <c r="Y52" s="91"/>
      <c r="Z52" s="91"/>
    </row>
    <row r="53" spans="1:26" ht="48" customHeight="1">
      <c r="A53" s="22" t="str">
        <f>IF(B53&lt;&gt;"","2.3.4","")</f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91"/>
      <c r="Z53" s="91"/>
    </row>
    <row r="54" spans="1:26" ht="48" customHeight="1">
      <c r="A54" s="22" t="str">
        <f>IF(B54&lt;&gt;"","2.3.5","")</f>
        <v/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3"/>
      <c r="Y54" s="91"/>
      <c r="Z54" s="91"/>
    </row>
    <row r="55" ht="9.95" customHeight="1"/>
    <row r="56" ht="24" customHeight="1">
      <c r="A56" s="5" t="s">
        <v>71</v>
      </c>
    </row>
    <row r="57" ht="9.95" customHeight="1"/>
    <row r="58" spans="1:26" s="19" customFormat="1" ht="60" customHeight="1">
      <c r="A58" s="27" t="s">
        <v>5</v>
      </c>
      <c r="B58" s="44" t="s">
        <v>30</v>
      </c>
      <c r="C58" s="44"/>
      <c r="D58" s="44"/>
      <c r="E58" s="44"/>
      <c r="F58" s="44"/>
      <c r="G58" s="44"/>
      <c r="H58" s="44" t="s">
        <v>25</v>
      </c>
      <c r="I58" s="44"/>
      <c r="J58" s="44"/>
      <c r="K58" s="44"/>
      <c r="L58" s="44"/>
      <c r="M58" s="44"/>
      <c r="N58" s="44"/>
      <c r="O58" s="44"/>
      <c r="P58" s="44"/>
      <c r="Q58" s="93" t="s">
        <v>31</v>
      </c>
      <c r="R58" s="94"/>
      <c r="S58" s="94"/>
      <c r="T58" s="94"/>
      <c r="U58" s="94"/>
      <c r="V58" s="94"/>
      <c r="W58" s="94"/>
      <c r="X58" s="95"/>
      <c r="Y58" s="74" t="s">
        <v>26</v>
      </c>
      <c r="Z58" s="74"/>
    </row>
    <row r="59" spans="1:26" ht="72" customHeight="1">
      <c r="A59" s="22" t="str">
        <f>IF(B59&lt;&gt;"","3.1","")</f>
        <v/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1"/>
      <c r="R59" s="32"/>
      <c r="S59" s="32"/>
      <c r="T59" s="32"/>
      <c r="U59" s="32"/>
      <c r="V59" s="32"/>
      <c r="W59" s="32"/>
      <c r="X59" s="33"/>
      <c r="Y59" s="91"/>
      <c r="Z59" s="91"/>
    </row>
    <row r="60" spans="1:26" ht="72" customHeight="1">
      <c r="A60" s="22" t="str">
        <f>IF(B60&lt;&gt;"","3.2","")</f>
        <v/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1"/>
      <c r="R60" s="32"/>
      <c r="S60" s="32"/>
      <c r="T60" s="32"/>
      <c r="U60" s="32"/>
      <c r="V60" s="32"/>
      <c r="W60" s="32"/>
      <c r="X60" s="33"/>
      <c r="Y60" s="91"/>
      <c r="Z60" s="91"/>
    </row>
    <row r="61" spans="1:26" ht="72" customHeight="1">
      <c r="A61" s="22" t="str">
        <f>IF(B61&lt;&gt;"","3.3","")</f>
        <v/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1"/>
      <c r="R61" s="32"/>
      <c r="S61" s="32"/>
      <c r="T61" s="32"/>
      <c r="U61" s="32"/>
      <c r="V61" s="32"/>
      <c r="W61" s="32"/>
      <c r="X61" s="33"/>
      <c r="Y61" s="91"/>
      <c r="Z61" s="91"/>
    </row>
    <row r="62" spans="1:26" ht="72" customHeight="1">
      <c r="A62" s="22" t="str">
        <f>IF(B62&lt;&gt;"","3.4","")</f>
        <v/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1"/>
      <c r="R62" s="32"/>
      <c r="S62" s="32"/>
      <c r="T62" s="32"/>
      <c r="U62" s="32"/>
      <c r="V62" s="32"/>
      <c r="W62" s="32"/>
      <c r="X62" s="33"/>
      <c r="Y62" s="91"/>
      <c r="Z62" s="91"/>
    </row>
    <row r="63" spans="1:26" ht="72" customHeight="1">
      <c r="A63" s="22" t="str">
        <f>IF(B63&lt;&gt;"","3.5","")</f>
        <v/>
      </c>
      <c r="B63" s="31"/>
      <c r="C63" s="32"/>
      <c r="D63" s="32"/>
      <c r="E63" s="32"/>
      <c r="F63" s="32"/>
      <c r="G63" s="33"/>
      <c r="H63" s="34"/>
      <c r="I63" s="35"/>
      <c r="J63" s="35"/>
      <c r="K63" s="35"/>
      <c r="L63" s="35"/>
      <c r="M63" s="35"/>
      <c r="N63" s="35"/>
      <c r="O63" s="35"/>
      <c r="P63" s="36"/>
      <c r="Q63" s="34"/>
      <c r="R63" s="35"/>
      <c r="S63" s="35"/>
      <c r="T63" s="35"/>
      <c r="U63" s="35"/>
      <c r="V63" s="35"/>
      <c r="W63" s="35"/>
      <c r="X63" s="36"/>
      <c r="Y63" s="37"/>
      <c r="Z63" s="38"/>
    </row>
    <row r="64" spans="1:26" ht="72" customHeight="1">
      <c r="A64" s="22" t="str">
        <f>IF(B64&lt;&gt;"","3.6","")</f>
        <v/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1"/>
      <c r="R64" s="32"/>
      <c r="S64" s="32"/>
      <c r="T64" s="32"/>
      <c r="U64" s="32"/>
      <c r="V64" s="32"/>
      <c r="W64" s="32"/>
      <c r="X64" s="33"/>
      <c r="Y64" s="91"/>
      <c r="Z64" s="91"/>
    </row>
    <row r="65" ht="9.95" customHeight="1">
      <c r="A65" s="5"/>
    </row>
    <row r="66" ht="24" customHeight="1">
      <c r="A66" s="5" t="s">
        <v>72</v>
      </c>
    </row>
    <row r="67" ht="9.95" customHeight="1">
      <c r="A67" s="5"/>
    </row>
    <row r="68" spans="2:25" ht="48" customHeight="1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</row>
    <row r="69" spans="2:25" ht="48" customHeight="1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</row>
    <row r="70" spans="2:25" ht="48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ht="24" customHeight="1">
      <c r="A73" s="5"/>
    </row>
    <row r="74" ht="21" customHeight="1">
      <c r="A74" s="5" t="s">
        <v>73</v>
      </c>
    </row>
    <row r="75" ht="21" customHeight="1"/>
    <row r="76" spans="2:25" ht="21" customHeight="1">
      <c r="B76" s="102"/>
      <c r="C76" s="102"/>
      <c r="D76" s="102"/>
      <c r="E76" s="102"/>
      <c r="F76" s="102"/>
      <c r="G76" s="102"/>
      <c r="H76" s="102"/>
      <c r="J76" s="102"/>
      <c r="K76" s="102"/>
      <c r="L76" s="102"/>
      <c r="M76" s="102"/>
      <c r="N76" s="102"/>
      <c r="O76" s="102"/>
      <c r="P76" s="102"/>
      <c r="Q76" s="102"/>
      <c r="S76" s="103"/>
      <c r="T76" s="104"/>
      <c r="U76" s="104"/>
      <c r="V76" s="104"/>
      <c r="W76" s="104"/>
      <c r="X76" s="104"/>
      <c r="Y76" s="105"/>
    </row>
    <row r="77" spans="2:25" ht="21" customHeight="1">
      <c r="B77" s="102"/>
      <c r="C77" s="102"/>
      <c r="D77" s="102"/>
      <c r="E77" s="102"/>
      <c r="F77" s="102"/>
      <c r="G77" s="102"/>
      <c r="H77" s="102"/>
      <c r="J77" s="102"/>
      <c r="K77" s="102"/>
      <c r="L77" s="102"/>
      <c r="M77" s="102"/>
      <c r="N77" s="102"/>
      <c r="O77" s="102"/>
      <c r="P77" s="102"/>
      <c r="Q77" s="102"/>
      <c r="S77" s="106"/>
      <c r="T77" s="107"/>
      <c r="U77" s="107"/>
      <c r="V77" s="107"/>
      <c r="W77" s="107"/>
      <c r="X77" s="107"/>
      <c r="Y77" s="108"/>
    </row>
    <row r="78" spans="2:25" ht="21" customHeight="1">
      <c r="B78" s="102"/>
      <c r="C78" s="102"/>
      <c r="D78" s="102"/>
      <c r="E78" s="102"/>
      <c r="F78" s="102"/>
      <c r="G78" s="102"/>
      <c r="H78" s="102"/>
      <c r="J78" s="102"/>
      <c r="K78" s="102"/>
      <c r="L78" s="102"/>
      <c r="M78" s="102"/>
      <c r="N78" s="102"/>
      <c r="O78" s="102"/>
      <c r="P78" s="102"/>
      <c r="Q78" s="102"/>
      <c r="S78" s="106"/>
      <c r="T78" s="107"/>
      <c r="U78" s="107"/>
      <c r="V78" s="107"/>
      <c r="W78" s="107"/>
      <c r="X78" s="107"/>
      <c r="Y78" s="108"/>
    </row>
    <row r="79" spans="2:25" ht="21" customHeight="1">
      <c r="B79" s="102"/>
      <c r="C79" s="102"/>
      <c r="D79" s="102"/>
      <c r="E79" s="102"/>
      <c r="F79" s="102"/>
      <c r="G79" s="102"/>
      <c r="H79" s="102"/>
      <c r="J79" s="102"/>
      <c r="K79" s="102"/>
      <c r="L79" s="102"/>
      <c r="M79" s="102"/>
      <c r="N79" s="102"/>
      <c r="O79" s="102"/>
      <c r="P79" s="102"/>
      <c r="Q79" s="102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02"/>
      <c r="C80" s="102"/>
      <c r="D80" s="102"/>
      <c r="E80" s="102"/>
      <c r="F80" s="102"/>
      <c r="G80" s="102"/>
      <c r="H80" s="102"/>
      <c r="J80" s="102"/>
      <c r="K80" s="102"/>
      <c r="L80" s="102"/>
      <c r="M80" s="102"/>
      <c r="N80" s="102"/>
      <c r="O80" s="102"/>
      <c r="P80" s="102"/>
      <c r="Q80" s="102"/>
      <c r="S80" s="106"/>
      <c r="T80" s="107"/>
      <c r="U80" s="107"/>
      <c r="V80" s="107"/>
      <c r="W80" s="107"/>
      <c r="X80" s="107"/>
      <c r="Y80" s="108"/>
    </row>
    <row r="81" spans="2:25" ht="15">
      <c r="B81" s="102"/>
      <c r="C81" s="102"/>
      <c r="D81" s="102"/>
      <c r="E81" s="102"/>
      <c r="F81" s="102"/>
      <c r="G81" s="102"/>
      <c r="H81" s="102"/>
      <c r="J81" s="102"/>
      <c r="K81" s="102"/>
      <c r="L81" s="102"/>
      <c r="M81" s="102"/>
      <c r="N81" s="102"/>
      <c r="O81" s="102"/>
      <c r="P81" s="102"/>
      <c r="Q81" s="102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02"/>
      <c r="C82" s="102"/>
      <c r="D82" s="102"/>
      <c r="E82" s="102"/>
      <c r="F82" s="102"/>
      <c r="G82" s="102"/>
      <c r="H82" s="102"/>
      <c r="J82" s="102"/>
      <c r="K82" s="102"/>
      <c r="L82" s="102"/>
      <c r="M82" s="102"/>
      <c r="N82" s="102"/>
      <c r="O82" s="102"/>
      <c r="P82" s="102"/>
      <c r="Q82" s="102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02"/>
      <c r="C83" s="102"/>
      <c r="D83" s="102"/>
      <c r="E83" s="102"/>
      <c r="F83" s="102"/>
      <c r="G83" s="102"/>
      <c r="H83" s="102"/>
      <c r="J83" s="102"/>
      <c r="K83" s="102"/>
      <c r="L83" s="102"/>
      <c r="M83" s="102"/>
      <c r="N83" s="102"/>
      <c r="O83" s="102"/>
      <c r="P83" s="102"/>
      <c r="Q83" s="102"/>
      <c r="S83" s="106"/>
      <c r="T83" s="107"/>
      <c r="U83" s="107"/>
      <c r="V83" s="107"/>
      <c r="W83" s="107"/>
      <c r="X83" s="107"/>
      <c r="Y83" s="108"/>
    </row>
    <row r="84" spans="2:25" ht="21" customHeight="1">
      <c r="B84" s="102"/>
      <c r="C84" s="102"/>
      <c r="D84" s="102"/>
      <c r="E84" s="102"/>
      <c r="F84" s="102"/>
      <c r="G84" s="102"/>
      <c r="H84" s="102"/>
      <c r="J84" s="102"/>
      <c r="K84" s="102"/>
      <c r="L84" s="102"/>
      <c r="M84" s="102"/>
      <c r="N84" s="102"/>
      <c r="O84" s="102"/>
      <c r="P84" s="102"/>
      <c r="Q84" s="102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02"/>
      <c r="C85" s="102"/>
      <c r="D85" s="102"/>
      <c r="E85" s="102"/>
      <c r="F85" s="102"/>
      <c r="G85" s="102"/>
      <c r="H85" s="102"/>
      <c r="J85" s="102"/>
      <c r="K85" s="102"/>
      <c r="L85" s="102"/>
      <c r="M85" s="102"/>
      <c r="N85" s="102"/>
      <c r="O85" s="102"/>
      <c r="P85" s="102"/>
      <c r="Q85" s="102"/>
      <c r="S85" s="109"/>
      <c r="T85" s="110"/>
      <c r="U85" s="110"/>
      <c r="V85" s="110"/>
      <c r="W85" s="110"/>
      <c r="X85" s="110"/>
      <c r="Y85" s="111"/>
    </row>
    <row r="86" spans="2:25" ht="21" customHeight="1">
      <c r="B86" s="112"/>
      <c r="C86" s="112"/>
      <c r="D86" s="112"/>
      <c r="E86" s="112"/>
      <c r="F86" s="112"/>
      <c r="G86" s="112"/>
      <c r="H86" s="112"/>
      <c r="J86" s="113"/>
      <c r="K86" s="114"/>
      <c r="L86" s="114"/>
      <c r="M86" s="114"/>
      <c r="N86" s="114"/>
      <c r="O86" s="114"/>
      <c r="P86" s="114"/>
      <c r="Q86" s="115"/>
      <c r="S86" s="113"/>
      <c r="T86" s="114"/>
      <c r="U86" s="114"/>
      <c r="V86" s="114"/>
      <c r="W86" s="114"/>
      <c r="X86" s="114"/>
      <c r="Y86" s="115"/>
    </row>
    <row r="87" spans="2:25" ht="21" customHeight="1">
      <c r="B87" s="112"/>
      <c r="C87" s="112"/>
      <c r="D87" s="112"/>
      <c r="E87" s="112"/>
      <c r="F87" s="112"/>
      <c r="G87" s="112"/>
      <c r="H87" s="112"/>
      <c r="J87" s="116"/>
      <c r="K87" s="117"/>
      <c r="L87" s="117"/>
      <c r="M87" s="117"/>
      <c r="N87" s="117"/>
      <c r="O87" s="117"/>
      <c r="P87" s="117"/>
      <c r="Q87" s="118"/>
      <c r="S87" s="116"/>
      <c r="T87" s="117"/>
      <c r="U87" s="117"/>
      <c r="V87" s="117"/>
      <c r="W87" s="117"/>
      <c r="X87" s="117"/>
      <c r="Y87" s="118"/>
    </row>
    <row r="88" ht="21" customHeight="1"/>
    <row r="89" spans="2:25" ht="21" customHeight="1">
      <c r="B89" s="102"/>
      <c r="C89" s="102"/>
      <c r="D89" s="102"/>
      <c r="E89" s="102"/>
      <c r="F89" s="102"/>
      <c r="G89" s="102"/>
      <c r="H89" s="102"/>
      <c r="J89" s="102"/>
      <c r="K89" s="102"/>
      <c r="L89" s="102"/>
      <c r="M89" s="102"/>
      <c r="N89" s="102"/>
      <c r="O89" s="102"/>
      <c r="P89" s="102"/>
      <c r="Q89" s="102"/>
      <c r="S89" s="103"/>
      <c r="T89" s="104"/>
      <c r="U89" s="104"/>
      <c r="V89" s="104"/>
      <c r="W89" s="104"/>
      <c r="X89" s="104"/>
      <c r="Y89" s="105"/>
    </row>
    <row r="90" spans="2:25" ht="21" customHeight="1">
      <c r="B90" s="102"/>
      <c r="C90" s="102"/>
      <c r="D90" s="102"/>
      <c r="E90" s="102"/>
      <c r="F90" s="102"/>
      <c r="G90" s="102"/>
      <c r="H90" s="102"/>
      <c r="J90" s="102"/>
      <c r="K90" s="102"/>
      <c r="L90" s="102"/>
      <c r="M90" s="102"/>
      <c r="N90" s="102"/>
      <c r="O90" s="102"/>
      <c r="P90" s="102"/>
      <c r="Q90" s="102"/>
      <c r="S90" s="106"/>
      <c r="T90" s="107"/>
      <c r="U90" s="107"/>
      <c r="V90" s="107"/>
      <c r="W90" s="107"/>
      <c r="X90" s="107"/>
      <c r="Y90" s="108"/>
    </row>
    <row r="91" spans="2:25" ht="21" customHeight="1">
      <c r="B91" s="102"/>
      <c r="C91" s="102"/>
      <c r="D91" s="102"/>
      <c r="E91" s="102"/>
      <c r="F91" s="102"/>
      <c r="G91" s="102"/>
      <c r="H91" s="102"/>
      <c r="J91" s="102"/>
      <c r="K91" s="102"/>
      <c r="L91" s="102"/>
      <c r="M91" s="102"/>
      <c r="N91" s="102"/>
      <c r="O91" s="102"/>
      <c r="P91" s="102"/>
      <c r="Q91" s="102"/>
      <c r="S91" s="106"/>
      <c r="T91" s="107"/>
      <c r="U91" s="107"/>
      <c r="V91" s="107"/>
      <c r="W91" s="107"/>
      <c r="X91" s="107"/>
      <c r="Y91" s="108"/>
    </row>
    <row r="92" spans="2:25" ht="21" customHeight="1">
      <c r="B92" s="102"/>
      <c r="C92" s="102"/>
      <c r="D92" s="102"/>
      <c r="E92" s="102"/>
      <c r="F92" s="102"/>
      <c r="G92" s="102"/>
      <c r="H92" s="102"/>
      <c r="J92" s="102"/>
      <c r="K92" s="102"/>
      <c r="L92" s="102"/>
      <c r="M92" s="102"/>
      <c r="N92" s="102"/>
      <c r="O92" s="102"/>
      <c r="P92" s="102"/>
      <c r="Q92" s="102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02"/>
      <c r="C93" s="102"/>
      <c r="D93" s="102"/>
      <c r="E93" s="102"/>
      <c r="F93" s="102"/>
      <c r="G93" s="102"/>
      <c r="H93" s="102"/>
      <c r="J93" s="102"/>
      <c r="K93" s="102"/>
      <c r="L93" s="102"/>
      <c r="M93" s="102"/>
      <c r="N93" s="102"/>
      <c r="O93" s="102"/>
      <c r="P93" s="102"/>
      <c r="Q93" s="102"/>
      <c r="S93" s="106"/>
      <c r="T93" s="107"/>
      <c r="U93" s="107"/>
      <c r="V93" s="107"/>
      <c r="W93" s="107"/>
      <c r="X93" s="107"/>
      <c r="Y93" s="108"/>
    </row>
    <row r="94" spans="2:25" ht="15">
      <c r="B94" s="102"/>
      <c r="C94" s="102"/>
      <c r="D94" s="102"/>
      <c r="E94" s="102"/>
      <c r="F94" s="102"/>
      <c r="G94" s="102"/>
      <c r="H94" s="102"/>
      <c r="J94" s="102"/>
      <c r="K94" s="102"/>
      <c r="L94" s="102"/>
      <c r="M94" s="102"/>
      <c r="N94" s="102"/>
      <c r="O94" s="102"/>
      <c r="P94" s="102"/>
      <c r="Q94" s="102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02"/>
      <c r="C95" s="102"/>
      <c r="D95" s="102"/>
      <c r="E95" s="102"/>
      <c r="F95" s="102"/>
      <c r="G95" s="102"/>
      <c r="H95" s="102"/>
      <c r="J95" s="102"/>
      <c r="K95" s="102"/>
      <c r="L95" s="102"/>
      <c r="M95" s="102"/>
      <c r="N95" s="102"/>
      <c r="O95" s="102"/>
      <c r="P95" s="102"/>
      <c r="Q95" s="102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02"/>
      <c r="C96" s="102"/>
      <c r="D96" s="102"/>
      <c r="E96" s="102"/>
      <c r="F96" s="102"/>
      <c r="G96" s="102"/>
      <c r="H96" s="102"/>
      <c r="J96" s="102"/>
      <c r="K96" s="102"/>
      <c r="L96" s="102"/>
      <c r="M96" s="102"/>
      <c r="N96" s="102"/>
      <c r="O96" s="102"/>
      <c r="P96" s="102"/>
      <c r="Q96" s="102"/>
      <c r="S96" s="106"/>
      <c r="T96" s="107"/>
      <c r="U96" s="107"/>
      <c r="V96" s="107"/>
      <c r="W96" s="107"/>
      <c r="X96" s="107"/>
      <c r="Y96" s="108"/>
    </row>
    <row r="97" spans="2:25" ht="21" customHeight="1">
      <c r="B97" s="102"/>
      <c r="C97" s="102"/>
      <c r="D97" s="102"/>
      <c r="E97" s="102"/>
      <c r="F97" s="102"/>
      <c r="G97" s="102"/>
      <c r="H97" s="102"/>
      <c r="J97" s="102"/>
      <c r="K97" s="102"/>
      <c r="L97" s="102"/>
      <c r="M97" s="102"/>
      <c r="N97" s="102"/>
      <c r="O97" s="102"/>
      <c r="P97" s="102"/>
      <c r="Q97" s="102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02"/>
      <c r="C98" s="102"/>
      <c r="D98" s="102"/>
      <c r="E98" s="102"/>
      <c r="F98" s="102"/>
      <c r="G98" s="102"/>
      <c r="H98" s="102"/>
      <c r="J98" s="102"/>
      <c r="K98" s="102"/>
      <c r="L98" s="102"/>
      <c r="M98" s="102"/>
      <c r="N98" s="102"/>
      <c r="O98" s="102"/>
      <c r="P98" s="102"/>
      <c r="Q98" s="102"/>
      <c r="S98" s="109"/>
      <c r="T98" s="110"/>
      <c r="U98" s="110"/>
      <c r="V98" s="110"/>
      <c r="W98" s="110"/>
      <c r="X98" s="110"/>
      <c r="Y98" s="111"/>
    </row>
    <row r="99" spans="2:25" ht="21" customHeight="1">
      <c r="B99" s="91"/>
      <c r="C99" s="91"/>
      <c r="D99" s="91"/>
      <c r="E99" s="91"/>
      <c r="F99" s="91"/>
      <c r="G99" s="91"/>
      <c r="H99" s="91"/>
      <c r="J99" s="113"/>
      <c r="K99" s="114"/>
      <c r="L99" s="114"/>
      <c r="M99" s="114"/>
      <c r="N99" s="114"/>
      <c r="O99" s="114"/>
      <c r="P99" s="114"/>
      <c r="Q99" s="115"/>
      <c r="S99" s="125"/>
      <c r="T99" s="126"/>
      <c r="U99" s="126"/>
      <c r="V99" s="126"/>
      <c r="W99" s="126"/>
      <c r="X99" s="126"/>
      <c r="Y99" s="127"/>
    </row>
    <row r="100" spans="2:25" ht="21" customHeight="1">
      <c r="B100" s="91"/>
      <c r="C100" s="91"/>
      <c r="D100" s="91"/>
      <c r="E100" s="91"/>
      <c r="F100" s="91"/>
      <c r="G100" s="91"/>
      <c r="H100" s="91"/>
      <c r="J100" s="116"/>
      <c r="K100" s="117"/>
      <c r="L100" s="117"/>
      <c r="M100" s="117"/>
      <c r="N100" s="117"/>
      <c r="O100" s="117"/>
      <c r="P100" s="117"/>
      <c r="Q100" s="118"/>
      <c r="S100" s="128"/>
      <c r="T100" s="129"/>
      <c r="U100" s="129"/>
      <c r="V100" s="129"/>
      <c r="W100" s="129"/>
      <c r="X100" s="129"/>
      <c r="Y100" s="130"/>
    </row>
    <row r="101" ht="21" customHeight="1"/>
    <row r="102" spans="2:25" ht="21" customHeight="1">
      <c r="B102" s="103"/>
      <c r="C102" s="104"/>
      <c r="D102" s="104"/>
      <c r="E102" s="104"/>
      <c r="F102" s="104"/>
      <c r="G102" s="104"/>
      <c r="H102" s="105"/>
      <c r="J102" s="103"/>
      <c r="K102" s="104"/>
      <c r="L102" s="104"/>
      <c r="M102" s="104"/>
      <c r="N102" s="104"/>
      <c r="O102" s="104"/>
      <c r="P102" s="104"/>
      <c r="Q102" s="105"/>
      <c r="S102" s="103"/>
      <c r="T102" s="104"/>
      <c r="U102" s="104"/>
      <c r="V102" s="104"/>
      <c r="W102" s="104"/>
      <c r="X102" s="104"/>
      <c r="Y102" s="105"/>
    </row>
    <row r="103" spans="2:25" ht="21" customHeight="1">
      <c r="B103" s="106"/>
      <c r="C103" s="107"/>
      <c r="D103" s="107"/>
      <c r="E103" s="107"/>
      <c r="F103" s="107"/>
      <c r="G103" s="107"/>
      <c r="H103" s="108"/>
      <c r="J103" s="106"/>
      <c r="K103" s="107"/>
      <c r="L103" s="107"/>
      <c r="M103" s="107"/>
      <c r="N103" s="107"/>
      <c r="O103" s="107"/>
      <c r="P103" s="107"/>
      <c r="Q103" s="108"/>
      <c r="S103" s="106"/>
      <c r="T103" s="107"/>
      <c r="U103" s="107"/>
      <c r="V103" s="107"/>
      <c r="W103" s="107"/>
      <c r="X103" s="107"/>
      <c r="Y103" s="108"/>
    </row>
    <row r="104" spans="2:25" ht="21" customHeight="1">
      <c r="B104" s="106"/>
      <c r="C104" s="107"/>
      <c r="D104" s="107"/>
      <c r="E104" s="107"/>
      <c r="F104" s="107"/>
      <c r="G104" s="107"/>
      <c r="H104" s="108"/>
      <c r="J104" s="106"/>
      <c r="K104" s="107"/>
      <c r="L104" s="107"/>
      <c r="M104" s="107"/>
      <c r="N104" s="107"/>
      <c r="O104" s="107"/>
      <c r="P104" s="107"/>
      <c r="Q104" s="108"/>
      <c r="S104" s="106"/>
      <c r="T104" s="107"/>
      <c r="U104" s="107"/>
      <c r="V104" s="107"/>
      <c r="W104" s="107"/>
      <c r="X104" s="107"/>
      <c r="Y104" s="108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15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15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21" customHeight="1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21" customHeight="1">
      <c r="B111" s="109"/>
      <c r="C111" s="110"/>
      <c r="D111" s="110"/>
      <c r="E111" s="110"/>
      <c r="F111" s="110"/>
      <c r="G111" s="110"/>
      <c r="H111" s="111"/>
      <c r="J111" s="109"/>
      <c r="K111" s="110"/>
      <c r="L111" s="110"/>
      <c r="M111" s="110"/>
      <c r="N111" s="110"/>
      <c r="O111" s="110"/>
      <c r="P111" s="110"/>
      <c r="Q111" s="111"/>
      <c r="S111" s="109"/>
      <c r="T111" s="110"/>
      <c r="U111" s="110"/>
      <c r="V111" s="110"/>
      <c r="W111" s="110"/>
      <c r="X111" s="110"/>
      <c r="Y111" s="111"/>
    </row>
    <row r="112" spans="2:25" ht="24" customHeight="1">
      <c r="B112" s="125"/>
      <c r="C112" s="126"/>
      <c r="D112" s="126"/>
      <c r="E112" s="126"/>
      <c r="F112" s="126"/>
      <c r="G112" s="126"/>
      <c r="H112" s="127"/>
      <c r="J112" s="131"/>
      <c r="K112" s="132"/>
      <c r="L112" s="132"/>
      <c r="M112" s="132"/>
      <c r="N112" s="132"/>
      <c r="O112" s="132"/>
      <c r="P112" s="132"/>
      <c r="Q112" s="133"/>
      <c r="S112" s="125"/>
      <c r="T112" s="126"/>
      <c r="U112" s="126"/>
      <c r="V112" s="126"/>
      <c r="W112" s="126"/>
      <c r="X112" s="126"/>
      <c r="Y112" s="127"/>
    </row>
    <row r="113" spans="2:25" ht="24" customHeight="1">
      <c r="B113" s="128"/>
      <c r="C113" s="129"/>
      <c r="D113" s="129"/>
      <c r="E113" s="129"/>
      <c r="F113" s="129"/>
      <c r="G113" s="129"/>
      <c r="H113" s="130"/>
      <c r="J113" s="134"/>
      <c r="K113" s="135"/>
      <c r="L113" s="135"/>
      <c r="M113" s="135"/>
      <c r="N113" s="135"/>
      <c r="O113" s="135"/>
      <c r="P113" s="135"/>
      <c r="Q113" s="136"/>
      <c r="S113" s="128"/>
      <c r="T113" s="129"/>
      <c r="U113" s="129"/>
      <c r="V113" s="129"/>
      <c r="W113" s="129"/>
      <c r="X113" s="129"/>
      <c r="Y113" s="130"/>
    </row>
    <row r="114" ht="24" customHeight="1"/>
    <row r="116" spans="5:23" ht="15">
      <c r="E116" s="20" t="s">
        <v>32</v>
      </c>
      <c r="F116" s="140"/>
      <c r="G116" s="140"/>
      <c r="H116" s="140"/>
      <c r="I116" s="140"/>
      <c r="J116" s="140"/>
      <c r="Q116" s="20" t="s">
        <v>33</v>
      </c>
      <c r="R116" s="140"/>
      <c r="S116" s="140"/>
      <c r="T116" s="140"/>
      <c r="U116" s="140"/>
      <c r="V116" s="140"/>
      <c r="W116" s="140"/>
    </row>
    <row r="117" spans="5:24" ht="27.75">
      <c r="E117" s="20" t="s">
        <v>34</v>
      </c>
      <c r="F117" s="141"/>
      <c r="G117" s="141"/>
      <c r="H117" s="141"/>
      <c r="I117" s="141"/>
      <c r="J117" s="141"/>
      <c r="K117" s="5" t="s">
        <v>35</v>
      </c>
      <c r="Q117" s="20" t="s">
        <v>34</v>
      </c>
      <c r="R117" s="140"/>
      <c r="S117" s="140"/>
      <c r="T117" s="140"/>
      <c r="U117" s="140"/>
      <c r="V117" s="140"/>
      <c r="W117" s="140"/>
      <c r="X117" s="5" t="s">
        <v>35</v>
      </c>
    </row>
    <row r="118" spans="5:24" ht="27.75">
      <c r="E118" s="20" t="s">
        <v>36</v>
      </c>
      <c r="F118" s="141"/>
      <c r="G118" s="141"/>
      <c r="H118" s="141"/>
      <c r="I118" s="141"/>
      <c r="J118" s="141"/>
      <c r="Q118" s="142"/>
      <c r="R118" s="142"/>
      <c r="S118" s="142"/>
      <c r="T118" s="142"/>
      <c r="U118" s="142"/>
      <c r="V118" s="142"/>
      <c r="W118" s="142"/>
      <c r="X118" s="142"/>
    </row>
    <row r="119" spans="5:23" ht="27.75">
      <c r="E119" s="20" t="s">
        <v>37</v>
      </c>
      <c r="F119" s="137"/>
      <c r="G119" s="137"/>
      <c r="H119" s="137"/>
      <c r="I119" s="137"/>
      <c r="J119" s="137"/>
      <c r="Q119" s="20" t="s">
        <v>37</v>
      </c>
      <c r="R119" s="138"/>
      <c r="S119" s="138"/>
      <c r="T119" s="138"/>
      <c r="U119" s="138"/>
      <c r="V119" s="138"/>
      <c r="W119" s="138"/>
    </row>
    <row r="120" spans="5:10" ht="27.75">
      <c r="E120" s="20" t="s">
        <v>38</v>
      </c>
      <c r="F120" s="139"/>
      <c r="G120" s="139"/>
      <c r="H120" s="139"/>
      <c r="I120" s="139"/>
      <c r="J120" s="139"/>
    </row>
  </sheetData>
  <protectedRanges>
    <protectedRange sqref="M7 H8 V13 X20 B38:Z42 B44:Z48 B50:Z54 B59:Z64 B68 B76 B86 J76 J86 S76 S86 B89 B99 J89 J99 S89 S99 B102 B112 J102 J112 S102 S112 R116:R117 Q118 R119 F116:F120 K23:S32 K20:S21" name="ช่วง1_1"/>
  </protectedRanges>
  <mergeCells count="242">
    <mergeCell ref="F118:J118"/>
    <mergeCell ref="Q118:X118"/>
    <mergeCell ref="F119:J119"/>
    <mergeCell ref="R119:W119"/>
    <mergeCell ref="F120:J120"/>
    <mergeCell ref="X20:Z32"/>
    <mergeCell ref="B76:H85"/>
    <mergeCell ref="J76:Q85"/>
    <mergeCell ref="S76:Y85"/>
    <mergeCell ref="B86:H87"/>
    <mergeCell ref="J86:Q87"/>
    <mergeCell ref="S86:Y87"/>
    <mergeCell ref="B89:H98"/>
    <mergeCell ref="J89:Q98"/>
    <mergeCell ref="S89:Y98"/>
    <mergeCell ref="A33:S33"/>
    <mergeCell ref="T33:U33"/>
    <mergeCell ref="V33:W33"/>
    <mergeCell ref="X33:Z33"/>
    <mergeCell ref="A37:Z37"/>
    <mergeCell ref="M39:X39"/>
    <mergeCell ref="B40:L40"/>
    <mergeCell ref="M40:X40"/>
    <mergeCell ref="Y40:Z40"/>
    <mergeCell ref="B23:G23"/>
    <mergeCell ref="H23:J23"/>
    <mergeCell ref="K23:M23"/>
    <mergeCell ref="N23:P23"/>
    <mergeCell ref="Q23:S23"/>
    <mergeCell ref="T23:U23"/>
    <mergeCell ref="V23:W23"/>
    <mergeCell ref="B30:G30"/>
    <mergeCell ref="H30:J30"/>
    <mergeCell ref="K30:M30"/>
    <mergeCell ref="N30:P30"/>
    <mergeCell ref="Q30:S30"/>
    <mergeCell ref="H27:J27"/>
    <mergeCell ref="K27:M27"/>
    <mergeCell ref="N27:P27"/>
    <mergeCell ref="Q27:S27"/>
    <mergeCell ref="T27:U27"/>
    <mergeCell ref="T29:U29"/>
    <mergeCell ref="V29:W29"/>
    <mergeCell ref="T30:U30"/>
    <mergeCell ref="V30:W30"/>
    <mergeCell ref="B29:G29"/>
    <mergeCell ref="H29:J29"/>
    <mergeCell ref="K29:M29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M52:X52"/>
    <mergeCell ref="Y52:Z52"/>
    <mergeCell ref="Y63:Z63"/>
    <mergeCell ref="F116:J116"/>
    <mergeCell ref="R116:W116"/>
    <mergeCell ref="F117:J117"/>
    <mergeCell ref="B112:H113"/>
    <mergeCell ref="J112:Q113"/>
    <mergeCell ref="S112:Y113"/>
    <mergeCell ref="R117:W117"/>
    <mergeCell ref="B99:H100"/>
    <mergeCell ref="J99:Q100"/>
    <mergeCell ref="S99:Y100"/>
    <mergeCell ref="B102:H111"/>
    <mergeCell ref="J102:Q111"/>
    <mergeCell ref="S102:Y111"/>
    <mergeCell ref="B64:G64"/>
    <mergeCell ref="H64:P64"/>
    <mergeCell ref="Q64:X64"/>
    <mergeCell ref="Y64:Z64"/>
    <mergeCell ref="B68:Y72"/>
    <mergeCell ref="B63:G63"/>
    <mergeCell ref="H63:P63"/>
    <mergeCell ref="Q63:X63"/>
    <mergeCell ref="B59:G59"/>
    <mergeCell ref="H59:P59"/>
    <mergeCell ref="Q59:X59"/>
    <mergeCell ref="Y59:Z59"/>
    <mergeCell ref="B42:L42"/>
    <mergeCell ref="Y42:Z42"/>
    <mergeCell ref="A43:Z43"/>
    <mergeCell ref="B48:L48"/>
    <mergeCell ref="M48:X48"/>
    <mergeCell ref="Y47:Z47"/>
    <mergeCell ref="B46:L46"/>
    <mergeCell ref="M46:X46"/>
    <mergeCell ref="Y46:Z46"/>
    <mergeCell ref="B58:G58"/>
    <mergeCell ref="H58:P58"/>
    <mergeCell ref="Q58:X58"/>
    <mergeCell ref="Y58:Z58"/>
    <mergeCell ref="B50:L50"/>
    <mergeCell ref="M50:X50"/>
    <mergeCell ref="Y50:Z50"/>
    <mergeCell ref="B51:L51"/>
    <mergeCell ref="M51:X51"/>
    <mergeCell ref="Y51:Z51"/>
    <mergeCell ref="B52:L52"/>
    <mergeCell ref="B62:G62"/>
    <mergeCell ref="H62:P62"/>
    <mergeCell ref="Q62:X62"/>
    <mergeCell ref="Y62:Z62"/>
    <mergeCell ref="B60:G60"/>
    <mergeCell ref="H60:P60"/>
    <mergeCell ref="Q60:X60"/>
    <mergeCell ref="Y60:Z60"/>
    <mergeCell ref="B61:G61"/>
    <mergeCell ref="H61:P61"/>
    <mergeCell ref="Q61:X61"/>
    <mergeCell ref="Y61:Z61"/>
    <mergeCell ref="H32:J32"/>
    <mergeCell ref="K32:M32"/>
    <mergeCell ref="N32:P32"/>
    <mergeCell ref="Q32:S32"/>
    <mergeCell ref="T32:U32"/>
    <mergeCell ref="B53:L53"/>
    <mergeCell ref="M53:X53"/>
    <mergeCell ref="Y53:Z53"/>
    <mergeCell ref="B54:L54"/>
    <mergeCell ref="M54:X54"/>
    <mergeCell ref="Y54:Z54"/>
    <mergeCell ref="B39:L39"/>
    <mergeCell ref="Y39:Z39"/>
    <mergeCell ref="A34:Z34"/>
    <mergeCell ref="B36:L36"/>
    <mergeCell ref="M36:X36"/>
    <mergeCell ref="Y36:Z36"/>
    <mergeCell ref="A49:Z49"/>
    <mergeCell ref="B44:L44"/>
    <mergeCell ref="M44:X44"/>
    <mergeCell ref="Y44:Z44"/>
    <mergeCell ref="B41:L41"/>
    <mergeCell ref="M41:X41"/>
    <mergeCell ref="Y41:Z41"/>
    <mergeCell ref="V25:W25"/>
    <mergeCell ref="B26:G26"/>
    <mergeCell ref="H26:J26"/>
    <mergeCell ref="K26:M26"/>
    <mergeCell ref="N26:P26"/>
    <mergeCell ref="Y48:Z48"/>
    <mergeCell ref="B45:L45"/>
    <mergeCell ref="M45:X45"/>
    <mergeCell ref="Y45:Z45"/>
    <mergeCell ref="B47:L47"/>
    <mergeCell ref="M47:X47"/>
    <mergeCell ref="B28:G28"/>
    <mergeCell ref="H28:J28"/>
    <mergeCell ref="K28:M28"/>
    <mergeCell ref="N28:P28"/>
    <mergeCell ref="Q28:S28"/>
    <mergeCell ref="T28:U28"/>
    <mergeCell ref="B38:L38"/>
    <mergeCell ref="M38:X38"/>
    <mergeCell ref="Y38:Z38"/>
    <mergeCell ref="Q31:S31"/>
    <mergeCell ref="T31:U31"/>
    <mergeCell ref="V31:W31"/>
    <mergeCell ref="B32:G32"/>
    <mergeCell ref="K13:M13"/>
    <mergeCell ref="N13:P13"/>
    <mergeCell ref="Q13:R13"/>
    <mergeCell ref="S13:U13"/>
    <mergeCell ref="V13:X13"/>
    <mergeCell ref="V32:W32"/>
    <mergeCell ref="B31:G31"/>
    <mergeCell ref="H31:J31"/>
    <mergeCell ref="K31:M31"/>
    <mergeCell ref="N31:P31"/>
    <mergeCell ref="H21:J21"/>
    <mergeCell ref="K21:M21"/>
    <mergeCell ref="N21:P21"/>
    <mergeCell ref="Q21:S21"/>
    <mergeCell ref="T21:U21"/>
    <mergeCell ref="V21:W21"/>
    <mergeCell ref="N29:P29"/>
    <mergeCell ref="Q29:S29"/>
    <mergeCell ref="B25:G25"/>
    <mergeCell ref="H25:J25"/>
    <mergeCell ref="K25:M25"/>
    <mergeCell ref="N25:P25"/>
    <mergeCell ref="Q25:S25"/>
    <mergeCell ref="T25:U25"/>
    <mergeCell ref="Y13:Z13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Q26:S26"/>
    <mergeCell ref="T26:U26"/>
    <mergeCell ref="V26:W26"/>
    <mergeCell ref="B27:G27"/>
    <mergeCell ref="V27:W27"/>
    <mergeCell ref="B13:J13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</mergeCells>
  <dataValidations count="8"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whole" operator="greaterThanOrEqual" allowBlank="1" showInputMessage="1" showErrorMessage="1" error="กรุณากรอกข้อมูลเป็นตัวเลข" sqref="R24:S24 R32:S32 O24:P24 Q22:Q32 L24:M24 O22:P22 L32:M32 O32:P32 R22:S22 L22:M22 N22:N32 K22:K32 K20:S20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4 Y38:Y42 Z38:Z41 Y59:Y64 Z59:Z62 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0:L54">
      <formula1>LIST!$E$2:$E$9</formula1>
    </dataValidation>
    <dataValidation type="list" allowBlank="1" showInputMessage="1" showErrorMessage="1" error="กรุณาเลือกข้อมูลตามที่กำหนดให้" sqref="B44:L48">
      <formula1>LIST!$C$2:$C$10</formula1>
    </dataValidation>
    <dataValidation type="list" allowBlank="1" showInputMessage="1" showErrorMessage="1" error="กรุณาเลือกข้อมูลตามที่กำหนดให้" sqref="B38:L42">
      <formula1>LIST!$A$2:$A$6</formula1>
    </dataValidation>
    <dataValidation type="list" allowBlank="1" showInputMessage="1" showErrorMessage="1" error="กรุณาเลือกข้อมูลตามที่กำหนดให้" sqref="B59:B64 C59:G62 C64:G6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4" manualBreakCount="4">
    <brk id="33" max="16383" man="1"/>
    <brk id="54" max="16383" man="1"/>
    <brk id="72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Z120"/>
  <sheetViews>
    <sheetView tabSelected="1" view="pageBreakPreview" zoomScaleSheetLayoutView="100" workbookViewId="0" topLeftCell="A103">
      <selection activeCell="S112" activeCellId="12" sqref="M38:X42 M44:X48 M50:X54 H59:X64 B86:H87 J86:Q87 S86:Y87 S99:Y100 J99:Q100 B99:H100 B112:H113 J112:Q113 S112:Y113"/>
    </sheetView>
  </sheetViews>
  <sheetFormatPr defaultColWidth="8.7109375" defaultRowHeight="15"/>
  <cols>
    <col min="1" max="1" width="8.7109375" style="11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1" customHeight="1">
      <c r="A2" s="10"/>
      <c r="B2" s="10"/>
      <c r="C2" s="10"/>
      <c r="D2" s="10"/>
      <c r="E2" s="10"/>
      <c r="F2" s="10"/>
      <c r="G2" s="10"/>
      <c r="H2" s="10"/>
      <c r="I2" s="10"/>
      <c r="J2" s="40" t="s">
        <v>17</v>
      </c>
      <c r="K2" s="40"/>
      <c r="L2" s="40"/>
      <c r="M2" s="40"/>
      <c r="N2" s="40"/>
      <c r="O2" s="40"/>
      <c r="P2" s="40"/>
      <c r="Q2" s="40"/>
      <c r="R2" s="10"/>
      <c r="S2" s="10"/>
      <c r="T2" s="10"/>
      <c r="U2" s="10"/>
      <c r="V2" s="10"/>
      <c r="W2" s="10"/>
      <c r="X2" s="10"/>
      <c r="Y2" s="10"/>
      <c r="Z2" s="10"/>
    </row>
    <row r="3" spans="1:26" ht="21" customHeight="1">
      <c r="A3" s="39" t="s">
        <v>91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1" customHeight="1">
      <c r="A4" s="39" t="s">
        <v>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ht="10.15" customHeight="1"/>
    <row r="6" ht="21" customHeight="1">
      <c r="A6" s="12" t="s">
        <v>0</v>
      </c>
    </row>
    <row r="7" spans="1:16" ht="21" customHeight="1">
      <c r="A7" s="13" t="s">
        <v>74</v>
      </c>
      <c r="L7" s="14"/>
      <c r="M7" s="41"/>
      <c r="N7" s="42"/>
      <c r="O7" s="42"/>
      <c r="P7" s="43"/>
    </row>
    <row r="8" spans="1:10" ht="21" customHeight="1">
      <c r="A8" s="13" t="s">
        <v>18</v>
      </c>
      <c r="G8" s="14"/>
      <c r="H8" s="41"/>
      <c r="I8" s="42"/>
      <c r="J8" s="43"/>
    </row>
    <row r="9" ht="10.15" customHeight="1">
      <c r="G9" s="5">
        <v>4</v>
      </c>
    </row>
    <row r="10" spans="1:26" s="12" customFormat="1" ht="30" customHeight="1">
      <c r="A10" s="44" t="s">
        <v>5</v>
      </c>
      <c r="B10" s="44" t="s">
        <v>12</v>
      </c>
      <c r="C10" s="44"/>
      <c r="D10" s="44"/>
      <c r="E10" s="44"/>
      <c r="F10" s="44"/>
      <c r="G10" s="44"/>
      <c r="H10" s="44"/>
      <c r="I10" s="44"/>
      <c r="J10" s="44"/>
      <c r="K10" s="44" t="s">
        <v>13</v>
      </c>
      <c r="L10" s="44"/>
      <c r="M10" s="44"/>
      <c r="N10" s="44"/>
      <c r="O10" s="44"/>
      <c r="P10" s="44"/>
      <c r="Q10" s="44"/>
      <c r="R10" s="44"/>
      <c r="S10" s="44" t="s">
        <v>4</v>
      </c>
      <c r="T10" s="44"/>
      <c r="U10" s="44"/>
      <c r="V10" s="44"/>
      <c r="W10" s="44"/>
      <c r="X10" s="44"/>
      <c r="Y10" s="44"/>
      <c r="Z10" s="44"/>
    </row>
    <row r="11" spans="1:26" s="12" customFormat="1" ht="30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 t="s">
        <v>1</v>
      </c>
      <c r="L11" s="44"/>
      <c r="M11" s="44"/>
      <c r="N11" s="44" t="s">
        <v>2</v>
      </c>
      <c r="O11" s="44"/>
      <c r="P11" s="44"/>
      <c r="Q11" s="44" t="s">
        <v>3</v>
      </c>
      <c r="R11" s="44"/>
      <c r="S11" s="44" t="s">
        <v>1</v>
      </c>
      <c r="T11" s="44"/>
      <c r="U11" s="44"/>
      <c r="V11" s="44" t="s">
        <v>2</v>
      </c>
      <c r="W11" s="44"/>
      <c r="X11" s="44"/>
      <c r="Y11" s="44" t="s">
        <v>3</v>
      </c>
      <c r="Z11" s="44"/>
    </row>
    <row r="12" spans="1:26" ht="24" customHeight="1">
      <c r="A12" s="45" t="s">
        <v>77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"/>
    </row>
    <row r="13" spans="1:26" ht="24" customHeight="1">
      <c r="A13" s="6">
        <v>1</v>
      </c>
      <c r="B13" s="61" t="s">
        <v>75</v>
      </c>
      <c r="C13" s="61"/>
      <c r="D13" s="61"/>
      <c r="E13" s="61"/>
      <c r="F13" s="61"/>
      <c r="G13" s="61"/>
      <c r="H13" s="61"/>
      <c r="I13" s="61"/>
      <c r="J13" s="61"/>
      <c r="K13" s="62">
        <v>850</v>
      </c>
      <c r="L13" s="62"/>
      <c r="M13" s="62"/>
      <c r="N13" s="64">
        <f>Q32</f>
        <v>0</v>
      </c>
      <c r="O13" s="64"/>
      <c r="P13" s="64"/>
      <c r="Q13" s="64">
        <f>(V20/T20)*100</f>
        <v>0</v>
      </c>
      <c r="R13" s="64"/>
      <c r="S13" s="166">
        <v>3417000</v>
      </c>
      <c r="T13" s="167"/>
      <c r="U13" s="168"/>
      <c r="V13" s="169"/>
      <c r="W13" s="170"/>
      <c r="X13" s="171"/>
      <c r="Y13" s="71">
        <f>V13/S13*100</f>
        <v>0</v>
      </c>
      <c r="Z13" s="72"/>
    </row>
    <row r="14" spans="1:26" s="12" customFormat="1" ht="24" customHeight="1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>
        <f>V33</f>
        <v>0</v>
      </c>
      <c r="R14" s="58"/>
      <c r="S14" s="176">
        <f>SUM(S13)</f>
        <v>3417000</v>
      </c>
      <c r="T14" s="176"/>
      <c r="U14" s="176"/>
      <c r="V14" s="177">
        <f>SUM(V13)</f>
        <v>0</v>
      </c>
      <c r="W14" s="177"/>
      <c r="X14" s="177"/>
      <c r="Y14" s="60">
        <f>V14/S14*100</f>
        <v>0</v>
      </c>
      <c r="Z14" s="60"/>
    </row>
    <row r="15" spans="1:26" ht="9.9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13" ht="24" customHeight="1">
      <c r="A16" s="15" t="s">
        <v>6</v>
      </c>
      <c r="H16" s="16"/>
      <c r="I16" s="17"/>
      <c r="J16" s="17"/>
      <c r="K16" s="17"/>
      <c r="L16" s="17"/>
      <c r="M16" s="17"/>
    </row>
    <row r="17" spans="1:13" ht="9.95" customHeight="1">
      <c r="A17" s="5"/>
      <c r="H17" s="18"/>
      <c r="I17" s="18"/>
      <c r="J17" s="18"/>
      <c r="K17" s="18"/>
      <c r="L17" s="18"/>
      <c r="M17" s="18"/>
    </row>
    <row r="18" spans="1:26" ht="72" customHeight="1">
      <c r="A18" s="27" t="s">
        <v>5</v>
      </c>
      <c r="B18" s="44" t="s">
        <v>15</v>
      </c>
      <c r="C18" s="44"/>
      <c r="D18" s="44"/>
      <c r="E18" s="44"/>
      <c r="F18" s="44"/>
      <c r="G18" s="44"/>
      <c r="H18" s="44" t="s">
        <v>20</v>
      </c>
      <c r="I18" s="44"/>
      <c r="J18" s="44"/>
      <c r="K18" s="44" t="s">
        <v>16</v>
      </c>
      <c r="L18" s="44"/>
      <c r="M18" s="44"/>
      <c r="N18" s="44" t="s">
        <v>21</v>
      </c>
      <c r="O18" s="44"/>
      <c r="P18" s="44"/>
      <c r="Q18" s="44" t="s">
        <v>22</v>
      </c>
      <c r="R18" s="44"/>
      <c r="S18" s="44"/>
      <c r="T18" s="44" t="s">
        <v>23</v>
      </c>
      <c r="U18" s="44"/>
      <c r="V18" s="74" t="s">
        <v>7</v>
      </c>
      <c r="W18" s="74"/>
      <c r="X18" s="44" t="s">
        <v>8</v>
      </c>
      <c r="Y18" s="44"/>
      <c r="Z18" s="44"/>
    </row>
    <row r="19" spans="1:26" ht="24" customHeight="1">
      <c r="A19" s="45" t="s">
        <v>77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48"/>
    </row>
    <row r="20" spans="1:26" s="29" customFormat="1" ht="24" customHeight="1">
      <c r="A20" s="28">
        <v>1</v>
      </c>
      <c r="B20" s="49" t="s">
        <v>78</v>
      </c>
      <c r="C20" s="49"/>
      <c r="D20" s="49"/>
      <c r="E20" s="49"/>
      <c r="F20" s="49"/>
      <c r="G20" s="49"/>
      <c r="H20" s="50">
        <f>$K$13</f>
        <v>850</v>
      </c>
      <c r="I20" s="50"/>
      <c r="J20" s="50"/>
      <c r="K20" s="163">
        <f>K21</f>
        <v>0</v>
      </c>
      <c r="L20" s="163"/>
      <c r="M20" s="163"/>
      <c r="N20" s="163">
        <f aca="true" t="shared" si="0" ref="N20">N21</f>
        <v>0</v>
      </c>
      <c r="O20" s="163"/>
      <c r="P20" s="163"/>
      <c r="Q20" s="163">
        <f aca="true" t="shared" si="1" ref="Q20">Q21</f>
        <v>0</v>
      </c>
      <c r="R20" s="163"/>
      <c r="S20" s="163"/>
      <c r="T20" s="52">
        <v>20</v>
      </c>
      <c r="U20" s="52"/>
      <c r="V20" s="53">
        <f>SUM(V21)</f>
        <v>0</v>
      </c>
      <c r="W20" s="54"/>
      <c r="X20" s="147"/>
      <c r="Y20" s="148"/>
      <c r="Z20" s="149"/>
    </row>
    <row r="21" spans="1:26" ht="24" customHeight="1">
      <c r="A21" s="21">
        <v>1.1</v>
      </c>
      <c r="B21" s="61" t="s">
        <v>79</v>
      </c>
      <c r="C21" s="61"/>
      <c r="D21" s="61"/>
      <c r="E21" s="61"/>
      <c r="F21" s="61"/>
      <c r="G21" s="61"/>
      <c r="H21" s="77">
        <f aca="true" t="shared" si="2" ref="H21:H32">$K$13</f>
        <v>850</v>
      </c>
      <c r="I21" s="77"/>
      <c r="J21" s="77"/>
      <c r="K21" s="160"/>
      <c r="L21" s="160"/>
      <c r="M21" s="160"/>
      <c r="N21" s="160"/>
      <c r="O21" s="160"/>
      <c r="P21" s="160"/>
      <c r="Q21" s="160"/>
      <c r="R21" s="160"/>
      <c r="S21" s="161"/>
      <c r="T21" s="80">
        <v>20</v>
      </c>
      <c r="U21" s="80"/>
      <c r="V21" s="75">
        <f>(T21*((K21*0)+(N21*50)+(Q21*100)))/(H21*100)</f>
        <v>0</v>
      </c>
      <c r="W21" s="64"/>
      <c r="X21" s="150"/>
      <c r="Y21" s="151"/>
      <c r="Z21" s="152"/>
    </row>
    <row r="22" spans="1:26" s="12" customFormat="1" ht="24" customHeight="1">
      <c r="A22" s="28">
        <v>2</v>
      </c>
      <c r="B22" s="49" t="s">
        <v>80</v>
      </c>
      <c r="C22" s="49"/>
      <c r="D22" s="49"/>
      <c r="E22" s="49"/>
      <c r="F22" s="49"/>
      <c r="G22" s="49"/>
      <c r="H22" s="50">
        <f t="shared" si="2"/>
        <v>850</v>
      </c>
      <c r="I22" s="50"/>
      <c r="J22" s="50"/>
      <c r="K22" s="162">
        <f>K26</f>
        <v>0</v>
      </c>
      <c r="L22" s="162"/>
      <c r="M22" s="162"/>
      <c r="N22" s="162">
        <f aca="true" t="shared" si="3" ref="N22">N26</f>
        <v>0</v>
      </c>
      <c r="O22" s="162"/>
      <c r="P22" s="162"/>
      <c r="Q22" s="162">
        <f aca="true" t="shared" si="4" ref="Q22">Q26</f>
        <v>0</v>
      </c>
      <c r="R22" s="162"/>
      <c r="S22" s="162"/>
      <c r="T22" s="52">
        <v>30</v>
      </c>
      <c r="U22" s="52"/>
      <c r="V22" s="53">
        <f>SUM(V23:W26)</f>
        <v>0</v>
      </c>
      <c r="W22" s="54"/>
      <c r="X22" s="150"/>
      <c r="Y22" s="151"/>
      <c r="Z22" s="152"/>
    </row>
    <row r="23" spans="1:26" ht="24" customHeight="1">
      <c r="A23" s="21">
        <v>2.1</v>
      </c>
      <c r="B23" s="84" t="s">
        <v>81</v>
      </c>
      <c r="C23" s="85"/>
      <c r="D23" s="85"/>
      <c r="E23" s="85"/>
      <c r="F23" s="85"/>
      <c r="G23" s="86"/>
      <c r="H23" s="77">
        <f t="shared" si="2"/>
        <v>850</v>
      </c>
      <c r="I23" s="77"/>
      <c r="J23" s="77"/>
      <c r="K23" s="161"/>
      <c r="L23" s="164"/>
      <c r="M23" s="172"/>
      <c r="N23" s="161"/>
      <c r="O23" s="164"/>
      <c r="P23" s="172"/>
      <c r="Q23" s="161"/>
      <c r="R23" s="164"/>
      <c r="S23" s="164"/>
      <c r="T23" s="80">
        <v>10</v>
      </c>
      <c r="U23" s="80"/>
      <c r="V23" s="75">
        <f>(T23*((K23*0)+(N23*50)+(Q23*100)))/(H23*100)</f>
        <v>0</v>
      </c>
      <c r="W23" s="64"/>
      <c r="X23" s="150"/>
      <c r="Y23" s="151"/>
      <c r="Z23" s="152"/>
    </row>
    <row r="24" spans="1:26" ht="24" customHeight="1">
      <c r="A24" s="21">
        <v>2.2</v>
      </c>
      <c r="B24" s="76" t="s">
        <v>82</v>
      </c>
      <c r="C24" s="76"/>
      <c r="D24" s="76"/>
      <c r="E24" s="76"/>
      <c r="F24" s="76"/>
      <c r="G24" s="76"/>
      <c r="H24" s="77">
        <f t="shared" si="2"/>
        <v>850</v>
      </c>
      <c r="I24" s="77"/>
      <c r="J24" s="77"/>
      <c r="K24" s="160"/>
      <c r="L24" s="160"/>
      <c r="M24" s="160"/>
      <c r="N24" s="160"/>
      <c r="O24" s="160"/>
      <c r="P24" s="160"/>
      <c r="Q24" s="160"/>
      <c r="R24" s="160"/>
      <c r="S24" s="161"/>
      <c r="T24" s="80">
        <v>5</v>
      </c>
      <c r="U24" s="80"/>
      <c r="V24" s="75">
        <f aca="true" t="shared" si="5" ref="V24:V32">(T24*((K24*0)+(N24*50)+(Q24*100)))/(H24*100)</f>
        <v>0</v>
      </c>
      <c r="W24" s="64"/>
      <c r="X24" s="150"/>
      <c r="Y24" s="151"/>
      <c r="Z24" s="152"/>
    </row>
    <row r="25" spans="1:26" ht="24" customHeight="1">
      <c r="A25" s="21">
        <v>2.3</v>
      </c>
      <c r="B25" s="84" t="s">
        <v>83</v>
      </c>
      <c r="C25" s="85"/>
      <c r="D25" s="85"/>
      <c r="E25" s="85"/>
      <c r="F25" s="85"/>
      <c r="G25" s="86"/>
      <c r="H25" s="77">
        <f t="shared" si="2"/>
        <v>850</v>
      </c>
      <c r="I25" s="77"/>
      <c r="J25" s="77"/>
      <c r="K25" s="161"/>
      <c r="L25" s="164"/>
      <c r="M25" s="172"/>
      <c r="N25" s="161"/>
      <c r="O25" s="164"/>
      <c r="P25" s="172"/>
      <c r="Q25" s="161"/>
      <c r="R25" s="164"/>
      <c r="S25" s="165"/>
      <c r="T25" s="156">
        <v>10</v>
      </c>
      <c r="U25" s="157"/>
      <c r="V25" s="75">
        <f t="shared" si="5"/>
        <v>0</v>
      </c>
      <c r="W25" s="64"/>
      <c r="X25" s="150"/>
      <c r="Y25" s="151"/>
      <c r="Z25" s="152"/>
    </row>
    <row r="26" spans="1:26" ht="24" customHeight="1">
      <c r="A26" s="21">
        <v>2.4</v>
      </c>
      <c r="B26" s="84" t="s">
        <v>84</v>
      </c>
      <c r="C26" s="85"/>
      <c r="D26" s="85"/>
      <c r="E26" s="85"/>
      <c r="F26" s="85"/>
      <c r="G26" s="86"/>
      <c r="H26" s="77">
        <f t="shared" si="2"/>
        <v>850</v>
      </c>
      <c r="I26" s="77"/>
      <c r="J26" s="77"/>
      <c r="K26" s="161"/>
      <c r="L26" s="164"/>
      <c r="M26" s="172"/>
      <c r="N26" s="161"/>
      <c r="O26" s="164"/>
      <c r="P26" s="172"/>
      <c r="Q26" s="161"/>
      <c r="R26" s="164"/>
      <c r="S26" s="165"/>
      <c r="T26" s="156">
        <v>5</v>
      </c>
      <c r="U26" s="157"/>
      <c r="V26" s="75">
        <f t="shared" si="5"/>
        <v>0</v>
      </c>
      <c r="W26" s="64"/>
      <c r="X26" s="150"/>
      <c r="Y26" s="151"/>
      <c r="Z26" s="152"/>
    </row>
    <row r="27" spans="1:26" s="12" customFormat="1" ht="24" customHeight="1">
      <c r="A27" s="28">
        <v>3</v>
      </c>
      <c r="B27" s="87" t="s">
        <v>85</v>
      </c>
      <c r="C27" s="88"/>
      <c r="D27" s="88"/>
      <c r="E27" s="88"/>
      <c r="F27" s="88"/>
      <c r="G27" s="89"/>
      <c r="H27" s="50">
        <f t="shared" si="2"/>
        <v>850</v>
      </c>
      <c r="I27" s="50"/>
      <c r="J27" s="50"/>
      <c r="K27" s="173">
        <f>K29</f>
        <v>0</v>
      </c>
      <c r="L27" s="174"/>
      <c r="M27" s="175"/>
      <c r="N27" s="173">
        <f aca="true" t="shared" si="6" ref="N27">N29</f>
        <v>0</v>
      </c>
      <c r="O27" s="174"/>
      <c r="P27" s="175"/>
      <c r="Q27" s="173">
        <f aca="true" t="shared" si="7" ref="Q27">Q29</f>
        <v>0</v>
      </c>
      <c r="R27" s="174"/>
      <c r="S27" s="175"/>
      <c r="T27" s="158">
        <v>30</v>
      </c>
      <c r="U27" s="159"/>
      <c r="V27" s="53">
        <f>SUM(V28:W29)</f>
        <v>0</v>
      </c>
      <c r="W27" s="54"/>
      <c r="X27" s="150"/>
      <c r="Y27" s="151"/>
      <c r="Z27" s="152"/>
    </row>
    <row r="28" spans="1:26" ht="24" customHeight="1">
      <c r="A28" s="21">
        <v>3.1</v>
      </c>
      <c r="B28" s="84" t="s">
        <v>86</v>
      </c>
      <c r="C28" s="85"/>
      <c r="D28" s="85"/>
      <c r="E28" s="85"/>
      <c r="F28" s="85"/>
      <c r="G28" s="86"/>
      <c r="H28" s="77">
        <f t="shared" si="2"/>
        <v>850</v>
      </c>
      <c r="I28" s="77"/>
      <c r="J28" s="77"/>
      <c r="K28" s="161"/>
      <c r="L28" s="164"/>
      <c r="M28" s="172"/>
      <c r="N28" s="161"/>
      <c r="O28" s="164"/>
      <c r="P28" s="172"/>
      <c r="Q28" s="161"/>
      <c r="R28" s="164"/>
      <c r="S28" s="165"/>
      <c r="T28" s="156">
        <v>15</v>
      </c>
      <c r="U28" s="157"/>
      <c r="V28" s="75">
        <f t="shared" si="5"/>
        <v>0</v>
      </c>
      <c r="W28" s="64"/>
      <c r="X28" s="150"/>
      <c r="Y28" s="151"/>
      <c r="Z28" s="152"/>
    </row>
    <row r="29" spans="1:26" ht="24" customHeight="1">
      <c r="A29" s="21">
        <v>3.2</v>
      </c>
      <c r="B29" s="84" t="s">
        <v>87</v>
      </c>
      <c r="C29" s="85"/>
      <c r="D29" s="85"/>
      <c r="E29" s="85"/>
      <c r="F29" s="85"/>
      <c r="G29" s="86"/>
      <c r="H29" s="77">
        <f t="shared" si="2"/>
        <v>850</v>
      </c>
      <c r="I29" s="77"/>
      <c r="J29" s="77"/>
      <c r="K29" s="161"/>
      <c r="L29" s="164"/>
      <c r="M29" s="172"/>
      <c r="N29" s="161"/>
      <c r="O29" s="164"/>
      <c r="P29" s="172"/>
      <c r="Q29" s="161"/>
      <c r="R29" s="164"/>
      <c r="S29" s="165"/>
      <c r="T29" s="156">
        <v>15</v>
      </c>
      <c r="U29" s="157"/>
      <c r="V29" s="75">
        <f t="shared" si="5"/>
        <v>0</v>
      </c>
      <c r="W29" s="64"/>
      <c r="X29" s="150"/>
      <c r="Y29" s="151"/>
      <c r="Z29" s="152"/>
    </row>
    <row r="30" spans="1:26" s="12" customFormat="1" ht="24" customHeight="1">
      <c r="A30" s="28">
        <v>4</v>
      </c>
      <c r="B30" s="87" t="s">
        <v>88</v>
      </c>
      <c r="C30" s="88"/>
      <c r="D30" s="88"/>
      <c r="E30" s="88"/>
      <c r="F30" s="88"/>
      <c r="G30" s="89"/>
      <c r="H30" s="50">
        <f t="shared" si="2"/>
        <v>850</v>
      </c>
      <c r="I30" s="50"/>
      <c r="J30" s="50"/>
      <c r="K30" s="173">
        <f>K32</f>
        <v>0</v>
      </c>
      <c r="L30" s="174"/>
      <c r="M30" s="175"/>
      <c r="N30" s="173">
        <f aca="true" t="shared" si="8" ref="N30">N32</f>
        <v>0</v>
      </c>
      <c r="O30" s="174"/>
      <c r="P30" s="175"/>
      <c r="Q30" s="173">
        <f aca="true" t="shared" si="9" ref="Q30">Q32</f>
        <v>0</v>
      </c>
      <c r="R30" s="174"/>
      <c r="S30" s="175"/>
      <c r="T30" s="158">
        <v>20</v>
      </c>
      <c r="U30" s="159"/>
      <c r="V30" s="53">
        <f>SUM(V31:W32)</f>
        <v>0</v>
      </c>
      <c r="W30" s="54"/>
      <c r="X30" s="150"/>
      <c r="Y30" s="151"/>
      <c r="Z30" s="152"/>
    </row>
    <row r="31" spans="1:26" ht="24" customHeight="1">
      <c r="A31" s="21">
        <v>4.1</v>
      </c>
      <c r="B31" s="84" t="s">
        <v>89</v>
      </c>
      <c r="C31" s="85"/>
      <c r="D31" s="85"/>
      <c r="E31" s="85"/>
      <c r="F31" s="85"/>
      <c r="G31" s="86"/>
      <c r="H31" s="77">
        <f t="shared" si="2"/>
        <v>850</v>
      </c>
      <c r="I31" s="77"/>
      <c r="J31" s="77"/>
      <c r="K31" s="161"/>
      <c r="L31" s="164"/>
      <c r="M31" s="172"/>
      <c r="N31" s="161"/>
      <c r="O31" s="164"/>
      <c r="P31" s="172"/>
      <c r="Q31" s="161"/>
      <c r="R31" s="164"/>
      <c r="S31" s="165"/>
      <c r="T31" s="156">
        <v>10</v>
      </c>
      <c r="U31" s="157"/>
      <c r="V31" s="75">
        <f t="shared" si="5"/>
        <v>0</v>
      </c>
      <c r="W31" s="64"/>
      <c r="X31" s="150"/>
      <c r="Y31" s="151"/>
      <c r="Z31" s="152"/>
    </row>
    <row r="32" spans="1:26" ht="24" customHeight="1">
      <c r="A32" s="21">
        <v>4.2</v>
      </c>
      <c r="B32" s="76" t="s">
        <v>90</v>
      </c>
      <c r="C32" s="76"/>
      <c r="D32" s="76"/>
      <c r="E32" s="76"/>
      <c r="F32" s="76"/>
      <c r="G32" s="76"/>
      <c r="H32" s="77">
        <f t="shared" si="2"/>
        <v>850</v>
      </c>
      <c r="I32" s="77"/>
      <c r="J32" s="77"/>
      <c r="K32" s="160"/>
      <c r="L32" s="160"/>
      <c r="M32" s="160"/>
      <c r="N32" s="160"/>
      <c r="O32" s="160"/>
      <c r="P32" s="160"/>
      <c r="Q32" s="160"/>
      <c r="R32" s="160"/>
      <c r="S32" s="161"/>
      <c r="T32" s="80">
        <v>10</v>
      </c>
      <c r="U32" s="80"/>
      <c r="V32" s="75">
        <f t="shared" si="5"/>
        <v>0</v>
      </c>
      <c r="W32" s="64"/>
      <c r="X32" s="153"/>
      <c r="Y32" s="154"/>
      <c r="Z32" s="155"/>
    </row>
    <row r="33" spans="1:26" ht="24" customHeight="1">
      <c r="A33" s="99" t="s">
        <v>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>
        <f>SUM(T20,T22,T27,T30)</f>
        <v>100</v>
      </c>
      <c r="U33" s="101"/>
      <c r="V33" s="58">
        <f>SUM(V20,V22,V27,V30)</f>
        <v>0</v>
      </c>
      <c r="W33" s="58"/>
      <c r="X33" s="92"/>
      <c r="Y33" s="92"/>
      <c r="Z33" s="92"/>
    </row>
    <row r="34" spans="1:26" ht="9.9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ht="24" customHeight="1">
      <c r="A35" s="4" t="s">
        <v>70</v>
      </c>
    </row>
    <row r="36" spans="1:26" ht="60" customHeight="1">
      <c r="A36" s="27" t="s">
        <v>5</v>
      </c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93" t="s">
        <v>25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74" t="s">
        <v>26</v>
      </c>
      <c r="Z36" s="74"/>
    </row>
    <row r="37" spans="1:26" ht="24" customHeight="1">
      <c r="A37" s="96" t="s">
        <v>27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8"/>
    </row>
    <row r="38" spans="1:26" ht="48" customHeight="1">
      <c r="A38" s="30" t="str">
        <f>IF(B38&lt;&gt;"","2.1.1","")</f>
        <v/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7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0"/>
      <c r="Y38" s="91"/>
      <c r="Z38" s="91"/>
    </row>
    <row r="39" spans="1:26" ht="48" customHeight="1">
      <c r="A39" s="30" t="str">
        <f>IF(B39&lt;&gt;"","2.1.2","")</f>
        <v/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8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80"/>
      <c r="Y39" s="91"/>
      <c r="Z39" s="91"/>
    </row>
    <row r="40" spans="1:26" ht="48" customHeight="1">
      <c r="A40" s="30" t="str">
        <f>IF(B40&lt;&gt;"","2.1.3","")</f>
        <v/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178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/>
      <c r="Y40" s="91"/>
      <c r="Z40" s="91"/>
    </row>
    <row r="41" spans="1:26" ht="48" customHeight="1">
      <c r="A41" s="30" t="str">
        <f>IF(B41&lt;&gt;"","2.1.4","")</f>
        <v/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178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0"/>
      <c r="Y41" s="91"/>
      <c r="Z41" s="91"/>
    </row>
    <row r="42" spans="1:26" ht="48" customHeight="1">
      <c r="A42" s="30" t="str">
        <f>IF(B42&lt;&gt;"","2.1.5","")</f>
        <v/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178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80"/>
      <c r="Y42" s="37"/>
      <c r="Z42" s="38"/>
    </row>
    <row r="43" spans="1:26" ht="24" customHeight="1">
      <c r="A43" s="96" t="s">
        <v>28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</row>
    <row r="44" spans="1:26" ht="48" customHeight="1">
      <c r="A44" s="30" t="str">
        <f>IF(B44&lt;&gt;"","2.2.1","")</f>
        <v/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0"/>
      <c r="Y44" s="91"/>
      <c r="Z44" s="91"/>
    </row>
    <row r="45" spans="1:26" ht="48" customHeight="1">
      <c r="A45" s="30" t="str">
        <f>IF(B45&lt;&gt;"","2.2.2","")</f>
        <v/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78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91"/>
      <c r="Z45" s="91"/>
    </row>
    <row r="46" spans="1:26" ht="48" customHeight="1">
      <c r="A46" s="30" t="str">
        <f>IF(B46&lt;&gt;"","2.2.3","")</f>
        <v/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178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80"/>
      <c r="Y46" s="91"/>
      <c r="Z46" s="91"/>
    </row>
    <row r="47" spans="1:26" ht="48" customHeight="1">
      <c r="A47" s="30" t="str">
        <f>IF(B47&lt;&gt;"","2.2.4","")</f>
        <v/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78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0"/>
      <c r="Y47" s="91"/>
      <c r="Z47" s="91"/>
    </row>
    <row r="48" spans="1:26" ht="48" customHeight="1">
      <c r="A48" s="30" t="str">
        <f>IF(B48&lt;&gt;"","2.2.5","")</f>
        <v/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78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80"/>
      <c r="Y48" s="91"/>
      <c r="Z48" s="91"/>
    </row>
    <row r="49" spans="1:26" ht="24" customHeight="1">
      <c r="A49" s="96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8"/>
    </row>
    <row r="50" spans="1:26" ht="48" customHeight="1">
      <c r="A50" s="30" t="str">
        <f>IF(B50&lt;&gt;"","2.3.1","")</f>
        <v/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178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80"/>
      <c r="Y50" s="91"/>
      <c r="Z50" s="91"/>
    </row>
    <row r="51" spans="1:26" ht="48" customHeight="1">
      <c r="A51" s="30" t="str">
        <f>IF(B51&lt;&gt;"","2.3.2","")</f>
        <v/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178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Y51" s="91"/>
      <c r="Z51" s="91"/>
    </row>
    <row r="52" spans="1:26" ht="48" customHeight="1">
      <c r="A52" s="30" t="str">
        <f>IF(B52&lt;&gt;"","2.3.3","")</f>
        <v/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178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80"/>
      <c r="Y52" s="91"/>
      <c r="Z52" s="91"/>
    </row>
    <row r="53" spans="1:26" ht="48" customHeight="1">
      <c r="A53" s="30" t="str">
        <f>IF(B53&lt;&gt;"","2.3.4","")</f>
        <v/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178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80"/>
      <c r="Y53" s="91"/>
      <c r="Z53" s="91"/>
    </row>
    <row r="54" spans="1:26" ht="48" customHeight="1">
      <c r="A54" s="30" t="str">
        <f>IF(B54&lt;&gt;"","2.3.5","")</f>
        <v/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0"/>
      <c r="Y54" s="91"/>
      <c r="Z54" s="91"/>
    </row>
    <row r="55" ht="9.95" customHeight="1"/>
    <row r="56" ht="24" customHeight="1">
      <c r="A56" s="5" t="s">
        <v>71</v>
      </c>
    </row>
    <row r="57" ht="9.95" customHeight="1"/>
    <row r="58" spans="1:26" s="19" customFormat="1" ht="60" customHeight="1">
      <c r="A58" s="27" t="s">
        <v>5</v>
      </c>
      <c r="B58" s="44" t="s">
        <v>30</v>
      </c>
      <c r="C58" s="44"/>
      <c r="D58" s="44"/>
      <c r="E58" s="44"/>
      <c r="F58" s="44"/>
      <c r="G58" s="44"/>
      <c r="H58" s="44" t="s">
        <v>25</v>
      </c>
      <c r="I58" s="44"/>
      <c r="J58" s="44"/>
      <c r="K58" s="44"/>
      <c r="L58" s="44"/>
      <c r="M58" s="44"/>
      <c r="N58" s="44"/>
      <c r="O58" s="44"/>
      <c r="P58" s="44"/>
      <c r="Q58" s="93" t="s">
        <v>31</v>
      </c>
      <c r="R58" s="94"/>
      <c r="S58" s="94"/>
      <c r="T58" s="94"/>
      <c r="U58" s="94"/>
      <c r="V58" s="94"/>
      <c r="W58" s="94"/>
      <c r="X58" s="95"/>
      <c r="Y58" s="74" t="s">
        <v>26</v>
      </c>
      <c r="Z58" s="74"/>
    </row>
    <row r="59" spans="1:26" ht="72" customHeight="1">
      <c r="A59" s="30" t="str">
        <f>IF(B59&lt;&gt;"","3.1","")</f>
        <v/>
      </c>
      <c r="B59" s="90"/>
      <c r="C59" s="90"/>
      <c r="D59" s="90"/>
      <c r="E59" s="90"/>
      <c r="F59" s="90"/>
      <c r="G59" s="90"/>
      <c r="H59" s="181"/>
      <c r="I59" s="181"/>
      <c r="J59" s="181"/>
      <c r="K59" s="181"/>
      <c r="L59" s="181"/>
      <c r="M59" s="181"/>
      <c r="N59" s="181"/>
      <c r="O59" s="181"/>
      <c r="P59" s="181"/>
      <c r="Q59" s="178"/>
      <c r="R59" s="179"/>
      <c r="S59" s="179"/>
      <c r="T59" s="179"/>
      <c r="U59" s="179"/>
      <c r="V59" s="179"/>
      <c r="W59" s="179"/>
      <c r="X59" s="180"/>
      <c r="Y59" s="91"/>
      <c r="Z59" s="91"/>
    </row>
    <row r="60" spans="1:26" ht="72" customHeight="1">
      <c r="A60" s="30" t="str">
        <f>IF(B60&lt;&gt;"","3.2","")</f>
        <v/>
      </c>
      <c r="B60" s="90"/>
      <c r="C60" s="90"/>
      <c r="D60" s="90"/>
      <c r="E60" s="90"/>
      <c r="F60" s="90"/>
      <c r="G60" s="90"/>
      <c r="H60" s="181"/>
      <c r="I60" s="181"/>
      <c r="J60" s="181"/>
      <c r="K60" s="181"/>
      <c r="L60" s="181"/>
      <c r="M60" s="181"/>
      <c r="N60" s="181"/>
      <c r="O60" s="181"/>
      <c r="P60" s="181"/>
      <c r="Q60" s="178"/>
      <c r="R60" s="179"/>
      <c r="S60" s="179"/>
      <c r="T60" s="179"/>
      <c r="U60" s="179"/>
      <c r="V60" s="179"/>
      <c r="W60" s="179"/>
      <c r="X60" s="180"/>
      <c r="Y60" s="91"/>
      <c r="Z60" s="91"/>
    </row>
    <row r="61" spans="1:26" ht="72" customHeight="1">
      <c r="A61" s="30" t="str">
        <f>IF(B61&lt;&gt;"","3.3","")</f>
        <v/>
      </c>
      <c r="B61" s="90"/>
      <c r="C61" s="90"/>
      <c r="D61" s="90"/>
      <c r="E61" s="90"/>
      <c r="F61" s="90"/>
      <c r="G61" s="90"/>
      <c r="H61" s="181"/>
      <c r="I61" s="181"/>
      <c r="J61" s="181"/>
      <c r="K61" s="181"/>
      <c r="L61" s="181"/>
      <c r="M61" s="181"/>
      <c r="N61" s="181"/>
      <c r="O61" s="181"/>
      <c r="P61" s="181"/>
      <c r="Q61" s="178"/>
      <c r="R61" s="179"/>
      <c r="S61" s="179"/>
      <c r="T61" s="179"/>
      <c r="U61" s="179"/>
      <c r="V61" s="179"/>
      <c r="W61" s="179"/>
      <c r="X61" s="180"/>
      <c r="Y61" s="91"/>
      <c r="Z61" s="91"/>
    </row>
    <row r="62" spans="1:26" ht="72" customHeight="1">
      <c r="A62" s="30" t="str">
        <f>IF(B62&lt;&gt;"","3.4","")</f>
        <v/>
      </c>
      <c r="B62" s="90"/>
      <c r="C62" s="90"/>
      <c r="D62" s="90"/>
      <c r="E62" s="90"/>
      <c r="F62" s="90"/>
      <c r="G62" s="90"/>
      <c r="H62" s="181"/>
      <c r="I62" s="181"/>
      <c r="J62" s="181"/>
      <c r="K62" s="181"/>
      <c r="L62" s="181"/>
      <c r="M62" s="181"/>
      <c r="N62" s="181"/>
      <c r="O62" s="181"/>
      <c r="P62" s="181"/>
      <c r="Q62" s="178"/>
      <c r="R62" s="179"/>
      <c r="S62" s="179"/>
      <c r="T62" s="179"/>
      <c r="U62" s="179"/>
      <c r="V62" s="179"/>
      <c r="W62" s="179"/>
      <c r="X62" s="180"/>
      <c r="Y62" s="91"/>
      <c r="Z62" s="91"/>
    </row>
    <row r="63" spans="1:26" ht="72" customHeight="1">
      <c r="A63" s="30" t="str">
        <f>IF(B63&lt;&gt;"","3.5","")</f>
        <v/>
      </c>
      <c r="B63" s="31"/>
      <c r="C63" s="32"/>
      <c r="D63" s="32"/>
      <c r="E63" s="32"/>
      <c r="F63" s="32"/>
      <c r="G63" s="33"/>
      <c r="H63" s="181"/>
      <c r="I63" s="181"/>
      <c r="J63" s="181"/>
      <c r="K63" s="181"/>
      <c r="L63" s="181"/>
      <c r="M63" s="181"/>
      <c r="N63" s="181"/>
      <c r="O63" s="181"/>
      <c r="P63" s="181"/>
      <c r="Q63" s="178"/>
      <c r="R63" s="179"/>
      <c r="S63" s="179"/>
      <c r="T63" s="179"/>
      <c r="U63" s="179"/>
      <c r="V63" s="179"/>
      <c r="W63" s="179"/>
      <c r="X63" s="180"/>
      <c r="Y63" s="37"/>
      <c r="Z63" s="38"/>
    </row>
    <row r="64" spans="1:26" ht="72" customHeight="1">
      <c r="A64" s="30" t="str">
        <f>IF(B64&lt;&gt;"","3.6","")</f>
        <v/>
      </c>
      <c r="B64" s="90"/>
      <c r="C64" s="90"/>
      <c r="D64" s="90"/>
      <c r="E64" s="90"/>
      <c r="F64" s="90"/>
      <c r="G64" s="90"/>
      <c r="H64" s="181"/>
      <c r="I64" s="181"/>
      <c r="J64" s="181"/>
      <c r="K64" s="181"/>
      <c r="L64" s="181"/>
      <c r="M64" s="181"/>
      <c r="N64" s="181"/>
      <c r="O64" s="181"/>
      <c r="P64" s="181"/>
      <c r="Q64" s="178"/>
      <c r="R64" s="179"/>
      <c r="S64" s="179"/>
      <c r="T64" s="179"/>
      <c r="U64" s="179"/>
      <c r="V64" s="179"/>
      <c r="W64" s="179"/>
      <c r="X64" s="180"/>
      <c r="Y64" s="91"/>
      <c r="Z64" s="91"/>
    </row>
    <row r="65" ht="9.95" customHeight="1">
      <c r="A65" s="5"/>
    </row>
    <row r="66" ht="24" customHeight="1">
      <c r="A66" s="5" t="s">
        <v>72</v>
      </c>
    </row>
    <row r="67" ht="9.95" customHeight="1">
      <c r="A67" s="5"/>
    </row>
    <row r="68" spans="2:25" ht="48" customHeight="1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</row>
    <row r="69" spans="2:25" ht="48" customHeight="1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</row>
    <row r="70" spans="2:25" ht="48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</row>
    <row r="71" spans="2:25" ht="48" customHeight="1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</row>
    <row r="72" spans="2:25" ht="48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</row>
    <row r="73" ht="24" customHeight="1">
      <c r="A73" s="5"/>
    </row>
    <row r="74" ht="21" customHeight="1">
      <c r="A74" s="5" t="s">
        <v>73</v>
      </c>
    </row>
    <row r="75" ht="21" customHeight="1"/>
    <row r="76" spans="2:25" ht="21" customHeight="1">
      <c r="B76" s="102"/>
      <c r="C76" s="102"/>
      <c r="D76" s="102"/>
      <c r="E76" s="102"/>
      <c r="F76" s="102"/>
      <c r="G76" s="102"/>
      <c r="H76" s="102"/>
      <c r="J76" s="102"/>
      <c r="K76" s="102"/>
      <c r="L76" s="102"/>
      <c r="M76" s="102"/>
      <c r="N76" s="102"/>
      <c r="O76" s="102"/>
      <c r="P76" s="102"/>
      <c r="Q76" s="102"/>
      <c r="S76" s="103"/>
      <c r="T76" s="104"/>
      <c r="U76" s="104"/>
      <c r="V76" s="104"/>
      <c r="W76" s="104"/>
      <c r="X76" s="104"/>
      <c r="Y76" s="105"/>
    </row>
    <row r="77" spans="2:25" ht="21" customHeight="1">
      <c r="B77" s="102"/>
      <c r="C77" s="102"/>
      <c r="D77" s="102"/>
      <c r="E77" s="102"/>
      <c r="F77" s="102"/>
      <c r="G77" s="102"/>
      <c r="H77" s="102"/>
      <c r="J77" s="102"/>
      <c r="K77" s="102"/>
      <c r="L77" s="102"/>
      <c r="M77" s="102"/>
      <c r="N77" s="102"/>
      <c r="O77" s="102"/>
      <c r="P77" s="102"/>
      <c r="Q77" s="102"/>
      <c r="S77" s="106"/>
      <c r="T77" s="107"/>
      <c r="U77" s="107"/>
      <c r="V77" s="107"/>
      <c r="W77" s="107"/>
      <c r="X77" s="107"/>
      <c r="Y77" s="108"/>
    </row>
    <row r="78" spans="2:25" ht="21" customHeight="1">
      <c r="B78" s="102"/>
      <c r="C78" s="102"/>
      <c r="D78" s="102"/>
      <c r="E78" s="102"/>
      <c r="F78" s="102"/>
      <c r="G78" s="102"/>
      <c r="H78" s="102"/>
      <c r="J78" s="102"/>
      <c r="K78" s="102"/>
      <c r="L78" s="102"/>
      <c r="M78" s="102"/>
      <c r="N78" s="102"/>
      <c r="O78" s="102"/>
      <c r="P78" s="102"/>
      <c r="Q78" s="102"/>
      <c r="S78" s="106"/>
      <c r="T78" s="107"/>
      <c r="U78" s="107"/>
      <c r="V78" s="107"/>
      <c r="W78" s="107"/>
      <c r="X78" s="107"/>
      <c r="Y78" s="108"/>
    </row>
    <row r="79" spans="2:25" ht="21" customHeight="1">
      <c r="B79" s="102"/>
      <c r="C79" s="102"/>
      <c r="D79" s="102"/>
      <c r="E79" s="102"/>
      <c r="F79" s="102"/>
      <c r="G79" s="102"/>
      <c r="H79" s="102"/>
      <c r="J79" s="102"/>
      <c r="K79" s="102"/>
      <c r="L79" s="102"/>
      <c r="M79" s="102"/>
      <c r="N79" s="102"/>
      <c r="O79" s="102"/>
      <c r="P79" s="102"/>
      <c r="Q79" s="102"/>
      <c r="S79" s="106"/>
      <c r="T79" s="107"/>
      <c r="U79" s="107"/>
      <c r="V79" s="107"/>
      <c r="W79" s="107"/>
      <c r="X79" s="107"/>
      <c r="Y79" s="108"/>
    </row>
    <row r="80" spans="2:25" ht="21" customHeight="1">
      <c r="B80" s="102"/>
      <c r="C80" s="102"/>
      <c r="D80" s="102"/>
      <c r="E80" s="102"/>
      <c r="F80" s="102"/>
      <c r="G80" s="102"/>
      <c r="H80" s="102"/>
      <c r="J80" s="102"/>
      <c r="K80" s="102"/>
      <c r="L80" s="102"/>
      <c r="M80" s="102"/>
      <c r="N80" s="102"/>
      <c r="O80" s="102"/>
      <c r="P80" s="102"/>
      <c r="Q80" s="102"/>
      <c r="S80" s="106"/>
      <c r="T80" s="107"/>
      <c r="U80" s="107"/>
      <c r="V80" s="107"/>
      <c r="W80" s="107"/>
      <c r="X80" s="107"/>
      <c r="Y80" s="108"/>
    </row>
    <row r="81" spans="2:25" ht="15">
      <c r="B81" s="102"/>
      <c r="C81" s="102"/>
      <c r="D81" s="102"/>
      <c r="E81" s="102"/>
      <c r="F81" s="102"/>
      <c r="G81" s="102"/>
      <c r="H81" s="102"/>
      <c r="J81" s="102"/>
      <c r="K81" s="102"/>
      <c r="L81" s="102"/>
      <c r="M81" s="102"/>
      <c r="N81" s="102"/>
      <c r="O81" s="102"/>
      <c r="P81" s="102"/>
      <c r="Q81" s="102"/>
      <c r="S81" s="106"/>
      <c r="T81" s="107"/>
      <c r="U81" s="107"/>
      <c r="V81" s="107"/>
      <c r="W81" s="107"/>
      <c r="X81" s="107"/>
      <c r="Y81" s="108"/>
    </row>
    <row r="82" spans="2:25" ht="21" customHeight="1">
      <c r="B82" s="102"/>
      <c r="C82" s="102"/>
      <c r="D82" s="102"/>
      <c r="E82" s="102"/>
      <c r="F82" s="102"/>
      <c r="G82" s="102"/>
      <c r="H82" s="102"/>
      <c r="J82" s="102"/>
      <c r="K82" s="102"/>
      <c r="L82" s="102"/>
      <c r="M82" s="102"/>
      <c r="N82" s="102"/>
      <c r="O82" s="102"/>
      <c r="P82" s="102"/>
      <c r="Q82" s="102"/>
      <c r="S82" s="106"/>
      <c r="T82" s="107"/>
      <c r="U82" s="107"/>
      <c r="V82" s="107"/>
      <c r="W82" s="107"/>
      <c r="X82" s="107"/>
      <c r="Y82" s="108"/>
    </row>
    <row r="83" spans="2:25" ht="21" customHeight="1">
      <c r="B83" s="102"/>
      <c r="C83" s="102"/>
      <c r="D83" s="102"/>
      <c r="E83" s="102"/>
      <c r="F83" s="102"/>
      <c r="G83" s="102"/>
      <c r="H83" s="102"/>
      <c r="J83" s="102"/>
      <c r="K83" s="102"/>
      <c r="L83" s="102"/>
      <c r="M83" s="102"/>
      <c r="N83" s="102"/>
      <c r="O83" s="102"/>
      <c r="P83" s="102"/>
      <c r="Q83" s="102"/>
      <c r="S83" s="106"/>
      <c r="T83" s="107"/>
      <c r="U83" s="107"/>
      <c r="V83" s="107"/>
      <c r="W83" s="107"/>
      <c r="X83" s="107"/>
      <c r="Y83" s="108"/>
    </row>
    <row r="84" spans="2:25" ht="21" customHeight="1">
      <c r="B84" s="102"/>
      <c r="C84" s="102"/>
      <c r="D84" s="102"/>
      <c r="E84" s="102"/>
      <c r="F84" s="102"/>
      <c r="G84" s="102"/>
      <c r="H84" s="102"/>
      <c r="J84" s="102"/>
      <c r="K84" s="102"/>
      <c r="L84" s="102"/>
      <c r="M84" s="102"/>
      <c r="N84" s="102"/>
      <c r="O84" s="102"/>
      <c r="P84" s="102"/>
      <c r="Q84" s="102"/>
      <c r="S84" s="106"/>
      <c r="T84" s="107"/>
      <c r="U84" s="107"/>
      <c r="V84" s="107"/>
      <c r="W84" s="107"/>
      <c r="X84" s="107"/>
      <c r="Y84" s="108"/>
    </row>
    <row r="85" spans="2:25" ht="21" customHeight="1">
      <c r="B85" s="102"/>
      <c r="C85" s="102"/>
      <c r="D85" s="102"/>
      <c r="E85" s="102"/>
      <c r="F85" s="102"/>
      <c r="G85" s="102"/>
      <c r="H85" s="102"/>
      <c r="J85" s="102"/>
      <c r="K85" s="102"/>
      <c r="L85" s="102"/>
      <c r="M85" s="102"/>
      <c r="N85" s="102"/>
      <c r="O85" s="102"/>
      <c r="P85" s="102"/>
      <c r="Q85" s="102"/>
      <c r="S85" s="109"/>
      <c r="T85" s="110"/>
      <c r="U85" s="110"/>
      <c r="V85" s="110"/>
      <c r="W85" s="110"/>
      <c r="X85" s="110"/>
      <c r="Y85" s="111"/>
    </row>
    <row r="86" spans="2:25" ht="36" customHeight="1">
      <c r="B86" s="182"/>
      <c r="C86" s="182"/>
      <c r="D86" s="182"/>
      <c r="E86" s="182"/>
      <c r="F86" s="182"/>
      <c r="G86" s="182"/>
      <c r="H86" s="182"/>
      <c r="J86" s="183"/>
      <c r="K86" s="184"/>
      <c r="L86" s="184"/>
      <c r="M86" s="184"/>
      <c r="N86" s="184"/>
      <c r="O86" s="184"/>
      <c r="P86" s="184"/>
      <c r="Q86" s="185"/>
      <c r="S86" s="183"/>
      <c r="T86" s="184"/>
      <c r="U86" s="184"/>
      <c r="V86" s="184"/>
      <c r="W86" s="184"/>
      <c r="X86" s="184"/>
      <c r="Y86" s="185"/>
    </row>
    <row r="87" spans="2:25" ht="36" customHeight="1">
      <c r="B87" s="182"/>
      <c r="C87" s="182"/>
      <c r="D87" s="182"/>
      <c r="E87" s="182"/>
      <c r="F87" s="182"/>
      <c r="G87" s="182"/>
      <c r="H87" s="182"/>
      <c r="J87" s="186"/>
      <c r="K87" s="187"/>
      <c r="L87" s="187"/>
      <c r="M87" s="187"/>
      <c r="N87" s="187"/>
      <c r="O87" s="187"/>
      <c r="P87" s="187"/>
      <c r="Q87" s="188"/>
      <c r="S87" s="186"/>
      <c r="T87" s="187"/>
      <c r="U87" s="187"/>
      <c r="V87" s="187"/>
      <c r="W87" s="187"/>
      <c r="X87" s="187"/>
      <c r="Y87" s="188"/>
    </row>
    <row r="88" ht="21" customHeight="1"/>
    <row r="89" spans="2:25" ht="21" customHeight="1">
      <c r="B89" s="102"/>
      <c r="C89" s="102"/>
      <c r="D89" s="102"/>
      <c r="E89" s="102"/>
      <c r="F89" s="102"/>
      <c r="G89" s="102"/>
      <c r="H89" s="102"/>
      <c r="J89" s="102"/>
      <c r="K89" s="102"/>
      <c r="L89" s="102"/>
      <c r="M89" s="102"/>
      <c r="N89" s="102"/>
      <c r="O89" s="102"/>
      <c r="P89" s="102"/>
      <c r="Q89" s="102"/>
      <c r="S89" s="103"/>
      <c r="T89" s="104"/>
      <c r="U89" s="104"/>
      <c r="V89" s="104"/>
      <c r="W89" s="104"/>
      <c r="X89" s="104"/>
      <c r="Y89" s="105"/>
    </row>
    <row r="90" spans="2:25" ht="21" customHeight="1">
      <c r="B90" s="102"/>
      <c r="C90" s="102"/>
      <c r="D90" s="102"/>
      <c r="E90" s="102"/>
      <c r="F90" s="102"/>
      <c r="G90" s="102"/>
      <c r="H90" s="102"/>
      <c r="J90" s="102"/>
      <c r="K90" s="102"/>
      <c r="L90" s="102"/>
      <c r="M90" s="102"/>
      <c r="N90" s="102"/>
      <c r="O90" s="102"/>
      <c r="P90" s="102"/>
      <c r="Q90" s="102"/>
      <c r="S90" s="106"/>
      <c r="T90" s="107"/>
      <c r="U90" s="107"/>
      <c r="V90" s="107"/>
      <c r="W90" s="107"/>
      <c r="X90" s="107"/>
      <c r="Y90" s="108"/>
    </row>
    <row r="91" spans="2:25" ht="21" customHeight="1">
      <c r="B91" s="102"/>
      <c r="C91" s="102"/>
      <c r="D91" s="102"/>
      <c r="E91" s="102"/>
      <c r="F91" s="102"/>
      <c r="G91" s="102"/>
      <c r="H91" s="102"/>
      <c r="J91" s="102"/>
      <c r="K91" s="102"/>
      <c r="L91" s="102"/>
      <c r="M91" s="102"/>
      <c r="N91" s="102"/>
      <c r="O91" s="102"/>
      <c r="P91" s="102"/>
      <c r="Q91" s="102"/>
      <c r="S91" s="106"/>
      <c r="T91" s="107"/>
      <c r="U91" s="107"/>
      <c r="V91" s="107"/>
      <c r="W91" s="107"/>
      <c r="X91" s="107"/>
      <c r="Y91" s="108"/>
    </row>
    <row r="92" spans="2:25" ht="21" customHeight="1">
      <c r="B92" s="102"/>
      <c r="C92" s="102"/>
      <c r="D92" s="102"/>
      <c r="E92" s="102"/>
      <c r="F92" s="102"/>
      <c r="G92" s="102"/>
      <c r="H92" s="102"/>
      <c r="J92" s="102"/>
      <c r="K92" s="102"/>
      <c r="L92" s="102"/>
      <c r="M92" s="102"/>
      <c r="N92" s="102"/>
      <c r="O92" s="102"/>
      <c r="P92" s="102"/>
      <c r="Q92" s="102"/>
      <c r="S92" s="106"/>
      <c r="T92" s="107"/>
      <c r="U92" s="107"/>
      <c r="V92" s="107"/>
      <c r="W92" s="107"/>
      <c r="X92" s="107"/>
      <c r="Y92" s="108"/>
    </row>
    <row r="93" spans="2:25" ht="21" customHeight="1">
      <c r="B93" s="102"/>
      <c r="C93" s="102"/>
      <c r="D93" s="102"/>
      <c r="E93" s="102"/>
      <c r="F93" s="102"/>
      <c r="G93" s="102"/>
      <c r="H93" s="102"/>
      <c r="J93" s="102"/>
      <c r="K93" s="102"/>
      <c r="L93" s="102"/>
      <c r="M93" s="102"/>
      <c r="N93" s="102"/>
      <c r="O93" s="102"/>
      <c r="P93" s="102"/>
      <c r="Q93" s="102"/>
      <c r="S93" s="106"/>
      <c r="T93" s="107"/>
      <c r="U93" s="107"/>
      <c r="V93" s="107"/>
      <c r="W93" s="107"/>
      <c r="X93" s="107"/>
      <c r="Y93" s="108"/>
    </row>
    <row r="94" spans="2:25" ht="15">
      <c r="B94" s="102"/>
      <c r="C94" s="102"/>
      <c r="D94" s="102"/>
      <c r="E94" s="102"/>
      <c r="F94" s="102"/>
      <c r="G94" s="102"/>
      <c r="H94" s="102"/>
      <c r="J94" s="102"/>
      <c r="K94" s="102"/>
      <c r="L94" s="102"/>
      <c r="M94" s="102"/>
      <c r="N94" s="102"/>
      <c r="O94" s="102"/>
      <c r="P94" s="102"/>
      <c r="Q94" s="102"/>
      <c r="S94" s="106"/>
      <c r="T94" s="107"/>
      <c r="U94" s="107"/>
      <c r="V94" s="107"/>
      <c r="W94" s="107"/>
      <c r="X94" s="107"/>
      <c r="Y94" s="108"/>
    </row>
    <row r="95" spans="2:25" ht="21" customHeight="1">
      <c r="B95" s="102"/>
      <c r="C95" s="102"/>
      <c r="D95" s="102"/>
      <c r="E95" s="102"/>
      <c r="F95" s="102"/>
      <c r="G95" s="102"/>
      <c r="H95" s="102"/>
      <c r="J95" s="102"/>
      <c r="K95" s="102"/>
      <c r="L95" s="102"/>
      <c r="M95" s="102"/>
      <c r="N95" s="102"/>
      <c r="O95" s="102"/>
      <c r="P95" s="102"/>
      <c r="Q95" s="102"/>
      <c r="S95" s="106"/>
      <c r="T95" s="107"/>
      <c r="U95" s="107"/>
      <c r="V95" s="107"/>
      <c r="W95" s="107"/>
      <c r="X95" s="107"/>
      <c r="Y95" s="108"/>
    </row>
    <row r="96" spans="2:25" ht="21" customHeight="1">
      <c r="B96" s="102"/>
      <c r="C96" s="102"/>
      <c r="D96" s="102"/>
      <c r="E96" s="102"/>
      <c r="F96" s="102"/>
      <c r="G96" s="102"/>
      <c r="H96" s="102"/>
      <c r="J96" s="102"/>
      <c r="K96" s="102"/>
      <c r="L96" s="102"/>
      <c r="M96" s="102"/>
      <c r="N96" s="102"/>
      <c r="O96" s="102"/>
      <c r="P96" s="102"/>
      <c r="Q96" s="102"/>
      <c r="S96" s="106"/>
      <c r="T96" s="107"/>
      <c r="U96" s="107"/>
      <c r="V96" s="107"/>
      <c r="W96" s="107"/>
      <c r="X96" s="107"/>
      <c r="Y96" s="108"/>
    </row>
    <row r="97" spans="2:25" ht="21" customHeight="1">
      <c r="B97" s="102"/>
      <c r="C97" s="102"/>
      <c r="D97" s="102"/>
      <c r="E97" s="102"/>
      <c r="F97" s="102"/>
      <c r="G97" s="102"/>
      <c r="H97" s="102"/>
      <c r="J97" s="102"/>
      <c r="K97" s="102"/>
      <c r="L97" s="102"/>
      <c r="M97" s="102"/>
      <c r="N97" s="102"/>
      <c r="O97" s="102"/>
      <c r="P97" s="102"/>
      <c r="Q97" s="102"/>
      <c r="S97" s="106"/>
      <c r="T97" s="107"/>
      <c r="U97" s="107"/>
      <c r="V97" s="107"/>
      <c r="W97" s="107"/>
      <c r="X97" s="107"/>
      <c r="Y97" s="108"/>
    </row>
    <row r="98" spans="2:25" ht="21" customHeight="1">
      <c r="B98" s="102"/>
      <c r="C98" s="102"/>
      <c r="D98" s="102"/>
      <c r="E98" s="102"/>
      <c r="F98" s="102"/>
      <c r="G98" s="102"/>
      <c r="H98" s="102"/>
      <c r="J98" s="102"/>
      <c r="K98" s="102"/>
      <c r="L98" s="102"/>
      <c r="M98" s="102"/>
      <c r="N98" s="102"/>
      <c r="O98" s="102"/>
      <c r="P98" s="102"/>
      <c r="Q98" s="102"/>
      <c r="S98" s="109"/>
      <c r="T98" s="110"/>
      <c r="U98" s="110"/>
      <c r="V98" s="110"/>
      <c r="W98" s="110"/>
      <c r="X98" s="110"/>
      <c r="Y98" s="111"/>
    </row>
    <row r="99" spans="2:25" ht="36" customHeight="1">
      <c r="B99" s="195"/>
      <c r="C99" s="195"/>
      <c r="D99" s="195"/>
      <c r="E99" s="195"/>
      <c r="F99" s="195"/>
      <c r="G99" s="195"/>
      <c r="H99" s="195"/>
      <c r="J99" s="183"/>
      <c r="K99" s="184"/>
      <c r="L99" s="184"/>
      <c r="M99" s="184"/>
      <c r="N99" s="184"/>
      <c r="O99" s="184"/>
      <c r="P99" s="184"/>
      <c r="Q99" s="185"/>
      <c r="S99" s="189"/>
      <c r="T99" s="190"/>
      <c r="U99" s="190"/>
      <c r="V99" s="190"/>
      <c r="W99" s="190"/>
      <c r="X99" s="190"/>
      <c r="Y99" s="191"/>
    </row>
    <row r="100" spans="2:25" ht="36" customHeight="1">
      <c r="B100" s="195"/>
      <c r="C100" s="195"/>
      <c r="D100" s="195"/>
      <c r="E100" s="195"/>
      <c r="F100" s="195"/>
      <c r="G100" s="195"/>
      <c r="H100" s="195"/>
      <c r="J100" s="186"/>
      <c r="K100" s="187"/>
      <c r="L100" s="187"/>
      <c r="M100" s="187"/>
      <c r="N100" s="187"/>
      <c r="O100" s="187"/>
      <c r="P100" s="187"/>
      <c r="Q100" s="188"/>
      <c r="S100" s="192"/>
      <c r="T100" s="193"/>
      <c r="U100" s="193"/>
      <c r="V100" s="193"/>
      <c r="W100" s="193"/>
      <c r="X100" s="193"/>
      <c r="Y100" s="194"/>
    </row>
    <row r="101" ht="21" customHeight="1"/>
    <row r="102" spans="2:25" ht="21" customHeight="1">
      <c r="B102" s="103"/>
      <c r="C102" s="104"/>
      <c r="D102" s="104"/>
      <c r="E102" s="104"/>
      <c r="F102" s="104"/>
      <c r="G102" s="104"/>
      <c r="H102" s="105"/>
      <c r="J102" s="103"/>
      <c r="K102" s="104"/>
      <c r="L102" s="104"/>
      <c r="M102" s="104"/>
      <c r="N102" s="104"/>
      <c r="O102" s="104"/>
      <c r="P102" s="104"/>
      <c r="Q102" s="105"/>
      <c r="S102" s="103"/>
      <c r="T102" s="104"/>
      <c r="U102" s="104"/>
      <c r="V102" s="104"/>
      <c r="W102" s="104"/>
      <c r="X102" s="104"/>
      <c r="Y102" s="105"/>
    </row>
    <row r="103" spans="2:25" ht="21" customHeight="1">
      <c r="B103" s="106"/>
      <c r="C103" s="107"/>
      <c r="D103" s="107"/>
      <c r="E103" s="107"/>
      <c r="F103" s="107"/>
      <c r="G103" s="107"/>
      <c r="H103" s="108"/>
      <c r="J103" s="106"/>
      <c r="K103" s="107"/>
      <c r="L103" s="107"/>
      <c r="M103" s="107"/>
      <c r="N103" s="107"/>
      <c r="O103" s="107"/>
      <c r="P103" s="107"/>
      <c r="Q103" s="108"/>
      <c r="S103" s="106"/>
      <c r="T103" s="107"/>
      <c r="U103" s="107"/>
      <c r="V103" s="107"/>
      <c r="W103" s="107"/>
      <c r="X103" s="107"/>
      <c r="Y103" s="108"/>
    </row>
    <row r="104" spans="2:25" ht="21" customHeight="1">
      <c r="B104" s="106"/>
      <c r="C104" s="107"/>
      <c r="D104" s="107"/>
      <c r="E104" s="107"/>
      <c r="F104" s="107"/>
      <c r="G104" s="107"/>
      <c r="H104" s="108"/>
      <c r="J104" s="106"/>
      <c r="K104" s="107"/>
      <c r="L104" s="107"/>
      <c r="M104" s="107"/>
      <c r="N104" s="107"/>
      <c r="O104" s="107"/>
      <c r="P104" s="107"/>
      <c r="Q104" s="108"/>
      <c r="S104" s="106"/>
      <c r="T104" s="107"/>
      <c r="U104" s="107"/>
      <c r="V104" s="107"/>
      <c r="W104" s="107"/>
      <c r="X104" s="107"/>
      <c r="Y104" s="108"/>
    </row>
    <row r="105" spans="2:25" ht="21" customHeight="1">
      <c r="B105" s="106"/>
      <c r="C105" s="107"/>
      <c r="D105" s="107"/>
      <c r="E105" s="107"/>
      <c r="F105" s="107"/>
      <c r="G105" s="107"/>
      <c r="H105" s="108"/>
      <c r="J105" s="106"/>
      <c r="K105" s="107"/>
      <c r="L105" s="107"/>
      <c r="M105" s="107"/>
      <c r="N105" s="107"/>
      <c r="O105" s="107"/>
      <c r="P105" s="107"/>
      <c r="Q105" s="108"/>
      <c r="S105" s="106"/>
      <c r="T105" s="107"/>
      <c r="U105" s="107"/>
      <c r="V105" s="107"/>
      <c r="W105" s="107"/>
      <c r="X105" s="107"/>
      <c r="Y105" s="108"/>
    </row>
    <row r="106" spans="2:25" ht="21" customHeight="1">
      <c r="B106" s="106"/>
      <c r="C106" s="107"/>
      <c r="D106" s="107"/>
      <c r="E106" s="107"/>
      <c r="F106" s="107"/>
      <c r="G106" s="107"/>
      <c r="H106" s="108"/>
      <c r="J106" s="106"/>
      <c r="K106" s="107"/>
      <c r="L106" s="107"/>
      <c r="M106" s="107"/>
      <c r="N106" s="107"/>
      <c r="O106" s="107"/>
      <c r="P106" s="107"/>
      <c r="Q106" s="108"/>
      <c r="S106" s="106"/>
      <c r="T106" s="107"/>
      <c r="U106" s="107"/>
      <c r="V106" s="107"/>
      <c r="W106" s="107"/>
      <c r="X106" s="107"/>
      <c r="Y106" s="108"/>
    </row>
    <row r="107" spans="2:25" ht="15">
      <c r="B107" s="106"/>
      <c r="C107" s="107"/>
      <c r="D107" s="107"/>
      <c r="E107" s="107"/>
      <c r="F107" s="107"/>
      <c r="G107" s="107"/>
      <c r="H107" s="108"/>
      <c r="J107" s="106"/>
      <c r="K107" s="107"/>
      <c r="L107" s="107"/>
      <c r="M107" s="107"/>
      <c r="N107" s="107"/>
      <c r="O107" s="107"/>
      <c r="P107" s="107"/>
      <c r="Q107" s="108"/>
      <c r="S107" s="106"/>
      <c r="T107" s="107"/>
      <c r="U107" s="107"/>
      <c r="V107" s="107"/>
      <c r="W107" s="107"/>
      <c r="X107" s="107"/>
      <c r="Y107" s="108"/>
    </row>
    <row r="108" spans="2:25" ht="15">
      <c r="B108" s="106"/>
      <c r="C108" s="107"/>
      <c r="D108" s="107"/>
      <c r="E108" s="107"/>
      <c r="F108" s="107"/>
      <c r="G108" s="107"/>
      <c r="H108" s="108"/>
      <c r="J108" s="106"/>
      <c r="K108" s="107"/>
      <c r="L108" s="107"/>
      <c r="M108" s="107"/>
      <c r="N108" s="107"/>
      <c r="O108" s="107"/>
      <c r="P108" s="107"/>
      <c r="Q108" s="108"/>
      <c r="S108" s="106"/>
      <c r="T108" s="107"/>
      <c r="U108" s="107"/>
      <c r="V108" s="107"/>
      <c r="W108" s="107"/>
      <c r="X108" s="107"/>
      <c r="Y108" s="108"/>
    </row>
    <row r="109" spans="2:25" ht="21" customHeight="1">
      <c r="B109" s="106"/>
      <c r="C109" s="107"/>
      <c r="D109" s="107"/>
      <c r="E109" s="107"/>
      <c r="F109" s="107"/>
      <c r="G109" s="107"/>
      <c r="H109" s="108"/>
      <c r="J109" s="106"/>
      <c r="K109" s="107"/>
      <c r="L109" s="107"/>
      <c r="M109" s="107"/>
      <c r="N109" s="107"/>
      <c r="O109" s="107"/>
      <c r="P109" s="107"/>
      <c r="Q109" s="108"/>
      <c r="S109" s="106"/>
      <c r="T109" s="107"/>
      <c r="U109" s="107"/>
      <c r="V109" s="107"/>
      <c r="W109" s="107"/>
      <c r="X109" s="107"/>
      <c r="Y109" s="108"/>
    </row>
    <row r="110" spans="2:25" ht="21" customHeight="1">
      <c r="B110" s="106"/>
      <c r="C110" s="107"/>
      <c r="D110" s="107"/>
      <c r="E110" s="107"/>
      <c r="F110" s="107"/>
      <c r="G110" s="107"/>
      <c r="H110" s="108"/>
      <c r="J110" s="106"/>
      <c r="K110" s="107"/>
      <c r="L110" s="107"/>
      <c r="M110" s="107"/>
      <c r="N110" s="107"/>
      <c r="O110" s="107"/>
      <c r="P110" s="107"/>
      <c r="Q110" s="108"/>
      <c r="S110" s="106"/>
      <c r="T110" s="107"/>
      <c r="U110" s="107"/>
      <c r="V110" s="107"/>
      <c r="W110" s="107"/>
      <c r="X110" s="107"/>
      <c r="Y110" s="108"/>
    </row>
    <row r="111" spans="2:25" ht="21" customHeight="1">
      <c r="B111" s="109"/>
      <c r="C111" s="110"/>
      <c r="D111" s="110"/>
      <c r="E111" s="110"/>
      <c r="F111" s="110"/>
      <c r="G111" s="110"/>
      <c r="H111" s="111"/>
      <c r="J111" s="109"/>
      <c r="K111" s="110"/>
      <c r="L111" s="110"/>
      <c r="M111" s="110"/>
      <c r="N111" s="110"/>
      <c r="O111" s="110"/>
      <c r="P111" s="110"/>
      <c r="Q111" s="111"/>
      <c r="S111" s="109"/>
      <c r="T111" s="110"/>
      <c r="U111" s="110"/>
      <c r="V111" s="110"/>
      <c r="W111" s="110"/>
      <c r="X111" s="110"/>
      <c r="Y111" s="111"/>
    </row>
    <row r="112" spans="2:25" ht="36" customHeight="1">
      <c r="B112" s="189"/>
      <c r="C112" s="190"/>
      <c r="D112" s="190"/>
      <c r="E112" s="190"/>
      <c r="F112" s="190"/>
      <c r="G112" s="190"/>
      <c r="H112" s="191"/>
      <c r="J112" s="196"/>
      <c r="K112" s="197"/>
      <c r="L112" s="197"/>
      <c r="M112" s="197"/>
      <c r="N112" s="197"/>
      <c r="O112" s="197"/>
      <c r="P112" s="197"/>
      <c r="Q112" s="198"/>
      <c r="S112" s="189"/>
      <c r="T112" s="190"/>
      <c r="U112" s="190"/>
      <c r="V112" s="190"/>
      <c r="W112" s="190"/>
      <c r="X112" s="190"/>
      <c r="Y112" s="191"/>
    </row>
    <row r="113" spans="2:25" ht="36" customHeight="1">
      <c r="B113" s="192"/>
      <c r="C113" s="193"/>
      <c r="D113" s="193"/>
      <c r="E113" s="193"/>
      <c r="F113" s="193"/>
      <c r="G113" s="193"/>
      <c r="H113" s="194"/>
      <c r="J113" s="199"/>
      <c r="K113" s="200"/>
      <c r="L113" s="200"/>
      <c r="M113" s="200"/>
      <c r="N113" s="200"/>
      <c r="O113" s="200"/>
      <c r="P113" s="200"/>
      <c r="Q113" s="201"/>
      <c r="S113" s="192"/>
      <c r="T113" s="193"/>
      <c r="U113" s="193"/>
      <c r="V113" s="193"/>
      <c r="W113" s="193"/>
      <c r="X113" s="193"/>
      <c r="Y113" s="194"/>
    </row>
    <row r="114" ht="24" customHeight="1"/>
    <row r="116" spans="5:23" ht="15">
      <c r="E116" s="20" t="s">
        <v>32</v>
      </c>
      <c r="F116" s="140"/>
      <c r="G116" s="140"/>
      <c r="H116" s="140"/>
      <c r="I116" s="140"/>
      <c r="J116" s="140"/>
      <c r="Q116" s="20" t="s">
        <v>33</v>
      </c>
      <c r="R116" s="140"/>
      <c r="S116" s="140"/>
      <c r="T116" s="140"/>
      <c r="U116" s="140"/>
      <c r="V116" s="140"/>
      <c r="W116" s="140"/>
    </row>
    <row r="117" spans="5:24" ht="27.75">
      <c r="E117" s="20" t="s">
        <v>34</v>
      </c>
      <c r="F117" s="141"/>
      <c r="G117" s="141"/>
      <c r="H117" s="141"/>
      <c r="I117" s="141"/>
      <c r="J117" s="141"/>
      <c r="K117" s="5" t="s">
        <v>35</v>
      </c>
      <c r="Q117" s="20" t="s">
        <v>34</v>
      </c>
      <c r="R117" s="140"/>
      <c r="S117" s="140"/>
      <c r="T117" s="140"/>
      <c r="U117" s="140"/>
      <c r="V117" s="140"/>
      <c r="W117" s="140"/>
      <c r="X117" s="5" t="s">
        <v>35</v>
      </c>
    </row>
    <row r="118" spans="5:24" ht="27.75">
      <c r="E118" s="20" t="s">
        <v>36</v>
      </c>
      <c r="F118" s="141"/>
      <c r="G118" s="141"/>
      <c r="H118" s="141"/>
      <c r="I118" s="141"/>
      <c r="J118" s="141"/>
      <c r="Q118" s="142"/>
      <c r="R118" s="142"/>
      <c r="S118" s="142"/>
      <c r="T118" s="142"/>
      <c r="U118" s="142"/>
      <c r="V118" s="142"/>
      <c r="W118" s="142"/>
      <c r="X118" s="142"/>
    </row>
    <row r="119" spans="5:23" ht="27.75">
      <c r="E119" s="20" t="s">
        <v>37</v>
      </c>
      <c r="F119" s="137"/>
      <c r="G119" s="137"/>
      <c r="H119" s="137"/>
      <c r="I119" s="137"/>
      <c r="J119" s="137"/>
      <c r="Q119" s="20" t="s">
        <v>37</v>
      </c>
      <c r="R119" s="138"/>
      <c r="S119" s="138"/>
      <c r="T119" s="138"/>
      <c r="U119" s="138"/>
      <c r="V119" s="138"/>
      <c r="W119" s="138"/>
    </row>
    <row r="120" spans="5:10" ht="27.75">
      <c r="E120" s="20" t="s">
        <v>38</v>
      </c>
      <c r="F120" s="139"/>
      <c r="G120" s="139"/>
      <c r="H120" s="139"/>
      <c r="I120" s="139"/>
      <c r="J120" s="139"/>
    </row>
  </sheetData>
  <sheetProtection algorithmName="SHA-512" hashValue="4yoUCCP/Ic6a3Ey7cvyFNrKvqyXR/su+qSgUoKizwck36tLHMvWyL9oiOF30H8ahnAWCGFc7buEBET4Ztti1VQ==" saltValue="4BY5O4bMB+QrQJKCQVdE6w==" spinCount="100000" sheet="1" scenarios="1" formatCells="0" formatRows="0"/>
  <protectedRanges>
    <protectedRange sqref="M7 H8 V13 K21:S21 X20 K23:S26 K28:S29 K31:S32 B38:Z42 B44:Z48 B50:Z54 B59:Z64 B68 B76 B86 B89 B99 J99 J89 J86 J76 S76 S86 S89 S99 B102 B112 J112 J102 S102 S112 F116 F117 F118 F119 F120 R119 Q118 R117 R116" name="ช่วง2"/>
  </protectedRanges>
  <mergeCells count="243">
    <mergeCell ref="F120:J120"/>
    <mergeCell ref="X20:Z32"/>
    <mergeCell ref="B76:H85"/>
    <mergeCell ref="J76:Q85"/>
    <mergeCell ref="S76:Y85"/>
    <mergeCell ref="B86:H87"/>
    <mergeCell ref="J86:Q87"/>
    <mergeCell ref="S86:Y87"/>
    <mergeCell ref="B89:H98"/>
    <mergeCell ref="J89:Q98"/>
    <mergeCell ref="S89:Y98"/>
    <mergeCell ref="A33:S33"/>
    <mergeCell ref="T33:U33"/>
    <mergeCell ref="V33:W33"/>
    <mergeCell ref="X33:Z33"/>
    <mergeCell ref="A37:Z37"/>
    <mergeCell ref="M39:X39"/>
    <mergeCell ref="B40:L40"/>
    <mergeCell ref="M40:X40"/>
    <mergeCell ref="Y40:Z40"/>
    <mergeCell ref="V29:W29"/>
    <mergeCell ref="T30:U30"/>
    <mergeCell ref="V30:W30"/>
    <mergeCell ref="B29:G29"/>
    <mergeCell ref="F118:J118"/>
    <mergeCell ref="Q118:X118"/>
    <mergeCell ref="F119:J119"/>
    <mergeCell ref="R119:W119"/>
    <mergeCell ref="K30:M30"/>
    <mergeCell ref="N30:P30"/>
    <mergeCell ref="Q30:S30"/>
    <mergeCell ref="V31:W31"/>
    <mergeCell ref="B32:G32"/>
    <mergeCell ref="B59:G59"/>
    <mergeCell ref="H59:P59"/>
    <mergeCell ref="T27:U27"/>
    <mergeCell ref="T29:U29"/>
    <mergeCell ref="Q63:X63"/>
    <mergeCell ref="S14:U14"/>
    <mergeCell ref="V14:X14"/>
    <mergeCell ref="B52:L52"/>
    <mergeCell ref="M52:X52"/>
    <mergeCell ref="Q59:X59"/>
    <mergeCell ref="B62:G62"/>
    <mergeCell ref="H62:P62"/>
    <mergeCell ref="Q62:X62"/>
    <mergeCell ref="H32:J32"/>
    <mergeCell ref="K32:M32"/>
    <mergeCell ref="N32:P32"/>
    <mergeCell ref="Q32:S32"/>
    <mergeCell ref="T32:U32"/>
    <mergeCell ref="B54:L54"/>
    <mergeCell ref="M54:X54"/>
    <mergeCell ref="Q31:S31"/>
    <mergeCell ref="T31:U31"/>
    <mergeCell ref="H29:J29"/>
    <mergeCell ref="K29:M29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A14:P14"/>
    <mergeCell ref="B23:G23"/>
    <mergeCell ref="H23:J23"/>
    <mergeCell ref="K23:M23"/>
    <mergeCell ref="N23:P23"/>
    <mergeCell ref="Q23:S23"/>
    <mergeCell ref="T23:U23"/>
    <mergeCell ref="V23:W23"/>
    <mergeCell ref="B30:G30"/>
    <mergeCell ref="H30:J30"/>
    <mergeCell ref="V25:W25"/>
    <mergeCell ref="B26:G26"/>
    <mergeCell ref="H26:J26"/>
    <mergeCell ref="K26:M26"/>
    <mergeCell ref="N26:P26"/>
    <mergeCell ref="B28:G28"/>
    <mergeCell ref="H28:J28"/>
    <mergeCell ref="K28:M28"/>
    <mergeCell ref="N28:P28"/>
    <mergeCell ref="Q28:S28"/>
    <mergeCell ref="T28:U28"/>
    <mergeCell ref="H27:J27"/>
    <mergeCell ref="K27:M27"/>
    <mergeCell ref="N27:P27"/>
    <mergeCell ref="Q27:S27"/>
    <mergeCell ref="Y63:Z63"/>
    <mergeCell ref="F116:J116"/>
    <mergeCell ref="R116:W116"/>
    <mergeCell ref="F117:J117"/>
    <mergeCell ref="B112:H113"/>
    <mergeCell ref="J112:Q113"/>
    <mergeCell ref="S112:Y113"/>
    <mergeCell ref="R117:W117"/>
    <mergeCell ref="B99:H100"/>
    <mergeCell ref="J99:Q100"/>
    <mergeCell ref="S99:Y100"/>
    <mergeCell ref="B102:H111"/>
    <mergeCell ref="J102:Q111"/>
    <mergeCell ref="S102:Y111"/>
    <mergeCell ref="B64:G64"/>
    <mergeCell ref="H64:P64"/>
    <mergeCell ref="Q64:X64"/>
    <mergeCell ref="Y64:Z64"/>
    <mergeCell ref="B68:Y72"/>
    <mergeCell ref="B63:G63"/>
    <mergeCell ref="H63:P63"/>
    <mergeCell ref="Y59:Z59"/>
    <mergeCell ref="B42:L42"/>
    <mergeCell ref="Y42:Z42"/>
    <mergeCell ref="A43:Z43"/>
    <mergeCell ref="B48:L48"/>
    <mergeCell ref="M48:X48"/>
    <mergeCell ref="M42:X42"/>
    <mergeCell ref="Y47:Z47"/>
    <mergeCell ref="B46:L46"/>
    <mergeCell ref="M46:X46"/>
    <mergeCell ref="Y46:Z46"/>
    <mergeCell ref="B58:G58"/>
    <mergeCell ref="H58:P58"/>
    <mergeCell ref="Q58:X58"/>
    <mergeCell ref="Y58:Z58"/>
    <mergeCell ref="B50:L50"/>
    <mergeCell ref="M50:X50"/>
    <mergeCell ref="Y50:Z50"/>
    <mergeCell ref="B51:L51"/>
    <mergeCell ref="M51:X51"/>
    <mergeCell ref="Y51:Z51"/>
    <mergeCell ref="B53:L53"/>
    <mergeCell ref="M53:X53"/>
    <mergeCell ref="Y53:Z53"/>
    <mergeCell ref="Y62:Z62"/>
    <mergeCell ref="B60:G60"/>
    <mergeCell ref="H60:P60"/>
    <mergeCell ref="Q60:X60"/>
    <mergeCell ref="Y60:Z60"/>
    <mergeCell ref="B61:G61"/>
    <mergeCell ref="H61:P61"/>
    <mergeCell ref="Q61:X61"/>
    <mergeCell ref="Y61:Z61"/>
    <mergeCell ref="Y54:Z54"/>
    <mergeCell ref="B39:L39"/>
    <mergeCell ref="Y39:Z39"/>
    <mergeCell ref="A34:Z34"/>
    <mergeCell ref="B36:L36"/>
    <mergeCell ref="M36:X36"/>
    <mergeCell ref="Y36:Z36"/>
    <mergeCell ref="A49:Z49"/>
    <mergeCell ref="B44:L44"/>
    <mergeCell ref="M44:X44"/>
    <mergeCell ref="Y44:Z44"/>
    <mergeCell ref="B41:L41"/>
    <mergeCell ref="M41:X41"/>
    <mergeCell ref="Y41:Z41"/>
    <mergeCell ref="Y48:Z48"/>
    <mergeCell ref="B45:L45"/>
    <mergeCell ref="M45:X45"/>
    <mergeCell ref="Y45:Z45"/>
    <mergeCell ref="B47:L47"/>
    <mergeCell ref="M47:X47"/>
    <mergeCell ref="B38:L38"/>
    <mergeCell ref="M38:X38"/>
    <mergeCell ref="Y38:Z38"/>
    <mergeCell ref="Y52:Z52"/>
    <mergeCell ref="K13:M13"/>
    <mergeCell ref="N13:P13"/>
    <mergeCell ref="Q13:R13"/>
    <mergeCell ref="S13:U13"/>
    <mergeCell ref="V13:X13"/>
    <mergeCell ref="V32:W32"/>
    <mergeCell ref="B31:G31"/>
    <mergeCell ref="H31:J31"/>
    <mergeCell ref="K31:M31"/>
    <mergeCell ref="N31:P31"/>
    <mergeCell ref="H21:J21"/>
    <mergeCell ref="K21:M21"/>
    <mergeCell ref="N21:P21"/>
    <mergeCell ref="Q21:S21"/>
    <mergeCell ref="T21:U21"/>
    <mergeCell ref="V21:W21"/>
    <mergeCell ref="N29:P29"/>
    <mergeCell ref="Q29:S29"/>
    <mergeCell ref="B25:G25"/>
    <mergeCell ref="H25:J25"/>
    <mergeCell ref="K25:M25"/>
    <mergeCell ref="N25:P25"/>
    <mergeCell ref="Q25:S25"/>
    <mergeCell ref="T25:U25"/>
    <mergeCell ref="Y13:Z13"/>
    <mergeCell ref="V28:W28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Q26:S26"/>
    <mergeCell ref="T26:U26"/>
    <mergeCell ref="V26:W26"/>
    <mergeCell ref="B27:G27"/>
    <mergeCell ref="V27:W27"/>
    <mergeCell ref="B13:J13"/>
    <mergeCell ref="A1:Z1"/>
    <mergeCell ref="J2:Q2"/>
    <mergeCell ref="A3:Z3"/>
    <mergeCell ref="A4:Z4"/>
    <mergeCell ref="M7:P7"/>
    <mergeCell ref="A10:A11"/>
    <mergeCell ref="B24:G24"/>
    <mergeCell ref="H24:J24"/>
    <mergeCell ref="K24:M24"/>
    <mergeCell ref="N24:P24"/>
    <mergeCell ref="Q24:S24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</mergeCells>
  <dataValidations count="8"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whole" operator="greaterThanOrEqual" allowBlank="1" showInputMessage="1" showErrorMessage="1" error="กรุณากรอกข้อมูลเป็นตัวเลข" sqref="R24:S24 R32:S32 O24:P24 K20:S20 L24:M24 K22:K32 L32:M32 O32:P32 L22:M22 R22:S22 O22:P22 N22:N32 Q22:Q3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4 Y38:Y42 Z38:Z41 Y59:Y64 Z59:Z62 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0:L54">
      <formula1>LIST!$E$2:$E$9</formula1>
    </dataValidation>
    <dataValidation type="list" allowBlank="1" showInputMessage="1" showErrorMessage="1" error="กรุณาเลือกข้อมูลตามที่กำหนดให้" sqref="B44:L48">
      <formula1>LIST!$C$2:$C$10</formula1>
    </dataValidation>
    <dataValidation type="list" allowBlank="1" showInputMessage="1" showErrorMessage="1" error="กรุณาเลือกข้อมูลตามที่กำหนดให้" sqref="B38:L42">
      <formula1>LIST!$A$2:$A$6</formula1>
    </dataValidation>
    <dataValidation type="list" allowBlank="1" showInputMessage="1" showErrorMessage="1" error="กรุณาเลือกข้อมูลตามที่กำหนดให้" sqref="B59:B64 C59:G62 C64:G6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4" manualBreakCount="4">
    <brk id="33" max="16383" man="1"/>
    <brk id="54" max="16383" man="1"/>
    <brk id="72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2022-11-07T07:54:14Z</cp:lastPrinted>
  <dcterms:created xsi:type="dcterms:W3CDTF">2021-11-29T04:23:48Z</dcterms:created>
  <dcterms:modified xsi:type="dcterms:W3CDTF">2023-02-07T03:30:56Z</dcterms:modified>
  <cp:category/>
  <cp:version/>
  <cp:contentType/>
  <cp:contentStatus/>
</cp:coreProperties>
</file>