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workbookProtection workbookAlgorithmName="SHA-512" workbookHashValue="fsvaluhfaGuQqgJAQMdHvQX18X06P8bBnlOdqSFgSbYPTFC+0E91+eUiJYstbZWX90rkdDhwzUgP4krT8WBrKg==" workbookSaltValue="RMGdtn0MtNKlVbs5mYMayw==" workbookSpinCount="100000" lockStructure="1"/>
  <bookViews>
    <workbookView xWindow="-105" yWindow="-105" windowWidth="23250" windowHeight="12570" tabRatio="916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K41" i="1"/>
  <c r="Q31" i="1"/>
  <c r="N12" i="1" s="1"/>
  <c r="H62" i="1"/>
  <c r="H59" i="1"/>
  <c r="H60" i="1"/>
  <c r="H58" i="1"/>
  <c r="H55" i="1"/>
  <c r="H53" i="1"/>
  <c r="H51" i="1"/>
  <c r="H47" i="1"/>
  <c r="H45" i="1"/>
  <c r="H44" i="1"/>
  <c r="H43" i="1"/>
  <c r="H40" i="1"/>
  <c r="H37" i="1"/>
  <c r="V37" i="1" s="1"/>
  <c r="H34" i="1"/>
  <c r="H35" i="1"/>
  <c r="H33" i="1"/>
  <c r="V33" i="1" s="1"/>
  <c r="Q41" i="1"/>
  <c r="N16" i="1" s="1"/>
  <c r="N19" i="1"/>
  <c r="N18" i="1"/>
  <c r="N17" i="1"/>
  <c r="N15" i="1"/>
  <c r="N14" i="1"/>
  <c r="N13" i="1"/>
  <c r="T54" i="1"/>
  <c r="T52" i="1"/>
  <c r="T50" i="1"/>
  <c r="T46" i="1"/>
  <c r="T42" i="1"/>
  <c r="T39" i="1"/>
  <c r="T36" i="1"/>
  <c r="T32" i="1"/>
  <c r="H56" i="1"/>
  <c r="H41" i="1"/>
  <c r="N31" i="1"/>
  <c r="K31" i="1"/>
  <c r="V38" i="1"/>
  <c r="V25" i="1"/>
  <c r="S25" i="1"/>
  <c r="Y12" i="1" s="1"/>
  <c r="Y25" i="1" s="1"/>
  <c r="H31" i="1"/>
  <c r="V43" i="1"/>
  <c r="T31" i="1" l="1"/>
  <c r="T41" i="1"/>
  <c r="T64" i="1" s="1"/>
  <c r="V44" i="1"/>
  <c r="V36" i="1"/>
  <c r="Q14" i="1" s="1"/>
  <c r="V45" i="1"/>
  <c r="V51" i="1"/>
  <c r="V48" i="1"/>
  <c r="V47" i="1"/>
  <c r="V40" i="1"/>
  <c r="V46" i="1" l="1"/>
  <c r="Q18" i="1" s="1"/>
  <c r="V42" i="1"/>
  <c r="Q17" i="1" s="1"/>
  <c r="V54" i="1"/>
  <c r="V52" i="1"/>
  <c r="V50" i="1"/>
  <c r="Q19" i="1" s="1"/>
  <c r="V39" i="1"/>
  <c r="Q15" i="1" s="1"/>
  <c r="V41" i="1" l="1"/>
  <c r="Q16" i="1" l="1"/>
  <c r="V35" i="1"/>
  <c r="V34" i="1"/>
  <c r="A106" i="1"/>
  <c r="A105" i="1"/>
  <c r="A104" i="1"/>
  <c r="A103" i="1"/>
  <c r="A101" i="1"/>
  <c r="A100" i="1"/>
  <c r="A99" i="1"/>
  <c r="V32" i="1" l="1"/>
  <c r="V31" i="1" s="1"/>
  <c r="V64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Q25" i="1"/>
  <c r="Q12" i="1"/>
</calcChain>
</file>

<file path=xl/sharedStrings.xml><?xml version="1.0" encoding="utf-8"?>
<sst xmlns="http://schemas.openxmlformats.org/spreadsheetml/2006/main" count="202" uniqueCount="104">
  <si>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</si>
  <si>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</si>
  <si>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</si>
  <si>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</si>
  <si>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</si>
  <si>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</si>
  <si>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</si>
  <si>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</si>
  <si>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</si>
  <si>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</si>
  <si>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</si>
  <si>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</si>
  <si>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</si>
  <si>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</si>
  <si>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</si>
  <si>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</si>
  <si>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</si>
  <si>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</si>
  <si>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</si>
  <si>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</si>
  <si>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</si>
  <si>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</si>
  <si>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</si>
  <si>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</si>
  <si>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</si>
  <si>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</si>
  <si>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</si>
  <si>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</si>
  <si>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</si>
  <si>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</si>
  <si>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</si>
  <si>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</si>
  <si>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</si>
  <si>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</si>
  <si>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</si>
  <si>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</si>
  <si>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</si>
  <si>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</si>
  <si>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</si>
  <si>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</si>
  <si>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</si>
  <si>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</si>
  <si>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</si>
  <si>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</si>
  <si>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</si>
  <si>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</si>
  <si>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</si>
  <si>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</si>
  <si>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</si>
  <si>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</si>
  <si>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</si>
  <si>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</si>
  <si>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</si>
  <si>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</si>
  <si>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</si>
  <si>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</si>
  <si>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</si>
  <si>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</si>
  <si>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</si>
  <si>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</si>
  <si>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</si>
  <si>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</si>
  <si>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</si>
  <si>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</si>
  <si>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</si>
  <si>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</si>
  <si>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</si>
  <si>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</si>
  <si>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</si>
  <si>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</si>
  <si>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</si>
  <si>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</si>
  <si>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</si>
  <si>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</si>
  <si>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</si>
  <si>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</si>
  <si>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</si>
  <si>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</si>
  <si>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</si>
  <si>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</si>
  <si>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</si>
  <si>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</si>
  <si>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</si>
  <si>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</si>
  <si>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</si>
  <si>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</si>
  <si>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</si>
  <si>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</si>
  <si>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</si>
  <si>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</si>
  <si>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</si>
  <si>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</si>
  <si>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</si>
  <si>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</si>
  <si>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</si>
  <si>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</si>
  <si>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</si>
  <si>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</si>
  <si>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</si>
  <si>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</si>
  <si>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สำนักจัดการทรัพยากรป่าไม้ที่ 4 สาขานครสวรรค์</t>
  </si>
  <si>
    <t>-</t>
  </si>
  <si>
    <t>รอบระหว่างปี</t>
  </si>
  <si>
    <t>คำอธิบายใต้รูปภาพ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</si>
</sst>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\-#,##0\ "/>
    <numFmt numFmtId="166" formatCode="[$-187041E]d\ mmmm\ yyyy;@"/>
    <numFmt numFmtId="167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164" fontId="2" fillId="5" borderId="2" xfId="1" applyFont="1" applyFill="1" applyBorder="1" applyAlignment="1" applyProtection="1">
      <alignment horizontal="center" vertical="center" wrapText="1"/>
      <protection locked="0"/>
    </xf>
    <xf numFmtId="164" fontId="2" fillId="5" borderId="3" xfId="1" applyFont="1" applyFill="1" applyBorder="1" applyAlignment="1" applyProtection="1">
      <alignment horizontal="center" vertical="center" wrapText="1"/>
      <protection locked="0"/>
    </xf>
    <xf numFmtId="164" fontId="2" fillId="5" borderId="4" xfId="1" applyFont="1" applyFill="1" applyBorder="1" applyAlignment="1" applyProtection="1">
      <alignment horizontal="center" vertical="center" wrapText="1"/>
      <protection locked="0"/>
    </xf>
    <xf numFmtId="164" fontId="2" fillId="5" borderId="8" xfId="1" applyFont="1" applyFill="1" applyBorder="1" applyAlignment="1" applyProtection="1">
      <alignment horizontal="center" vertical="center" wrapText="1"/>
      <protection locked="0"/>
    </xf>
    <xf numFmtId="164" fontId="2" fillId="5" borderId="0" xfId="1" applyFont="1" applyFill="1" applyBorder="1" applyAlignment="1" applyProtection="1">
      <alignment horizontal="center" vertical="center" wrapText="1"/>
      <protection locked="0"/>
    </xf>
    <xf numFmtId="164" fontId="2" fillId="5" borderId="11" xfId="1" applyFont="1" applyFill="1" applyBorder="1" applyAlignment="1" applyProtection="1">
      <alignment horizontal="center" vertical="center" wrapText="1"/>
      <protection locked="0"/>
    </xf>
    <xf numFmtId="164" fontId="2" fillId="5" borderId="5" xfId="1" applyFont="1" applyFill="1" applyBorder="1" applyAlignment="1" applyProtection="1">
      <alignment horizontal="center" vertical="center" wrapText="1"/>
      <protection locked="0"/>
    </xf>
    <xf numFmtId="164" fontId="2" fillId="5" borderId="6" xfId="1" applyFont="1" applyFill="1" applyBorder="1" applyAlignment="1" applyProtection="1">
      <alignment horizontal="center" vertical="center" wrapText="1"/>
      <protection locked="0"/>
    </xf>
    <xf numFmtId="164" fontId="2" fillId="5" borderId="7" xfId="1" applyFont="1" applyFill="1" applyBorder="1" applyAlignment="1" applyProtection="1">
      <alignment horizontal="center" vertical="center" wrapText="1"/>
      <protection locked="0"/>
    </xf>
    <xf numFmtId="164" fontId="2" fillId="5" borderId="2" xfId="1" applyFont="1" applyFill="1" applyBorder="1" applyAlignment="1">
      <alignment horizontal="center" vertical="center"/>
    </xf>
    <xf numFmtId="164" fontId="2" fillId="5" borderId="4" xfId="1" applyFont="1" applyFill="1" applyBorder="1" applyAlignment="1">
      <alignment horizontal="center" vertical="center"/>
    </xf>
    <xf numFmtId="164" fontId="2" fillId="5" borderId="8" xfId="1" applyFont="1" applyFill="1" applyBorder="1" applyAlignment="1">
      <alignment horizontal="center" vertical="center"/>
    </xf>
    <xf numFmtId="164" fontId="2" fillId="5" borderId="11" xfId="1" applyFont="1" applyFill="1" applyBorder="1" applyAlignment="1">
      <alignment horizontal="center" vertical="center"/>
    </xf>
    <xf numFmtId="164" fontId="2" fillId="5" borderId="5" xfId="1" applyFont="1" applyFill="1" applyBorder="1" applyAlignment="1">
      <alignment horizontal="center" vertical="center"/>
    </xf>
    <xf numFmtId="164" fontId="2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4" fontId="2" fillId="5" borderId="1" xfId="1" applyFont="1" applyFill="1" applyBorder="1" applyAlignment="1">
      <alignment horizontal="right" vertical="top"/>
    </xf>
    <xf numFmtId="1" fontId="2" fillId="5" borderId="9" xfId="1" applyNumberFormat="1" applyFont="1" applyFill="1" applyBorder="1" applyAlignment="1" applyProtection="1">
      <alignment horizontal="center" vertical="top"/>
      <protection locked="0"/>
    </xf>
    <xf numFmtId="1" fontId="2" fillId="5" borderId="12" xfId="1" applyNumberFormat="1" applyFont="1" applyFill="1" applyBorder="1" applyAlignment="1" applyProtection="1">
      <alignment horizontal="center" vertical="top"/>
      <protection locked="0"/>
    </xf>
    <xf numFmtId="1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164" fontId="3" fillId="3" borderId="9" xfId="1" applyFont="1" applyFill="1" applyBorder="1" applyAlignment="1">
      <alignment horizontal="center" vertical="top"/>
    </xf>
    <xf numFmtId="164" fontId="3" fillId="3" borderId="10" xfId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</xf>
    <xf numFmtId="164" fontId="2" fillId="5" borderId="1" xfId="1" applyFont="1" applyFill="1" applyBorder="1" applyAlignment="1" applyProtection="1">
      <alignment horizontal="right" vertical="top"/>
    </xf>
    <xf numFmtId="165" fontId="6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3" fillId="6" borderId="1" xfId="1" applyNumberFormat="1" applyFont="1" applyFill="1" applyBorder="1" applyAlignment="1" applyProtection="1">
      <alignment horizontal="center" vertical="top"/>
    </xf>
    <xf numFmtId="164" fontId="3" fillId="6" borderId="1" xfId="1" applyFont="1" applyFill="1" applyBorder="1" applyAlignment="1" applyProtection="1">
      <alignment horizontal="center" vertical="top"/>
    </xf>
    <xf numFmtId="164" fontId="2" fillId="5" borderId="1" xfId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 wrapText="1"/>
    </xf>
    <xf numFmtId="164" fontId="6" fillId="5" borderId="1" xfId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 applyProtection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 wrapText="1"/>
    </xf>
    <xf numFmtId="165" fontId="6" fillId="5" borderId="1" xfId="1" applyNumberFormat="1" applyFont="1" applyFill="1" applyBorder="1" applyAlignment="1" applyProtection="1">
      <alignment horizontal="center" vertical="top"/>
    </xf>
    <xf numFmtId="164" fontId="6" fillId="5" borderId="1" xfId="1" applyFont="1" applyFill="1" applyBorder="1" applyAlignment="1" applyProtection="1">
      <alignment horizontal="center" vertical="top"/>
    </xf>
    <xf numFmtId="1" fontId="3" fillId="6" borderId="1" xfId="1" applyNumberFormat="1" applyFont="1" applyFill="1" applyBorder="1" applyAlignment="1">
      <alignment horizontal="center" vertical="top"/>
    </xf>
    <xf numFmtId="165" fontId="3" fillId="6" borderId="1" xfId="1" applyNumberFormat="1" applyFont="1" applyFill="1" applyBorder="1" applyAlignment="1">
      <alignment horizontal="center" vertical="top"/>
    </xf>
    <xf numFmtId="164" fontId="3" fillId="6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164" fontId="3" fillId="6" borderId="1" xfId="1" applyFont="1" applyFill="1" applyBorder="1" applyAlignment="1">
      <alignment horizontal="right" vertical="top"/>
    </xf>
    <xf numFmtId="1" fontId="2" fillId="0" borderId="1" xfId="1" applyNumberFormat="1" applyFont="1" applyFill="1" applyBorder="1" applyAlignment="1" applyProtection="1">
      <alignment horizontal="center" vertical="top"/>
      <protection locked="0"/>
    </xf>
    <xf numFmtId="1" fontId="2" fillId="0" borderId="9" xfId="1" applyNumberFormat="1" applyFont="1" applyFill="1" applyBorder="1" applyAlignment="1" applyProtection="1">
      <alignment horizontal="center" vertical="top"/>
      <protection locked="0"/>
    </xf>
    <xf numFmtId="1" fontId="2" fillId="0" borderId="12" xfId="1" applyNumberFormat="1" applyFont="1" applyFill="1" applyBorder="1" applyAlignment="1" applyProtection="1">
      <alignment horizontal="center" vertical="top"/>
      <protection locked="0"/>
    </xf>
    <xf numFmtId="1" fontId="2" fillId="0" borderId="10" xfId="1" applyNumberFormat="1" applyFont="1" applyFill="1" applyBorder="1" applyAlignment="1" applyProtection="1">
      <alignment horizontal="center" vertical="top"/>
      <protection locked="0"/>
    </xf>
    <xf numFmtId="164" fontId="3" fillId="3" borderId="1" xfId="1" applyFont="1" applyFill="1" applyBorder="1" applyAlignment="1">
      <alignment horizontal="right" vertical="top"/>
    </xf>
    <xf numFmtId="164" fontId="2" fillId="5" borderId="3" xfId="1" applyFont="1" applyFill="1" applyBorder="1" applyAlignment="1">
      <alignment horizontal="center" vertical="center"/>
    </xf>
    <xf numFmtId="164" fontId="2" fillId="5" borderId="0" xfId="1" applyFont="1" applyFill="1" applyBorder="1" applyAlignment="1">
      <alignment horizontal="center" vertical="center"/>
    </xf>
    <xf numFmtId="164" fontId="2" fillId="5" borderId="6" xfId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3" fillId="3" borderId="1" xfId="1" applyNumberFormat="1" applyFont="1" applyFill="1" applyBorder="1" applyAlignment="1">
      <alignment horizontal="center" vertical="top"/>
    </xf>
    <xf numFmtId="164" fontId="3" fillId="3" borderId="1" xfId="1" applyFont="1" applyFill="1" applyBorder="1" applyAlignment="1">
      <alignment horizontal="center" vertical="top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65"/>
  <sheetViews>
    <sheetView tabSelected="1" zoomScale="110" zoomScaleNormal="110" zoomScaleSheetLayoutView="64" zoomScalePageLayoutView="70" workbookViewId="0">
      <selection activeCell="R162" sqref="R162:W162"/>
    </sheetView>
  </sheetViews>
  <sheetFormatPr defaultColWidth="8.7109375" defaultRowHeight="21" customHeight="1"/>
  <cols>
    <col min="1" max="1" width="8.7109375" style="13" customWidth="1"/>
    <col min="2" max="8" width="8.7109375" style="5"/>
    <col min="9" max="9" width="4.7109375" style="5" customWidth="1"/>
    <col min="10" max="12" width="8.7109375" style="5"/>
    <col min="13" max="14" width="4.7109375" style="5" customWidth="1"/>
    <col min="15" max="17" width="8.7109375" style="5"/>
    <col min="18" max="18" width="4.7109375" style="5" customWidth="1"/>
    <col min="19" max="25" width="8.7109375" style="5"/>
    <col min="26" max="26" width="8.7109375" style="6" customWidth="1"/>
    <col min="27" max="16384" width="8.7109375" style="5"/>
  </cols>
  <sheetData>
    <row r="1" spans="1:26" ht="21" customHeight="1">
      <c r="A1" s="95" t="s">
        <v>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96" t="s">
        <v>102</v>
      </c>
      <c r="K2" s="96"/>
      <c r="L2" s="96"/>
      <c r="M2" s="96"/>
      <c r="N2" s="96"/>
      <c r="O2" s="96"/>
      <c r="P2" s="96"/>
      <c r="Q2" s="9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95" t="s">
        <v>100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>
      <c r="A4" s="95" t="s">
        <v>72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97"/>
      <c r="N7" s="98"/>
      <c r="O7" s="98"/>
      <c r="P7" s="99"/>
    </row>
    <row r="8" spans="1:26" ht="21" customHeight="1">
      <c r="A8" s="14" t="s">
        <v>23</v>
      </c>
      <c r="G8" s="8"/>
      <c r="H8" s="97"/>
      <c r="I8" s="98"/>
      <c r="J8" s="99"/>
    </row>
    <row r="9" spans="1:26" ht="10.15" customHeight="1">
      <c r="G9" s="5">
        <v>4</v>
      </c>
    </row>
    <row r="10" spans="1:26" s="7" customFormat="1" ht="21" customHeight="1">
      <c r="A10" s="39" t="s">
        <v>10</v>
      </c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 t="s">
        <v>38</v>
      </c>
      <c r="L10" s="39"/>
      <c r="M10" s="39"/>
      <c r="N10" s="39"/>
      <c r="O10" s="39"/>
      <c r="P10" s="39"/>
      <c r="Q10" s="39"/>
      <c r="R10" s="39"/>
      <c r="S10" s="39" t="s">
        <v>39</v>
      </c>
      <c r="T10" s="39"/>
      <c r="U10" s="39"/>
      <c r="V10" s="39"/>
      <c r="W10" s="39"/>
      <c r="X10" s="39"/>
      <c r="Y10" s="39"/>
      <c r="Z10" s="39"/>
    </row>
    <row r="11" spans="1:26" s="7" customFormat="1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35</v>
      </c>
      <c r="L11" s="39"/>
      <c r="M11" s="39"/>
      <c r="N11" s="39" t="s">
        <v>36</v>
      </c>
      <c r="O11" s="39"/>
      <c r="P11" s="39"/>
      <c r="Q11" s="39" t="s">
        <v>37</v>
      </c>
      <c r="R11" s="39"/>
      <c r="S11" s="39" t="s">
        <v>35</v>
      </c>
      <c r="T11" s="39"/>
      <c r="U11" s="39"/>
      <c r="V11" s="39" t="s">
        <v>36</v>
      </c>
      <c r="W11" s="39"/>
      <c r="X11" s="39"/>
      <c r="Y11" s="39" t="s">
        <v>37</v>
      </c>
      <c r="Z11" s="39"/>
    </row>
    <row r="12" spans="1:26" ht="42" customHeight="1">
      <c r="A12" s="23">
        <v>1</v>
      </c>
      <c r="B12" s="72" t="s">
        <v>94</v>
      </c>
      <c r="C12" s="72"/>
      <c r="D12" s="72"/>
      <c r="E12" s="72"/>
      <c r="F12" s="72"/>
      <c r="G12" s="72"/>
      <c r="H12" s="72"/>
      <c r="I12" s="72"/>
      <c r="J12" s="72"/>
      <c r="K12" s="78">
        <v>77</v>
      </c>
      <c r="L12" s="78"/>
      <c r="M12" s="78"/>
      <c r="N12" s="78">
        <f>Q31</f>
        <v>0</v>
      </c>
      <c r="O12" s="78"/>
      <c r="P12" s="78"/>
      <c r="Q12" s="85">
        <f>(V31/T31)*100</f>
        <v>0</v>
      </c>
      <c r="R12" s="85"/>
      <c r="S12" s="33">
        <v>244900</v>
      </c>
      <c r="T12" s="91"/>
      <c r="U12" s="34"/>
      <c r="V12" s="24"/>
      <c r="W12" s="25"/>
      <c r="X12" s="26"/>
      <c r="Y12" s="33">
        <f>(V12/$S$25)*100</f>
        <v>0</v>
      </c>
      <c r="Z12" s="34"/>
    </row>
    <row r="13" spans="1:26" ht="21" customHeight="1">
      <c r="A13" s="9">
        <v>1.1000000000000001</v>
      </c>
      <c r="B13" s="83" t="s">
        <v>73</v>
      </c>
      <c r="C13" s="83"/>
      <c r="D13" s="83"/>
      <c r="E13" s="83"/>
      <c r="F13" s="83"/>
      <c r="G13" s="83"/>
      <c r="H13" s="83"/>
      <c r="I13" s="83"/>
      <c r="J13" s="83"/>
      <c r="K13" s="45">
        <v>77</v>
      </c>
      <c r="L13" s="45"/>
      <c r="M13" s="45"/>
      <c r="N13" s="45">
        <f>Q35</f>
        <v>0</v>
      </c>
      <c r="O13" s="45"/>
      <c r="P13" s="45"/>
      <c r="Q13" s="94">
        <f>(V32/T32)*100</f>
        <v>0</v>
      </c>
      <c r="R13" s="46"/>
      <c r="S13" s="35"/>
      <c r="T13" s="92"/>
      <c r="U13" s="36"/>
      <c r="V13" s="27"/>
      <c r="W13" s="28"/>
      <c r="X13" s="29"/>
      <c r="Y13" s="35"/>
      <c r="Z13" s="36"/>
    </row>
    <row r="14" spans="1:26" ht="21" customHeight="1">
      <c r="A14" s="9">
        <v>1.2</v>
      </c>
      <c r="B14" s="83" t="s">
        <v>74</v>
      </c>
      <c r="C14" s="83"/>
      <c r="D14" s="83"/>
      <c r="E14" s="83"/>
      <c r="F14" s="83"/>
      <c r="G14" s="83"/>
      <c r="H14" s="83"/>
      <c r="I14" s="83"/>
      <c r="J14" s="83"/>
      <c r="K14" s="45">
        <v>2</v>
      </c>
      <c r="L14" s="45"/>
      <c r="M14" s="45"/>
      <c r="N14" s="45">
        <f>Q37</f>
        <v>0</v>
      </c>
      <c r="O14" s="45"/>
      <c r="P14" s="45"/>
      <c r="Q14" s="46">
        <f>(V36/T36)*100</f>
        <v>0</v>
      </c>
      <c r="R14" s="46"/>
      <c r="S14" s="35"/>
      <c r="T14" s="92"/>
      <c r="U14" s="36"/>
      <c r="V14" s="27"/>
      <c r="W14" s="28"/>
      <c r="X14" s="29"/>
      <c r="Y14" s="35"/>
      <c r="Z14" s="36"/>
    </row>
    <row r="15" spans="1:26" ht="21" customHeight="1">
      <c r="A15" s="9">
        <v>1.3</v>
      </c>
      <c r="B15" s="83" t="s">
        <v>97</v>
      </c>
      <c r="C15" s="83"/>
      <c r="D15" s="83"/>
      <c r="E15" s="83"/>
      <c r="F15" s="83"/>
      <c r="G15" s="83"/>
      <c r="H15" s="83"/>
      <c r="I15" s="83"/>
      <c r="J15" s="83"/>
      <c r="K15" s="45">
        <v>77</v>
      </c>
      <c r="L15" s="45"/>
      <c r="M15" s="45"/>
      <c r="N15" s="45">
        <f>Q40</f>
        <v>0</v>
      </c>
      <c r="O15" s="45"/>
      <c r="P15" s="45"/>
      <c r="Q15" s="46">
        <f>(V39/T39)*100</f>
        <v>0</v>
      </c>
      <c r="R15" s="46"/>
      <c r="S15" s="35"/>
      <c r="T15" s="92"/>
      <c r="U15" s="36"/>
      <c r="V15" s="27"/>
      <c r="W15" s="28"/>
      <c r="X15" s="29"/>
      <c r="Y15" s="35"/>
      <c r="Z15" s="36"/>
    </row>
    <row r="16" spans="1:26" ht="21" customHeight="1">
      <c r="A16" s="23">
        <v>2</v>
      </c>
      <c r="B16" s="84" t="s">
        <v>87</v>
      </c>
      <c r="C16" s="84"/>
      <c r="D16" s="84"/>
      <c r="E16" s="84"/>
      <c r="F16" s="84"/>
      <c r="G16" s="84"/>
      <c r="H16" s="84"/>
      <c r="I16" s="84"/>
      <c r="J16" s="84"/>
      <c r="K16" s="78">
        <v>80</v>
      </c>
      <c r="L16" s="78"/>
      <c r="M16" s="78"/>
      <c r="N16" s="78">
        <f>Q41</f>
        <v>0</v>
      </c>
      <c r="O16" s="78"/>
      <c r="P16" s="78"/>
      <c r="Q16" s="85">
        <f>(V41/T41)*100</f>
        <v>0</v>
      </c>
      <c r="R16" s="85"/>
      <c r="S16" s="35"/>
      <c r="T16" s="92"/>
      <c r="U16" s="36"/>
      <c r="V16" s="27"/>
      <c r="W16" s="28"/>
      <c r="X16" s="29"/>
      <c r="Y16" s="35"/>
      <c r="Z16" s="36"/>
    </row>
    <row r="17" spans="1:26" ht="21" customHeight="1">
      <c r="A17" s="9">
        <v>2.1</v>
      </c>
      <c r="B17" s="83" t="s">
        <v>73</v>
      </c>
      <c r="C17" s="83"/>
      <c r="D17" s="83"/>
      <c r="E17" s="83"/>
      <c r="F17" s="83"/>
      <c r="G17" s="83"/>
      <c r="H17" s="83"/>
      <c r="I17" s="83"/>
      <c r="J17" s="83"/>
      <c r="K17" s="45">
        <v>80</v>
      </c>
      <c r="L17" s="45"/>
      <c r="M17" s="45"/>
      <c r="N17" s="45">
        <f>Q45</f>
        <v>0</v>
      </c>
      <c r="O17" s="45"/>
      <c r="P17" s="45"/>
      <c r="Q17" s="46">
        <f>(V42/T42)*100</f>
        <v>0</v>
      </c>
      <c r="R17" s="46"/>
      <c r="S17" s="35"/>
      <c r="T17" s="92"/>
      <c r="U17" s="36"/>
      <c r="V17" s="27"/>
      <c r="W17" s="28"/>
      <c r="X17" s="29"/>
      <c r="Y17" s="35"/>
      <c r="Z17" s="36"/>
    </row>
    <row r="18" spans="1:26" ht="21" customHeight="1">
      <c r="A18" s="9">
        <v>2.2000000000000002</v>
      </c>
      <c r="B18" s="83" t="s">
        <v>74</v>
      </c>
      <c r="C18" s="83"/>
      <c r="D18" s="83"/>
      <c r="E18" s="83"/>
      <c r="F18" s="83"/>
      <c r="G18" s="83"/>
      <c r="H18" s="83"/>
      <c r="I18" s="83"/>
      <c r="J18" s="83"/>
      <c r="K18" s="45">
        <v>2</v>
      </c>
      <c r="L18" s="45"/>
      <c r="M18" s="45"/>
      <c r="N18" s="45">
        <f>Q47</f>
        <v>0</v>
      </c>
      <c r="O18" s="45"/>
      <c r="P18" s="45"/>
      <c r="Q18" s="46">
        <f>(V46/T46)*100</f>
        <v>0</v>
      </c>
      <c r="R18" s="46"/>
      <c r="S18" s="35"/>
      <c r="T18" s="92"/>
      <c r="U18" s="36"/>
      <c r="V18" s="27"/>
      <c r="W18" s="28"/>
      <c r="X18" s="29"/>
      <c r="Y18" s="35"/>
      <c r="Z18" s="36"/>
    </row>
    <row r="19" spans="1:26" ht="21" customHeight="1">
      <c r="A19" s="9">
        <v>2.2999999999999998</v>
      </c>
      <c r="B19" s="83" t="s">
        <v>76</v>
      </c>
      <c r="C19" s="83"/>
      <c r="D19" s="83"/>
      <c r="E19" s="83"/>
      <c r="F19" s="83"/>
      <c r="G19" s="83"/>
      <c r="H19" s="83"/>
      <c r="I19" s="83"/>
      <c r="J19" s="83"/>
      <c r="K19" s="45">
        <v>80</v>
      </c>
      <c r="L19" s="45"/>
      <c r="M19" s="45"/>
      <c r="N19" s="45">
        <f>Q51</f>
        <v>0</v>
      </c>
      <c r="O19" s="45"/>
      <c r="P19" s="45"/>
      <c r="Q19" s="46">
        <f>(V50/T50)*100</f>
        <v>0</v>
      </c>
      <c r="R19" s="46"/>
      <c r="S19" s="35"/>
      <c r="T19" s="92"/>
      <c r="U19" s="36"/>
      <c r="V19" s="27"/>
      <c r="W19" s="28"/>
      <c r="X19" s="29"/>
      <c r="Y19" s="35"/>
      <c r="Z19" s="36"/>
    </row>
    <row r="20" spans="1:26" ht="21" customHeight="1">
      <c r="A20" s="9">
        <v>2.4</v>
      </c>
      <c r="B20" s="83" t="s">
        <v>77</v>
      </c>
      <c r="C20" s="83"/>
      <c r="D20" s="83"/>
      <c r="E20" s="83"/>
      <c r="F20" s="83"/>
      <c r="G20" s="83"/>
      <c r="H20" s="83"/>
      <c r="I20" s="83"/>
      <c r="J20" s="83"/>
      <c r="K20" s="45" t="s">
        <v>101</v>
      </c>
      <c r="L20" s="45"/>
      <c r="M20" s="45"/>
      <c r="N20" s="45" t="s">
        <v>101</v>
      </c>
      <c r="O20" s="45"/>
      <c r="P20" s="45"/>
      <c r="Q20" s="46">
        <v>0</v>
      </c>
      <c r="R20" s="46"/>
      <c r="S20" s="35"/>
      <c r="T20" s="92"/>
      <c r="U20" s="36"/>
      <c r="V20" s="27"/>
      <c r="W20" s="28"/>
      <c r="X20" s="29"/>
      <c r="Y20" s="35"/>
      <c r="Z20" s="36"/>
    </row>
    <row r="21" spans="1:26" ht="21" customHeight="1">
      <c r="A21" s="9">
        <v>2.5</v>
      </c>
      <c r="B21" s="83" t="s">
        <v>78</v>
      </c>
      <c r="C21" s="83"/>
      <c r="D21" s="83"/>
      <c r="E21" s="83"/>
      <c r="F21" s="83"/>
      <c r="G21" s="83"/>
      <c r="H21" s="83"/>
      <c r="I21" s="83"/>
      <c r="J21" s="83"/>
      <c r="K21" s="45" t="s">
        <v>101</v>
      </c>
      <c r="L21" s="45"/>
      <c r="M21" s="45"/>
      <c r="N21" s="45" t="s">
        <v>101</v>
      </c>
      <c r="O21" s="45"/>
      <c r="P21" s="45"/>
      <c r="Q21" s="46">
        <v>0</v>
      </c>
      <c r="R21" s="46"/>
      <c r="S21" s="35"/>
      <c r="T21" s="92"/>
      <c r="U21" s="36"/>
      <c r="V21" s="27"/>
      <c r="W21" s="28"/>
      <c r="X21" s="29"/>
      <c r="Y21" s="35"/>
      <c r="Z21" s="36"/>
    </row>
    <row r="22" spans="1:26" ht="21" customHeight="1">
      <c r="A22" s="23">
        <v>3</v>
      </c>
      <c r="B22" s="84" t="s">
        <v>92</v>
      </c>
      <c r="C22" s="84"/>
      <c r="D22" s="84"/>
      <c r="E22" s="84"/>
      <c r="F22" s="84"/>
      <c r="G22" s="84"/>
      <c r="H22" s="84"/>
      <c r="I22" s="84"/>
      <c r="J22" s="84"/>
      <c r="K22" s="78" t="s">
        <v>101</v>
      </c>
      <c r="L22" s="78"/>
      <c r="M22" s="78"/>
      <c r="N22" s="78" t="s">
        <v>101</v>
      </c>
      <c r="O22" s="78"/>
      <c r="P22" s="78"/>
      <c r="Q22" s="85">
        <v>0</v>
      </c>
      <c r="R22" s="85"/>
      <c r="S22" s="35"/>
      <c r="T22" s="92"/>
      <c r="U22" s="36"/>
      <c r="V22" s="27"/>
      <c r="W22" s="28"/>
      <c r="X22" s="29"/>
      <c r="Y22" s="35"/>
      <c r="Z22" s="36"/>
    </row>
    <row r="23" spans="1:26" ht="21" customHeight="1">
      <c r="A23" s="9">
        <v>3.1</v>
      </c>
      <c r="B23" s="83" t="s">
        <v>73</v>
      </c>
      <c r="C23" s="83"/>
      <c r="D23" s="83"/>
      <c r="E23" s="83"/>
      <c r="F23" s="83"/>
      <c r="G23" s="83"/>
      <c r="H23" s="83"/>
      <c r="I23" s="83"/>
      <c r="J23" s="83"/>
      <c r="K23" s="45" t="s">
        <v>101</v>
      </c>
      <c r="L23" s="45"/>
      <c r="M23" s="45"/>
      <c r="N23" s="45" t="s">
        <v>101</v>
      </c>
      <c r="O23" s="45"/>
      <c r="P23" s="45"/>
      <c r="Q23" s="46">
        <v>0</v>
      </c>
      <c r="R23" s="46"/>
      <c r="S23" s="35"/>
      <c r="T23" s="92"/>
      <c r="U23" s="36"/>
      <c r="V23" s="27"/>
      <c r="W23" s="28"/>
      <c r="X23" s="29"/>
      <c r="Y23" s="35"/>
      <c r="Z23" s="36"/>
    </row>
    <row r="24" spans="1:26" ht="21" customHeight="1">
      <c r="A24" s="9">
        <v>3.2</v>
      </c>
      <c r="B24" s="83" t="s">
        <v>74</v>
      </c>
      <c r="C24" s="83"/>
      <c r="D24" s="83"/>
      <c r="E24" s="83"/>
      <c r="F24" s="83"/>
      <c r="G24" s="83"/>
      <c r="H24" s="83"/>
      <c r="I24" s="83"/>
      <c r="J24" s="83"/>
      <c r="K24" s="45" t="s">
        <v>101</v>
      </c>
      <c r="L24" s="45"/>
      <c r="M24" s="45"/>
      <c r="N24" s="45" t="s">
        <v>101</v>
      </c>
      <c r="O24" s="45"/>
      <c r="P24" s="45"/>
      <c r="Q24" s="46">
        <v>0</v>
      </c>
      <c r="R24" s="46"/>
      <c r="S24" s="37"/>
      <c r="T24" s="93"/>
      <c r="U24" s="38"/>
      <c r="V24" s="30"/>
      <c r="W24" s="31"/>
      <c r="X24" s="32"/>
      <c r="Y24" s="37"/>
      <c r="Z24" s="38"/>
    </row>
    <row r="25" spans="1:26" s="7" customFormat="1" ht="21" customHeight="1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>
        <f>V64</f>
        <v>0</v>
      </c>
      <c r="R25" s="52"/>
      <c r="S25" s="90">
        <f>SUM(S12:S24)</f>
        <v>244900</v>
      </c>
      <c r="T25" s="90"/>
      <c r="U25" s="90"/>
      <c r="V25" s="90">
        <f>SUM(V12:V24)</f>
        <v>0</v>
      </c>
      <c r="W25" s="90"/>
      <c r="X25" s="90"/>
      <c r="Y25" s="90">
        <f>SUM(Y12:Y24)</f>
        <v>0</v>
      </c>
      <c r="Z25" s="90"/>
    </row>
    <row r="26" spans="1:26" ht="9.6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15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39" t="s">
        <v>27</v>
      </c>
      <c r="C29" s="39"/>
      <c r="D29" s="39"/>
      <c r="E29" s="39"/>
      <c r="F29" s="39"/>
      <c r="G29" s="39"/>
      <c r="H29" s="39" t="s">
        <v>28</v>
      </c>
      <c r="I29" s="39"/>
      <c r="J29" s="39"/>
      <c r="K29" s="39" t="s">
        <v>29</v>
      </c>
      <c r="L29" s="39"/>
      <c r="M29" s="39"/>
      <c r="N29" s="39" t="s">
        <v>30</v>
      </c>
      <c r="O29" s="39"/>
      <c r="P29" s="39"/>
      <c r="Q29" s="39" t="s">
        <v>31</v>
      </c>
      <c r="R29" s="39"/>
      <c r="S29" s="39"/>
      <c r="T29" s="39" t="s">
        <v>32</v>
      </c>
      <c r="U29" s="39"/>
      <c r="V29" s="41" t="s">
        <v>34</v>
      </c>
      <c r="W29" s="41"/>
      <c r="X29" s="39" t="s">
        <v>33</v>
      </c>
      <c r="Y29" s="39"/>
      <c r="Z29" s="39"/>
    </row>
    <row r="30" spans="1:26" s="7" customFormat="1" ht="21" customHeight="1">
      <c r="A30" s="80" t="s">
        <v>75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1:26" ht="42" customHeight="1">
      <c r="A31" s="23">
        <v>1</v>
      </c>
      <c r="B31" s="72" t="s">
        <v>84</v>
      </c>
      <c r="C31" s="72"/>
      <c r="D31" s="72"/>
      <c r="E31" s="72"/>
      <c r="F31" s="72"/>
      <c r="G31" s="72"/>
      <c r="H31" s="77">
        <f>K12</f>
        <v>77</v>
      </c>
      <c r="I31" s="77"/>
      <c r="J31" s="77"/>
      <c r="K31" s="73">
        <f>K40</f>
        <v>0</v>
      </c>
      <c r="L31" s="73"/>
      <c r="M31" s="73"/>
      <c r="N31" s="73">
        <f>N40</f>
        <v>0</v>
      </c>
      <c r="O31" s="73"/>
      <c r="P31" s="73"/>
      <c r="Q31" s="73">
        <f>Q40</f>
        <v>0</v>
      </c>
      <c r="R31" s="73"/>
      <c r="S31" s="73"/>
      <c r="T31" s="78">
        <f>T32+T36+T39</f>
        <v>50</v>
      </c>
      <c r="U31" s="78"/>
      <c r="V31" s="79">
        <f>V32+V36+V39</f>
        <v>0</v>
      </c>
      <c r="W31" s="79"/>
      <c r="X31" s="57"/>
      <c r="Y31" s="58"/>
      <c r="Z31" s="59"/>
    </row>
    <row r="32" spans="1:26" ht="21" customHeight="1">
      <c r="A32" s="9">
        <v>1.1000000000000001</v>
      </c>
      <c r="B32" s="42" t="s">
        <v>95</v>
      </c>
      <c r="C32" s="42"/>
      <c r="D32" s="42"/>
      <c r="E32" s="42"/>
      <c r="F32" s="42"/>
      <c r="G32" s="42"/>
      <c r="H32" s="43"/>
      <c r="I32" s="43"/>
      <c r="J32" s="43"/>
      <c r="K32" s="53"/>
      <c r="L32" s="53"/>
      <c r="M32" s="53"/>
      <c r="N32" s="53"/>
      <c r="O32" s="53"/>
      <c r="P32" s="53"/>
      <c r="Q32" s="53"/>
      <c r="R32" s="53"/>
      <c r="S32" s="53"/>
      <c r="T32" s="56">
        <f>SUM(T33:U35)</f>
        <v>15</v>
      </c>
      <c r="U32" s="56"/>
      <c r="V32" s="70">
        <f>SUM(V33:W35)</f>
        <v>0</v>
      </c>
      <c r="W32" s="70"/>
      <c r="X32" s="60"/>
      <c r="Y32" s="61"/>
      <c r="Z32" s="62"/>
    </row>
    <row r="33" spans="1:26" ht="21" customHeight="1">
      <c r="A33" s="9"/>
      <c r="B33" s="42" t="s">
        <v>79</v>
      </c>
      <c r="C33" s="42"/>
      <c r="D33" s="42"/>
      <c r="E33" s="42"/>
      <c r="F33" s="42"/>
      <c r="G33" s="42"/>
      <c r="H33" s="43">
        <f>$K$13</f>
        <v>77</v>
      </c>
      <c r="I33" s="43"/>
      <c r="J33" s="43"/>
      <c r="K33" s="86"/>
      <c r="L33" s="86"/>
      <c r="M33" s="86"/>
      <c r="N33" s="87"/>
      <c r="O33" s="88"/>
      <c r="P33" s="89"/>
      <c r="Q33" s="86"/>
      <c r="R33" s="86"/>
      <c r="S33" s="86"/>
      <c r="T33" s="45">
        <v>5</v>
      </c>
      <c r="U33" s="45"/>
      <c r="V33" s="46">
        <f>(T33*((K33*0)+(N33*50)+(Q33*100)))/(H33*100)</f>
        <v>0</v>
      </c>
      <c r="W33" s="46"/>
      <c r="X33" s="60"/>
      <c r="Y33" s="61"/>
      <c r="Z33" s="62"/>
    </row>
    <row r="34" spans="1:26" ht="63" customHeight="1">
      <c r="A34" s="9"/>
      <c r="B34" s="42" t="s">
        <v>82</v>
      </c>
      <c r="C34" s="42"/>
      <c r="D34" s="42"/>
      <c r="E34" s="42"/>
      <c r="F34" s="42"/>
      <c r="G34" s="42"/>
      <c r="H34" s="43">
        <f t="shared" ref="H34:H35" si="0">$K$13</f>
        <v>77</v>
      </c>
      <c r="I34" s="43"/>
      <c r="J34" s="43"/>
      <c r="K34" s="86"/>
      <c r="L34" s="86"/>
      <c r="M34" s="86"/>
      <c r="N34" s="87"/>
      <c r="O34" s="88"/>
      <c r="P34" s="89"/>
      <c r="Q34" s="86"/>
      <c r="R34" s="86"/>
      <c r="S34" s="86"/>
      <c r="T34" s="45">
        <v>5</v>
      </c>
      <c r="U34" s="45"/>
      <c r="V34" s="46">
        <f>(T34*((K34*0)+(N34*50)+(Q34*100)))/(H34*100)</f>
        <v>0</v>
      </c>
      <c r="W34" s="46"/>
      <c r="X34" s="60"/>
      <c r="Y34" s="61"/>
      <c r="Z34" s="62"/>
    </row>
    <row r="35" spans="1:26" ht="21" customHeight="1">
      <c r="A35" s="9"/>
      <c r="B35" s="42" t="s">
        <v>80</v>
      </c>
      <c r="C35" s="42"/>
      <c r="D35" s="42"/>
      <c r="E35" s="42"/>
      <c r="F35" s="42"/>
      <c r="G35" s="42"/>
      <c r="H35" s="43">
        <f t="shared" si="0"/>
        <v>77</v>
      </c>
      <c r="I35" s="43"/>
      <c r="J35" s="43"/>
      <c r="K35" s="86"/>
      <c r="L35" s="86"/>
      <c r="M35" s="86"/>
      <c r="N35" s="87"/>
      <c r="O35" s="88"/>
      <c r="P35" s="89"/>
      <c r="Q35" s="86"/>
      <c r="R35" s="86"/>
      <c r="S35" s="86"/>
      <c r="T35" s="45">
        <v>5</v>
      </c>
      <c r="U35" s="45"/>
      <c r="V35" s="46">
        <f>(T35*((K35*0)+(N35*50)+(Q35*100)))/(H35*100)</f>
        <v>0</v>
      </c>
      <c r="W35" s="46"/>
      <c r="X35" s="60"/>
      <c r="Y35" s="61"/>
      <c r="Z35" s="62"/>
    </row>
    <row r="36" spans="1:26" ht="21" customHeight="1">
      <c r="A36" s="9">
        <v>1.2</v>
      </c>
      <c r="B36" s="42" t="s">
        <v>74</v>
      </c>
      <c r="C36" s="42"/>
      <c r="D36" s="42"/>
      <c r="E36" s="42"/>
      <c r="F36" s="42"/>
      <c r="G36" s="42"/>
      <c r="H36" s="43"/>
      <c r="I36" s="43"/>
      <c r="J36" s="43"/>
      <c r="K36" s="53"/>
      <c r="L36" s="53"/>
      <c r="M36" s="53"/>
      <c r="N36" s="53"/>
      <c r="O36" s="53"/>
      <c r="P36" s="53"/>
      <c r="Q36" s="53"/>
      <c r="R36" s="53"/>
      <c r="S36" s="53"/>
      <c r="T36" s="56">
        <f>SUM(T37:U38)</f>
        <v>20</v>
      </c>
      <c r="U36" s="56"/>
      <c r="V36" s="70">
        <f>SUM(V37:W38)</f>
        <v>0</v>
      </c>
      <c r="W36" s="70"/>
      <c r="X36" s="60"/>
      <c r="Y36" s="61"/>
      <c r="Z36" s="62"/>
    </row>
    <row r="37" spans="1:26" ht="63" customHeight="1">
      <c r="A37" s="9"/>
      <c r="B37" s="42" t="s">
        <v>85</v>
      </c>
      <c r="C37" s="42"/>
      <c r="D37" s="42"/>
      <c r="E37" s="42"/>
      <c r="F37" s="42"/>
      <c r="G37" s="42"/>
      <c r="H37" s="43">
        <f>$K$14</f>
        <v>2</v>
      </c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5">
        <v>10</v>
      </c>
      <c r="U37" s="45"/>
      <c r="V37" s="46">
        <f>(T37*((K37*0)+(N37*50)+(Q37*100)))/(H37*100)</f>
        <v>0</v>
      </c>
      <c r="W37" s="46"/>
      <c r="X37" s="60"/>
      <c r="Y37" s="61"/>
      <c r="Z37" s="62"/>
    </row>
    <row r="38" spans="1:26" ht="21" customHeight="1">
      <c r="A38" s="9"/>
      <c r="B38" s="42" t="s">
        <v>81</v>
      </c>
      <c r="C38" s="42"/>
      <c r="D38" s="42"/>
      <c r="E38" s="42"/>
      <c r="F38" s="42"/>
      <c r="G38" s="42"/>
      <c r="H38" s="43">
        <v>80</v>
      </c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5">
        <v>10</v>
      </c>
      <c r="U38" s="45"/>
      <c r="V38" s="46">
        <f>(T38*((K38*0)+(N38*50)+(Q38*100)))/(H38*100)</f>
        <v>0</v>
      </c>
      <c r="W38" s="46"/>
      <c r="X38" s="60"/>
      <c r="Y38" s="61"/>
      <c r="Z38" s="62"/>
    </row>
    <row r="39" spans="1:26" ht="42" customHeight="1">
      <c r="A39" s="9">
        <v>1.3</v>
      </c>
      <c r="B39" s="42" t="s">
        <v>98</v>
      </c>
      <c r="C39" s="42"/>
      <c r="D39" s="42"/>
      <c r="E39" s="42"/>
      <c r="F39" s="42"/>
      <c r="G39" s="42"/>
      <c r="H39" s="43"/>
      <c r="I39" s="43"/>
      <c r="J39" s="43"/>
      <c r="K39" s="53"/>
      <c r="L39" s="53"/>
      <c r="M39" s="53"/>
      <c r="N39" s="53"/>
      <c r="O39" s="53"/>
      <c r="P39" s="53"/>
      <c r="Q39" s="53"/>
      <c r="R39" s="53"/>
      <c r="S39" s="53"/>
      <c r="T39" s="56">
        <f>SUM(T40)</f>
        <v>15</v>
      </c>
      <c r="U39" s="56"/>
      <c r="V39" s="70">
        <f>SUM(V40)</f>
        <v>0</v>
      </c>
      <c r="W39" s="70"/>
      <c r="X39" s="60"/>
      <c r="Y39" s="61"/>
      <c r="Z39" s="62"/>
    </row>
    <row r="40" spans="1:26" ht="42" customHeight="1">
      <c r="A40" s="9"/>
      <c r="B40" s="42" t="s">
        <v>86</v>
      </c>
      <c r="C40" s="42"/>
      <c r="D40" s="42"/>
      <c r="E40" s="42"/>
      <c r="F40" s="42"/>
      <c r="G40" s="42"/>
      <c r="H40" s="43">
        <f>$K$15</f>
        <v>77</v>
      </c>
      <c r="I40" s="43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45">
        <v>15</v>
      </c>
      <c r="U40" s="45"/>
      <c r="V40" s="46">
        <f t="shared" ref="V40" si="1">(T40*((K40*0)+(N40*50)+(Q40*100)))/(H40*100)</f>
        <v>0</v>
      </c>
      <c r="W40" s="46"/>
      <c r="X40" s="60"/>
      <c r="Y40" s="61"/>
      <c r="Z40" s="62"/>
    </row>
    <row r="41" spans="1:26" ht="21" customHeight="1">
      <c r="A41" s="23">
        <v>2</v>
      </c>
      <c r="B41" s="72" t="s">
        <v>87</v>
      </c>
      <c r="C41" s="72"/>
      <c r="D41" s="72"/>
      <c r="E41" s="72"/>
      <c r="F41" s="72"/>
      <c r="G41" s="72"/>
      <c r="H41" s="77">
        <f>$K$16</f>
        <v>80</v>
      </c>
      <c r="I41" s="77"/>
      <c r="J41" s="77"/>
      <c r="K41" s="73">
        <f>K51</f>
        <v>0</v>
      </c>
      <c r="L41" s="73"/>
      <c r="M41" s="73"/>
      <c r="N41" s="73">
        <f>N51</f>
        <v>0</v>
      </c>
      <c r="O41" s="73"/>
      <c r="P41" s="73"/>
      <c r="Q41" s="73">
        <f>Q51</f>
        <v>0</v>
      </c>
      <c r="R41" s="73"/>
      <c r="S41" s="73"/>
      <c r="T41" s="78">
        <f>T42+T46+T50+T52+T54</f>
        <v>50</v>
      </c>
      <c r="U41" s="78"/>
      <c r="V41" s="79">
        <f>V42+V46+V50+V52+V54</f>
        <v>0</v>
      </c>
      <c r="W41" s="79"/>
      <c r="X41" s="60"/>
      <c r="Y41" s="61"/>
      <c r="Z41" s="62"/>
    </row>
    <row r="42" spans="1:26" ht="21" customHeight="1">
      <c r="A42" s="9">
        <v>2.1</v>
      </c>
      <c r="B42" s="42" t="s">
        <v>73</v>
      </c>
      <c r="C42" s="42"/>
      <c r="D42" s="42"/>
      <c r="E42" s="42"/>
      <c r="F42" s="42"/>
      <c r="G42" s="42"/>
      <c r="H42" s="43"/>
      <c r="I42" s="43"/>
      <c r="J42" s="43"/>
      <c r="K42" s="53"/>
      <c r="L42" s="53"/>
      <c r="M42" s="53"/>
      <c r="N42" s="53"/>
      <c r="O42" s="53"/>
      <c r="P42" s="53"/>
      <c r="Q42" s="53"/>
      <c r="R42" s="53"/>
      <c r="S42" s="53"/>
      <c r="T42" s="56">
        <f>SUM(T43:U45)</f>
        <v>15</v>
      </c>
      <c r="U42" s="56"/>
      <c r="V42" s="70">
        <f>SUM(V43:W45)</f>
        <v>0</v>
      </c>
      <c r="W42" s="70"/>
      <c r="X42" s="60"/>
      <c r="Y42" s="61"/>
      <c r="Z42" s="62"/>
    </row>
    <row r="43" spans="1:26" ht="21" customHeight="1">
      <c r="A43" s="9"/>
      <c r="B43" s="42" t="s">
        <v>79</v>
      </c>
      <c r="C43" s="42"/>
      <c r="D43" s="42"/>
      <c r="E43" s="42"/>
      <c r="F43" s="42"/>
      <c r="G43" s="42"/>
      <c r="H43" s="43">
        <f>$K$17</f>
        <v>80</v>
      </c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5">
        <v>5</v>
      </c>
      <c r="U43" s="45"/>
      <c r="V43" s="46">
        <f>(T43*((K43*0)+(N43*50)+(Q43*100)))/(H43*100)</f>
        <v>0</v>
      </c>
      <c r="W43" s="46"/>
      <c r="X43" s="60"/>
      <c r="Y43" s="61"/>
      <c r="Z43" s="62"/>
    </row>
    <row r="44" spans="1:26" ht="42" customHeight="1">
      <c r="A44" s="9"/>
      <c r="B44" s="42" t="s">
        <v>88</v>
      </c>
      <c r="C44" s="42"/>
      <c r="D44" s="42"/>
      <c r="E44" s="42"/>
      <c r="F44" s="42"/>
      <c r="G44" s="42"/>
      <c r="H44" s="43">
        <f>$K$17</f>
        <v>80</v>
      </c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5">
        <v>5</v>
      </c>
      <c r="U44" s="45"/>
      <c r="V44" s="46">
        <f t="shared" ref="V44" si="2">(T44*((K44*0)+(N44*50)+(Q44*100)))/(H44*100)</f>
        <v>0</v>
      </c>
      <c r="W44" s="46"/>
      <c r="X44" s="60"/>
      <c r="Y44" s="61"/>
      <c r="Z44" s="62"/>
    </row>
    <row r="45" spans="1:26" ht="21" customHeight="1">
      <c r="A45" s="9"/>
      <c r="B45" s="42" t="s">
        <v>80</v>
      </c>
      <c r="C45" s="42"/>
      <c r="D45" s="42"/>
      <c r="E45" s="42"/>
      <c r="F45" s="42"/>
      <c r="G45" s="42"/>
      <c r="H45" s="43">
        <f>$K$17</f>
        <v>80</v>
      </c>
      <c r="I45" s="43"/>
      <c r="J45" s="43"/>
      <c r="K45" s="44"/>
      <c r="L45" s="44"/>
      <c r="M45" s="44"/>
      <c r="N45" s="47"/>
      <c r="O45" s="48"/>
      <c r="P45" s="49"/>
      <c r="Q45" s="44"/>
      <c r="R45" s="44"/>
      <c r="S45" s="44"/>
      <c r="T45" s="45">
        <v>5</v>
      </c>
      <c r="U45" s="45"/>
      <c r="V45" s="46">
        <f>(T45*((K45*0)+(N45*50)+(Q45*100)))/(H45*100)</f>
        <v>0</v>
      </c>
      <c r="W45" s="46"/>
      <c r="X45" s="60"/>
      <c r="Y45" s="61"/>
      <c r="Z45" s="62"/>
    </row>
    <row r="46" spans="1:26" ht="21" customHeight="1">
      <c r="A46" s="9">
        <v>2.2000000000000002</v>
      </c>
      <c r="B46" s="42" t="s">
        <v>74</v>
      </c>
      <c r="C46" s="42"/>
      <c r="D46" s="42"/>
      <c r="E46" s="42"/>
      <c r="F46" s="42"/>
      <c r="G46" s="42"/>
      <c r="H46" s="43"/>
      <c r="I46" s="43"/>
      <c r="J46" s="43"/>
      <c r="K46" s="53"/>
      <c r="L46" s="53"/>
      <c r="M46" s="53"/>
      <c r="N46" s="53"/>
      <c r="O46" s="53"/>
      <c r="P46" s="53"/>
      <c r="Q46" s="53"/>
      <c r="R46" s="53"/>
      <c r="S46" s="53"/>
      <c r="T46" s="56">
        <f>SUM(T47:U48)</f>
        <v>20</v>
      </c>
      <c r="U46" s="56"/>
      <c r="V46" s="70">
        <f>SUM(V47:W48)</f>
        <v>0</v>
      </c>
      <c r="W46" s="70"/>
      <c r="X46" s="60"/>
      <c r="Y46" s="61"/>
      <c r="Z46" s="62"/>
    </row>
    <row r="47" spans="1:26" ht="63" customHeight="1">
      <c r="A47" s="9"/>
      <c r="B47" s="42" t="s">
        <v>89</v>
      </c>
      <c r="C47" s="42"/>
      <c r="D47" s="42"/>
      <c r="E47" s="42"/>
      <c r="F47" s="42"/>
      <c r="G47" s="42"/>
      <c r="H47" s="43">
        <f>$K$18</f>
        <v>2</v>
      </c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5">
        <v>10</v>
      </c>
      <c r="U47" s="45"/>
      <c r="V47" s="46">
        <f t="shared" ref="V47:V48" si="3">(T47*((K47*0)+(N47*50)+(Q47*100)))/(H47*100)</f>
        <v>0</v>
      </c>
      <c r="W47" s="46"/>
      <c r="X47" s="60"/>
      <c r="Y47" s="61"/>
      <c r="Z47" s="62"/>
    </row>
    <row r="48" spans="1:26" ht="21" customHeight="1">
      <c r="A48" s="9"/>
      <c r="B48" s="42" t="s">
        <v>81</v>
      </c>
      <c r="C48" s="42"/>
      <c r="D48" s="42"/>
      <c r="E48" s="42"/>
      <c r="F48" s="42"/>
      <c r="G48" s="42"/>
      <c r="H48" s="43">
        <v>80</v>
      </c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5">
        <v>10</v>
      </c>
      <c r="U48" s="45"/>
      <c r="V48" s="46">
        <f t="shared" si="3"/>
        <v>0</v>
      </c>
      <c r="W48" s="46"/>
      <c r="X48" s="63"/>
      <c r="Y48" s="64"/>
      <c r="Z48" s="65"/>
    </row>
    <row r="49" spans="1:26" ht="66" customHeight="1">
      <c r="A49" s="20" t="s">
        <v>10</v>
      </c>
      <c r="B49" s="39" t="s">
        <v>27</v>
      </c>
      <c r="C49" s="39"/>
      <c r="D49" s="39"/>
      <c r="E49" s="39"/>
      <c r="F49" s="39"/>
      <c r="G49" s="39"/>
      <c r="H49" s="39" t="s">
        <v>28</v>
      </c>
      <c r="I49" s="39"/>
      <c r="J49" s="39"/>
      <c r="K49" s="40" t="s">
        <v>29</v>
      </c>
      <c r="L49" s="40"/>
      <c r="M49" s="40"/>
      <c r="N49" s="40" t="s">
        <v>30</v>
      </c>
      <c r="O49" s="40"/>
      <c r="P49" s="40"/>
      <c r="Q49" s="40" t="s">
        <v>31</v>
      </c>
      <c r="R49" s="40"/>
      <c r="S49" s="40"/>
      <c r="T49" s="39" t="s">
        <v>32</v>
      </c>
      <c r="U49" s="39"/>
      <c r="V49" s="41" t="s">
        <v>34</v>
      </c>
      <c r="W49" s="41"/>
      <c r="X49" s="39" t="s">
        <v>33</v>
      </c>
      <c r="Y49" s="39"/>
      <c r="Z49" s="39"/>
    </row>
    <row r="50" spans="1:26" ht="42" customHeight="1">
      <c r="A50" s="9">
        <v>2.2999999999999998</v>
      </c>
      <c r="B50" s="42" t="s">
        <v>96</v>
      </c>
      <c r="C50" s="42"/>
      <c r="D50" s="42"/>
      <c r="E50" s="42"/>
      <c r="F50" s="42"/>
      <c r="G50" s="42"/>
      <c r="H50" s="43"/>
      <c r="I50" s="43"/>
      <c r="J50" s="43"/>
      <c r="K50" s="54"/>
      <c r="L50" s="54"/>
      <c r="M50" s="54"/>
      <c r="N50" s="54"/>
      <c r="O50" s="54"/>
      <c r="P50" s="54"/>
      <c r="Q50" s="54"/>
      <c r="R50" s="54"/>
      <c r="S50" s="54"/>
      <c r="T50" s="56">
        <f>SUM(T51)</f>
        <v>15</v>
      </c>
      <c r="U50" s="56"/>
      <c r="V50" s="70">
        <f>SUM(V51)</f>
        <v>0</v>
      </c>
      <c r="W50" s="70"/>
      <c r="X50" s="57"/>
      <c r="Y50" s="58"/>
      <c r="Z50" s="59"/>
    </row>
    <row r="51" spans="1:26" ht="42" customHeight="1">
      <c r="A51" s="9"/>
      <c r="B51" s="42" t="s">
        <v>86</v>
      </c>
      <c r="C51" s="42"/>
      <c r="D51" s="42"/>
      <c r="E51" s="42"/>
      <c r="F51" s="42"/>
      <c r="G51" s="42"/>
      <c r="H51" s="43">
        <f>$K$19</f>
        <v>80</v>
      </c>
      <c r="I51" s="43"/>
      <c r="J51" s="43"/>
      <c r="K51" s="71"/>
      <c r="L51" s="71"/>
      <c r="M51" s="71"/>
      <c r="N51" s="71"/>
      <c r="O51" s="71"/>
      <c r="P51" s="71"/>
      <c r="Q51" s="71"/>
      <c r="R51" s="71"/>
      <c r="S51" s="71"/>
      <c r="T51" s="45">
        <v>15</v>
      </c>
      <c r="U51" s="45"/>
      <c r="V51" s="46">
        <f>(T51*((K51*0)+(N51*50)+(Q51*100)))/(H51*100)</f>
        <v>0</v>
      </c>
      <c r="W51" s="46"/>
      <c r="X51" s="60"/>
      <c r="Y51" s="61"/>
      <c r="Z51" s="62"/>
    </row>
    <row r="52" spans="1:26" ht="42" customHeight="1">
      <c r="A52" s="9">
        <v>2.4</v>
      </c>
      <c r="B52" s="42" t="s">
        <v>99</v>
      </c>
      <c r="C52" s="42"/>
      <c r="D52" s="42"/>
      <c r="E52" s="42"/>
      <c r="F52" s="42"/>
      <c r="G52" s="42"/>
      <c r="H52" s="43"/>
      <c r="I52" s="43"/>
      <c r="J52" s="43"/>
      <c r="K52" s="54"/>
      <c r="L52" s="54"/>
      <c r="M52" s="54"/>
      <c r="N52" s="54"/>
      <c r="O52" s="54"/>
      <c r="P52" s="54"/>
      <c r="Q52" s="54"/>
      <c r="R52" s="54"/>
      <c r="S52" s="54"/>
      <c r="T52" s="56">
        <f>SUM(T53)</f>
        <v>0</v>
      </c>
      <c r="U52" s="56"/>
      <c r="V52" s="70">
        <f>SUM(V53)</f>
        <v>0</v>
      </c>
      <c r="W52" s="70"/>
      <c r="X52" s="60"/>
      <c r="Y52" s="61"/>
      <c r="Z52" s="62"/>
    </row>
    <row r="53" spans="1:26" ht="42" customHeight="1">
      <c r="A53" s="9"/>
      <c r="B53" s="42" t="s">
        <v>83</v>
      </c>
      <c r="C53" s="42"/>
      <c r="D53" s="42"/>
      <c r="E53" s="42"/>
      <c r="F53" s="42"/>
      <c r="G53" s="42"/>
      <c r="H53" s="53" t="str">
        <f>$K$20</f>
        <v>-</v>
      </c>
      <c r="I53" s="53"/>
      <c r="J53" s="53"/>
      <c r="K53" s="54" t="s">
        <v>101</v>
      </c>
      <c r="L53" s="54"/>
      <c r="M53" s="54"/>
      <c r="N53" s="54" t="s">
        <v>101</v>
      </c>
      <c r="O53" s="54"/>
      <c r="P53" s="54"/>
      <c r="Q53" s="54" t="s">
        <v>101</v>
      </c>
      <c r="R53" s="54"/>
      <c r="S53" s="54"/>
      <c r="T53" s="54" t="s">
        <v>101</v>
      </c>
      <c r="U53" s="54"/>
      <c r="V53" s="55">
        <v>0</v>
      </c>
      <c r="W53" s="55"/>
      <c r="X53" s="60"/>
      <c r="Y53" s="61"/>
      <c r="Z53" s="62"/>
    </row>
    <row r="54" spans="1:26" s="22" customFormat="1" ht="42" customHeight="1">
      <c r="A54" s="21">
        <v>2.5</v>
      </c>
      <c r="B54" s="42" t="s">
        <v>90</v>
      </c>
      <c r="C54" s="42"/>
      <c r="D54" s="42"/>
      <c r="E54" s="42"/>
      <c r="F54" s="42"/>
      <c r="G54" s="42"/>
      <c r="H54" s="69"/>
      <c r="I54" s="69"/>
      <c r="J54" s="69"/>
      <c r="K54" s="74"/>
      <c r="L54" s="74"/>
      <c r="M54" s="74"/>
      <c r="N54" s="74"/>
      <c r="O54" s="74"/>
      <c r="P54" s="74"/>
      <c r="Q54" s="74"/>
      <c r="R54" s="74"/>
      <c r="S54" s="74"/>
      <c r="T54" s="56">
        <f>SUM(T55)</f>
        <v>0</v>
      </c>
      <c r="U54" s="56"/>
      <c r="V54" s="70">
        <f>SUM(V55)</f>
        <v>0</v>
      </c>
      <c r="W54" s="70"/>
      <c r="X54" s="60"/>
      <c r="Y54" s="61"/>
      <c r="Z54" s="62"/>
    </row>
    <row r="55" spans="1:26" ht="42" customHeight="1">
      <c r="A55" s="9"/>
      <c r="B55" s="42" t="s">
        <v>91</v>
      </c>
      <c r="C55" s="42"/>
      <c r="D55" s="42"/>
      <c r="E55" s="42"/>
      <c r="F55" s="42"/>
      <c r="G55" s="42"/>
      <c r="H55" s="53" t="str">
        <f>$K$21</f>
        <v>-</v>
      </c>
      <c r="I55" s="53"/>
      <c r="J55" s="53"/>
      <c r="K55" s="54" t="s">
        <v>101</v>
      </c>
      <c r="L55" s="54"/>
      <c r="M55" s="54"/>
      <c r="N55" s="54" t="s">
        <v>101</v>
      </c>
      <c r="O55" s="54"/>
      <c r="P55" s="54"/>
      <c r="Q55" s="54" t="s">
        <v>101</v>
      </c>
      <c r="R55" s="54"/>
      <c r="S55" s="54"/>
      <c r="T55" s="54" t="s">
        <v>101</v>
      </c>
      <c r="U55" s="54"/>
      <c r="V55" s="55">
        <v>0</v>
      </c>
      <c r="W55" s="55"/>
      <c r="X55" s="60"/>
      <c r="Y55" s="61"/>
      <c r="Z55" s="62"/>
    </row>
    <row r="56" spans="1:26" ht="21" customHeight="1">
      <c r="A56" s="23">
        <v>3</v>
      </c>
      <c r="B56" s="72" t="s">
        <v>92</v>
      </c>
      <c r="C56" s="72"/>
      <c r="D56" s="72"/>
      <c r="E56" s="72"/>
      <c r="F56" s="72"/>
      <c r="G56" s="72"/>
      <c r="H56" s="73" t="str">
        <f>$K$22</f>
        <v>-</v>
      </c>
      <c r="I56" s="73"/>
      <c r="J56" s="73"/>
      <c r="K56" s="66" t="s">
        <v>101</v>
      </c>
      <c r="L56" s="66"/>
      <c r="M56" s="66"/>
      <c r="N56" s="66" t="s">
        <v>101</v>
      </c>
      <c r="O56" s="66"/>
      <c r="P56" s="66"/>
      <c r="Q56" s="66" t="s">
        <v>101</v>
      </c>
      <c r="R56" s="66"/>
      <c r="S56" s="66"/>
      <c r="T56" s="66" t="s">
        <v>101</v>
      </c>
      <c r="U56" s="66"/>
      <c r="V56" s="67">
        <v>0</v>
      </c>
      <c r="W56" s="67"/>
      <c r="X56" s="60"/>
      <c r="Y56" s="61"/>
      <c r="Z56" s="62"/>
    </row>
    <row r="57" spans="1:26" ht="21" customHeight="1">
      <c r="A57" s="9">
        <v>3.1</v>
      </c>
      <c r="B57" s="42" t="s">
        <v>73</v>
      </c>
      <c r="C57" s="42"/>
      <c r="D57" s="42"/>
      <c r="E57" s="42"/>
      <c r="F57" s="42"/>
      <c r="G57" s="42"/>
      <c r="H57" s="53"/>
      <c r="I57" s="53"/>
      <c r="J57" s="53"/>
      <c r="K57" s="54"/>
      <c r="L57" s="54"/>
      <c r="M57" s="54"/>
      <c r="N57" s="54"/>
      <c r="O57" s="54"/>
      <c r="P57" s="54"/>
      <c r="Q57" s="54"/>
      <c r="R57" s="54"/>
      <c r="S57" s="54"/>
      <c r="T57" s="75"/>
      <c r="U57" s="75"/>
      <c r="V57" s="76">
        <v>0</v>
      </c>
      <c r="W57" s="76"/>
      <c r="X57" s="60"/>
      <c r="Y57" s="61"/>
      <c r="Z57" s="62"/>
    </row>
    <row r="58" spans="1:26" ht="21" customHeight="1">
      <c r="A58" s="9"/>
      <c r="B58" s="42" t="s">
        <v>79</v>
      </c>
      <c r="C58" s="42"/>
      <c r="D58" s="42"/>
      <c r="E58" s="42"/>
      <c r="F58" s="42"/>
      <c r="G58" s="42"/>
      <c r="H58" s="53" t="str">
        <f>$K$23</f>
        <v>-</v>
      </c>
      <c r="I58" s="53"/>
      <c r="J58" s="53"/>
      <c r="K58" s="54" t="s">
        <v>101</v>
      </c>
      <c r="L58" s="54"/>
      <c r="M58" s="54"/>
      <c r="N58" s="54" t="s">
        <v>101</v>
      </c>
      <c r="O58" s="54"/>
      <c r="P58" s="54"/>
      <c r="Q58" s="54" t="s">
        <v>101</v>
      </c>
      <c r="R58" s="54"/>
      <c r="S58" s="54"/>
      <c r="T58" s="54" t="s">
        <v>101</v>
      </c>
      <c r="U58" s="54"/>
      <c r="V58" s="68">
        <v>0</v>
      </c>
      <c r="W58" s="68"/>
      <c r="X58" s="60"/>
      <c r="Y58" s="61"/>
      <c r="Z58" s="62"/>
    </row>
    <row r="59" spans="1:26" ht="63" customHeight="1">
      <c r="A59" s="9"/>
      <c r="B59" s="42" t="s">
        <v>93</v>
      </c>
      <c r="C59" s="42"/>
      <c r="D59" s="42"/>
      <c r="E59" s="42"/>
      <c r="F59" s="42"/>
      <c r="G59" s="42"/>
      <c r="H59" s="53" t="str">
        <f>$K$23</f>
        <v>-</v>
      </c>
      <c r="I59" s="53"/>
      <c r="J59" s="53"/>
      <c r="K59" s="54" t="s">
        <v>101</v>
      </c>
      <c r="L59" s="54"/>
      <c r="M59" s="54"/>
      <c r="N59" s="54" t="s">
        <v>101</v>
      </c>
      <c r="O59" s="54"/>
      <c r="P59" s="54"/>
      <c r="Q59" s="54" t="s">
        <v>101</v>
      </c>
      <c r="R59" s="54"/>
      <c r="S59" s="54"/>
      <c r="T59" s="54" t="s">
        <v>101</v>
      </c>
      <c r="U59" s="54"/>
      <c r="V59" s="68">
        <v>0</v>
      </c>
      <c r="W59" s="68"/>
      <c r="X59" s="60"/>
      <c r="Y59" s="61"/>
      <c r="Z59" s="62"/>
    </row>
    <row r="60" spans="1:26" ht="21" customHeight="1">
      <c r="A60" s="9"/>
      <c r="B60" s="42" t="s">
        <v>80</v>
      </c>
      <c r="C60" s="42"/>
      <c r="D60" s="42"/>
      <c r="E60" s="42"/>
      <c r="F60" s="42"/>
      <c r="G60" s="42"/>
      <c r="H60" s="53" t="str">
        <f t="shared" ref="H60" si="4">$K$23</f>
        <v>-</v>
      </c>
      <c r="I60" s="53"/>
      <c r="J60" s="53"/>
      <c r="K60" s="54" t="s">
        <v>101</v>
      </c>
      <c r="L60" s="54"/>
      <c r="M60" s="54"/>
      <c r="N60" s="54" t="s">
        <v>101</v>
      </c>
      <c r="O60" s="54"/>
      <c r="P60" s="54"/>
      <c r="Q60" s="54" t="s">
        <v>101</v>
      </c>
      <c r="R60" s="54"/>
      <c r="S60" s="54"/>
      <c r="T60" s="54" t="s">
        <v>101</v>
      </c>
      <c r="U60" s="54"/>
      <c r="V60" s="68">
        <v>0</v>
      </c>
      <c r="W60" s="68"/>
      <c r="X60" s="60"/>
      <c r="Y60" s="61"/>
      <c r="Z60" s="62"/>
    </row>
    <row r="61" spans="1:26" ht="21" customHeight="1">
      <c r="A61" s="9">
        <v>3.2</v>
      </c>
      <c r="B61" s="42" t="s">
        <v>74</v>
      </c>
      <c r="C61" s="42"/>
      <c r="D61" s="42"/>
      <c r="E61" s="42"/>
      <c r="F61" s="42"/>
      <c r="G61" s="42"/>
      <c r="H61" s="53"/>
      <c r="I61" s="53"/>
      <c r="J61" s="53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76">
        <v>0</v>
      </c>
      <c r="W61" s="76"/>
      <c r="X61" s="60"/>
      <c r="Y61" s="61"/>
      <c r="Z61" s="62"/>
    </row>
    <row r="62" spans="1:26" ht="63" customHeight="1">
      <c r="A62" s="9"/>
      <c r="B62" s="42" t="s">
        <v>89</v>
      </c>
      <c r="C62" s="42"/>
      <c r="D62" s="42"/>
      <c r="E62" s="42"/>
      <c r="F62" s="42"/>
      <c r="G62" s="42"/>
      <c r="H62" s="53" t="str">
        <f>$K$24</f>
        <v>-</v>
      </c>
      <c r="I62" s="53"/>
      <c r="J62" s="53"/>
      <c r="K62" s="54" t="s">
        <v>101</v>
      </c>
      <c r="L62" s="54"/>
      <c r="M62" s="54"/>
      <c r="N62" s="54" t="s">
        <v>101</v>
      </c>
      <c r="O62" s="54"/>
      <c r="P62" s="54"/>
      <c r="Q62" s="54" t="s">
        <v>101</v>
      </c>
      <c r="R62" s="54"/>
      <c r="S62" s="54"/>
      <c r="T62" s="54" t="s">
        <v>101</v>
      </c>
      <c r="U62" s="54"/>
      <c r="V62" s="68">
        <v>0</v>
      </c>
      <c r="W62" s="68"/>
      <c r="X62" s="60"/>
      <c r="Y62" s="61"/>
      <c r="Z62" s="62"/>
    </row>
    <row r="63" spans="1:26" ht="21" customHeight="1">
      <c r="A63" s="9"/>
      <c r="B63" s="42" t="s">
        <v>81</v>
      </c>
      <c r="C63" s="42"/>
      <c r="D63" s="42"/>
      <c r="E63" s="42"/>
      <c r="F63" s="42"/>
      <c r="G63" s="42"/>
      <c r="H63" s="53" t="s">
        <v>101</v>
      </c>
      <c r="I63" s="53"/>
      <c r="J63" s="53"/>
      <c r="K63" s="54" t="s">
        <v>101</v>
      </c>
      <c r="L63" s="54"/>
      <c r="M63" s="54"/>
      <c r="N63" s="54" t="s">
        <v>101</v>
      </c>
      <c r="O63" s="54"/>
      <c r="P63" s="54"/>
      <c r="Q63" s="54" t="s">
        <v>101</v>
      </c>
      <c r="R63" s="54"/>
      <c r="S63" s="54"/>
      <c r="T63" s="54" t="s">
        <v>101</v>
      </c>
      <c r="U63" s="54"/>
      <c r="V63" s="68">
        <v>0</v>
      </c>
      <c r="W63" s="68"/>
      <c r="X63" s="63"/>
      <c r="Y63" s="64"/>
      <c r="Z63" s="65"/>
    </row>
    <row r="64" spans="1:26" ht="21" customHeight="1">
      <c r="A64" s="50" t="s">
        <v>40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103">
        <f>T31+T41</f>
        <v>100</v>
      </c>
      <c r="U64" s="103"/>
      <c r="V64" s="104">
        <f>V31+V41</f>
        <v>0</v>
      </c>
      <c r="W64" s="104"/>
      <c r="X64" s="104"/>
      <c r="Y64" s="104"/>
      <c r="Z64" s="104"/>
    </row>
    <row r="65" spans="1:26" ht="10.1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1" customHeight="1">
      <c r="A66" s="10" t="s">
        <v>19</v>
      </c>
    </row>
    <row r="67" spans="1:26" ht="10.15" customHeight="1"/>
    <row r="68" spans="1:26" s="7" customFormat="1" ht="63" customHeight="1">
      <c r="A68" s="4" t="s">
        <v>10</v>
      </c>
      <c r="B68" s="39" t="s">
        <v>18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 t="s">
        <v>12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 t="s">
        <v>14</v>
      </c>
      <c r="Z68" s="41"/>
    </row>
    <row r="69" spans="1:26" ht="21" customHeight="1">
      <c r="A69" s="100" t="s">
        <v>17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42" customHeight="1">
      <c r="A70" s="9" t="str">
        <f>IF(B70&lt;&gt;"","2.1.1","")</f>
        <v/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2"/>
    </row>
    <row r="71" spans="1:26" ht="42" customHeight="1">
      <c r="A71" s="9" t="str">
        <f>IF(B71&lt;&gt;"","2.1.2","")</f>
        <v/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102"/>
    </row>
    <row r="72" spans="1:26" ht="42" customHeight="1">
      <c r="A72" s="9" t="str">
        <f>IF(B72&lt;&gt;"","2.1.3","")</f>
        <v/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102"/>
    </row>
    <row r="73" spans="1:26" ht="42" customHeight="1">
      <c r="A73" s="9" t="str">
        <f>IF(B73&lt;&gt;"","2.1.4","")</f>
        <v/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102"/>
    </row>
    <row r="74" spans="1:26" ht="42" customHeight="1">
      <c r="A74" s="9" t="str">
        <f>IF(B74&lt;&gt;"","2.1.5","")</f>
        <v/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102"/>
    </row>
    <row r="75" spans="1:26" ht="21" customHeight="1">
      <c r="A75" s="100" t="s">
        <v>16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42" customHeight="1">
      <c r="A76" s="9" t="str">
        <f>IF(B76&lt;&gt;"","2.2.1","")</f>
        <v/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102"/>
    </row>
    <row r="77" spans="1:26" ht="42" customHeight="1">
      <c r="A77" s="9" t="str">
        <f>IF(B77&lt;&gt;"","2.2.2","")</f>
        <v/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102"/>
    </row>
    <row r="78" spans="1:26" ht="42" customHeight="1">
      <c r="A78" s="9" t="str">
        <f>IF(B78&lt;&gt;"","2.2.3","")</f>
        <v/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102"/>
    </row>
    <row r="79" spans="1:26" ht="42" customHeight="1">
      <c r="A79" s="9" t="str">
        <f>IF(B79&lt;&gt;"","2.2.4","")</f>
        <v/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102"/>
    </row>
    <row r="80" spans="1:26" ht="42" customHeight="1">
      <c r="A80" s="9" t="str">
        <f>IF(B80&lt;&gt;"","2.2.5","")</f>
        <v/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102"/>
    </row>
    <row r="81" spans="1:26" ht="42" customHeight="1">
      <c r="A81" s="9" t="str">
        <f>IF(B81&lt;&gt;"","2.2.6","")</f>
        <v/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102"/>
    </row>
    <row r="82" spans="1:26" ht="42" customHeight="1">
      <c r="A82" s="9" t="str">
        <f>IF(B82&lt;&gt;"","2.2.7","")</f>
        <v/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102"/>
    </row>
    <row r="83" spans="1:26" ht="42" customHeight="1">
      <c r="A83" s="9" t="str">
        <f>IF(B83&lt;&gt;"","2.2.8","")</f>
        <v/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102"/>
    </row>
    <row r="84" spans="1:26" ht="42" customHeight="1">
      <c r="A84" s="9" t="str">
        <f>IF(B84&lt;&gt;"","2.2.9","")</f>
        <v/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102"/>
    </row>
    <row r="85" spans="1:26" ht="21" customHeight="1">
      <c r="A85" s="100" t="s">
        <v>15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42" customHeight="1">
      <c r="A86" s="9" t="str">
        <f>IF(B86&lt;&gt;"","2.3.1","")</f>
        <v/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102"/>
    </row>
    <row r="87" spans="1:26" ht="42" customHeight="1">
      <c r="A87" s="9" t="str">
        <f>IF(B87&lt;&gt;"","2.3.2","")</f>
        <v/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102"/>
    </row>
    <row r="88" spans="1:26" ht="42" customHeight="1">
      <c r="A88" s="9" t="str">
        <f>IF(B88&lt;&gt;"","2.3.3","")</f>
        <v/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102"/>
    </row>
    <row r="89" spans="1:26" ht="42" customHeight="1">
      <c r="A89" s="9" t="str">
        <f>IF(B89&lt;&gt;"","2.3.4","")</f>
        <v/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102"/>
    </row>
    <row r="90" spans="1:26" ht="42" customHeight="1">
      <c r="A90" s="9" t="str">
        <f>IF(B90&lt;&gt;"","2.3.5","")</f>
        <v/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102"/>
    </row>
    <row r="91" spans="1:26" ht="42" customHeight="1">
      <c r="A91" s="9" t="str">
        <f>IF(B91&lt;&gt;"","2.3.6","")</f>
        <v/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102"/>
    </row>
    <row r="92" spans="1:26" ht="42" customHeight="1">
      <c r="A92" s="9" t="str">
        <f>IF(B92&lt;&gt;"","2.3.7","")</f>
        <v/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102"/>
    </row>
    <row r="93" spans="1:26" ht="42" customHeight="1">
      <c r="A93" s="9" t="str">
        <f>IF(B93&lt;&gt;"","2.3.8","")</f>
        <v/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102"/>
    </row>
    <row r="94" spans="1:26" ht="10.15" customHeight="1"/>
    <row r="95" spans="1:26" ht="21" customHeight="1">
      <c r="A95" s="5" t="s">
        <v>9</v>
      </c>
    </row>
    <row r="96" spans="1:26" ht="10.15" customHeight="1"/>
    <row r="97" spans="1:26" s="11" customFormat="1" ht="63" customHeight="1">
      <c r="A97" s="4" t="s">
        <v>10</v>
      </c>
      <c r="B97" s="39" t="s">
        <v>11</v>
      </c>
      <c r="C97" s="39"/>
      <c r="D97" s="39"/>
      <c r="E97" s="39"/>
      <c r="F97" s="39"/>
      <c r="G97" s="39"/>
      <c r="H97" s="39" t="s">
        <v>12</v>
      </c>
      <c r="I97" s="39"/>
      <c r="J97" s="39"/>
      <c r="K97" s="39"/>
      <c r="L97" s="39"/>
      <c r="M97" s="39"/>
      <c r="N97" s="39"/>
      <c r="O97" s="39"/>
      <c r="P97" s="39"/>
      <c r="Q97" s="39" t="s">
        <v>13</v>
      </c>
      <c r="R97" s="39"/>
      <c r="S97" s="39"/>
      <c r="T97" s="39"/>
      <c r="U97" s="39"/>
      <c r="V97" s="39"/>
      <c r="W97" s="39"/>
      <c r="X97" s="39"/>
      <c r="Y97" s="41" t="s">
        <v>14</v>
      </c>
      <c r="Z97" s="41"/>
    </row>
    <row r="98" spans="1:26" ht="63" customHeight="1">
      <c r="A98" s="9" t="str">
        <f>IF(B98&lt;&gt;"","3.1","")</f>
        <v/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102"/>
    </row>
    <row r="99" spans="1:26" ht="63" customHeight="1">
      <c r="A99" s="9" t="str">
        <f>IF(B99&lt;&gt;"","3.2","")</f>
        <v/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102"/>
    </row>
    <row r="100" spans="1:26" ht="63" customHeight="1">
      <c r="A100" s="9" t="str">
        <f>IF(B100&lt;&gt;"","3.3","")</f>
        <v/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102"/>
    </row>
    <row r="101" spans="1:26" ht="63" customHeight="1">
      <c r="A101" s="9" t="str">
        <f>IF(B101&lt;&gt;"","3.4","")</f>
        <v/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102"/>
    </row>
    <row r="102" spans="1:26" s="11" customFormat="1" ht="63" customHeight="1">
      <c r="A102" s="4" t="s">
        <v>10</v>
      </c>
      <c r="B102" s="39" t="s">
        <v>11</v>
      </c>
      <c r="C102" s="39"/>
      <c r="D102" s="39"/>
      <c r="E102" s="39"/>
      <c r="F102" s="39"/>
      <c r="G102" s="39"/>
      <c r="H102" s="39" t="s">
        <v>12</v>
      </c>
      <c r="I102" s="39"/>
      <c r="J102" s="39"/>
      <c r="K102" s="39"/>
      <c r="L102" s="39"/>
      <c r="M102" s="39"/>
      <c r="N102" s="39"/>
      <c r="O102" s="39"/>
      <c r="P102" s="39"/>
      <c r="Q102" s="39" t="s">
        <v>13</v>
      </c>
      <c r="R102" s="39"/>
      <c r="S102" s="39"/>
      <c r="T102" s="39"/>
      <c r="U102" s="39"/>
      <c r="V102" s="39"/>
      <c r="W102" s="39"/>
      <c r="X102" s="39"/>
      <c r="Y102" s="41" t="s">
        <v>14</v>
      </c>
      <c r="Z102" s="41"/>
    </row>
    <row r="103" spans="1:26" ht="42" customHeight="1">
      <c r="A103" s="9" t="str">
        <f>IF(B103&lt;&gt;"","3.5","")</f>
        <v/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102"/>
    </row>
    <row r="104" spans="1:26" ht="42" customHeight="1">
      <c r="A104" s="9" t="str">
        <f>IF(B104&lt;&gt;"","3.6","")</f>
        <v/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102"/>
    </row>
    <row r="105" spans="1:26" ht="42" customHeight="1">
      <c r="A105" s="9" t="str">
        <f>IF(B105&lt;&gt;"","3.7","")</f>
        <v/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102"/>
    </row>
    <row r="106" spans="1:26" ht="42" customHeight="1">
      <c r="A106" s="9" t="str">
        <f>IF(B106&lt;&gt;"","3.8","")</f>
        <v/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102"/>
    </row>
    <row r="107" spans="1:26" ht="10.15" customHeight="1">
      <c r="A107" s="5"/>
    </row>
    <row r="108" spans="1:26" ht="21" customHeight="1">
      <c r="A108" s="5" t="s">
        <v>8</v>
      </c>
    </row>
    <row r="109" spans="1:26" ht="10.15" customHeight="1">
      <c r="A109" s="5"/>
    </row>
    <row r="110" spans="1:26" ht="21" customHeight="1"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9"/>
    </row>
    <row r="111" spans="1:26" ht="21" customHeight="1">
      <c r="B111" s="130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2"/>
    </row>
    <row r="112" spans="1:26" ht="21" customHeight="1">
      <c r="B112" s="130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2"/>
    </row>
    <row r="113" spans="1:25" ht="21" customHeight="1">
      <c r="B113" s="130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2"/>
    </row>
    <row r="114" spans="1:25" ht="21" customHeight="1">
      <c r="B114" s="130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</row>
    <row r="115" spans="1:25" ht="21" customHeight="1">
      <c r="B115" s="130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</row>
    <row r="116" spans="1:25" ht="21" customHeight="1">
      <c r="B116" s="130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1:25" ht="10.15" customHeight="1">
      <c r="B117" s="133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</row>
    <row r="118" spans="1:25" ht="10.15" customHeight="1">
      <c r="A118" s="5"/>
    </row>
    <row r="119" spans="1:25" ht="21" customHeight="1">
      <c r="A119" s="5" t="s">
        <v>7</v>
      </c>
    </row>
    <row r="120" spans="1:25" ht="10.15" customHeight="1"/>
    <row r="121" spans="1:25" ht="21" customHeight="1">
      <c r="B121" s="110"/>
      <c r="C121" s="110"/>
      <c r="D121" s="110"/>
      <c r="E121" s="110"/>
      <c r="F121" s="110"/>
      <c r="G121" s="110"/>
      <c r="H121" s="110"/>
      <c r="J121" s="110"/>
      <c r="K121" s="110"/>
      <c r="L121" s="110"/>
      <c r="M121" s="110"/>
      <c r="N121" s="110"/>
      <c r="O121" s="110"/>
      <c r="P121" s="110"/>
      <c r="Q121" s="110"/>
      <c r="S121" s="110"/>
      <c r="T121" s="110"/>
      <c r="U121" s="110"/>
      <c r="V121" s="110"/>
      <c r="W121" s="110"/>
      <c r="X121" s="110"/>
      <c r="Y121" s="110"/>
    </row>
    <row r="122" spans="1:25" ht="21" customHeight="1">
      <c r="B122" s="110"/>
      <c r="C122" s="110"/>
      <c r="D122" s="110"/>
      <c r="E122" s="110"/>
      <c r="F122" s="110"/>
      <c r="G122" s="110"/>
      <c r="H122" s="110"/>
      <c r="J122" s="110"/>
      <c r="K122" s="110"/>
      <c r="L122" s="110"/>
      <c r="M122" s="110"/>
      <c r="N122" s="110"/>
      <c r="O122" s="110"/>
      <c r="P122" s="110"/>
      <c r="Q122" s="110"/>
      <c r="S122" s="110"/>
      <c r="T122" s="110"/>
      <c r="U122" s="110"/>
      <c r="V122" s="110"/>
      <c r="W122" s="110"/>
      <c r="X122" s="110"/>
      <c r="Y122" s="110"/>
    </row>
    <row r="123" spans="1:25" ht="21" customHeight="1">
      <c r="B123" s="110"/>
      <c r="C123" s="110"/>
      <c r="D123" s="110"/>
      <c r="E123" s="110"/>
      <c r="F123" s="110"/>
      <c r="G123" s="110"/>
      <c r="H123" s="110"/>
      <c r="J123" s="110"/>
      <c r="K123" s="110"/>
      <c r="L123" s="110"/>
      <c r="M123" s="110"/>
      <c r="N123" s="110"/>
      <c r="O123" s="110"/>
      <c r="P123" s="110"/>
      <c r="Q123" s="110"/>
      <c r="S123" s="110"/>
      <c r="T123" s="110"/>
      <c r="U123" s="110"/>
      <c r="V123" s="110"/>
      <c r="W123" s="110"/>
      <c r="X123" s="110"/>
      <c r="Y123" s="110"/>
    </row>
    <row r="124" spans="1:25" ht="21" customHeight="1">
      <c r="B124" s="110"/>
      <c r="C124" s="110"/>
      <c r="D124" s="110"/>
      <c r="E124" s="110"/>
      <c r="F124" s="110"/>
      <c r="G124" s="110"/>
      <c r="H124" s="110"/>
      <c r="J124" s="110"/>
      <c r="K124" s="110"/>
      <c r="L124" s="110"/>
      <c r="M124" s="110"/>
      <c r="N124" s="110"/>
      <c r="O124" s="110"/>
      <c r="P124" s="110"/>
      <c r="Q124" s="110"/>
      <c r="S124" s="110"/>
      <c r="T124" s="110"/>
      <c r="U124" s="110"/>
      <c r="V124" s="110"/>
      <c r="W124" s="110"/>
      <c r="X124" s="110"/>
      <c r="Y124" s="110"/>
    </row>
    <row r="125" spans="1:25" ht="21" customHeight="1">
      <c r="B125" s="110"/>
      <c r="C125" s="110"/>
      <c r="D125" s="110"/>
      <c r="E125" s="110"/>
      <c r="F125" s="110"/>
      <c r="G125" s="110"/>
      <c r="H125" s="110"/>
      <c r="J125" s="110"/>
      <c r="K125" s="110"/>
      <c r="L125" s="110"/>
      <c r="M125" s="110"/>
      <c r="N125" s="110"/>
      <c r="O125" s="110"/>
      <c r="P125" s="110"/>
      <c r="Q125" s="110"/>
      <c r="S125" s="110"/>
      <c r="T125" s="110"/>
      <c r="U125" s="110"/>
      <c r="V125" s="110"/>
      <c r="W125" s="110"/>
      <c r="X125" s="110"/>
      <c r="Y125" s="110"/>
    </row>
    <row r="126" spans="1:25" ht="21" customHeight="1">
      <c r="B126" s="110"/>
      <c r="C126" s="110"/>
      <c r="D126" s="110"/>
      <c r="E126" s="110"/>
      <c r="F126" s="110"/>
      <c r="G126" s="110"/>
      <c r="H126" s="110"/>
      <c r="J126" s="110"/>
      <c r="K126" s="110"/>
      <c r="L126" s="110"/>
      <c r="M126" s="110"/>
      <c r="N126" s="110"/>
      <c r="O126" s="110"/>
      <c r="P126" s="110"/>
      <c r="Q126" s="110"/>
      <c r="S126" s="110"/>
      <c r="T126" s="110"/>
      <c r="U126" s="110"/>
      <c r="V126" s="110"/>
      <c r="W126" s="110"/>
      <c r="X126" s="110"/>
      <c r="Y126" s="110"/>
    </row>
    <row r="127" spans="1:25" ht="21" customHeight="1">
      <c r="B127" s="110"/>
      <c r="C127" s="110"/>
      <c r="D127" s="110"/>
      <c r="E127" s="110"/>
      <c r="F127" s="110"/>
      <c r="G127" s="110"/>
      <c r="H127" s="110"/>
      <c r="J127" s="110"/>
      <c r="K127" s="110"/>
      <c r="L127" s="110"/>
      <c r="M127" s="110"/>
      <c r="N127" s="110"/>
      <c r="O127" s="110"/>
      <c r="P127" s="110"/>
      <c r="Q127" s="110"/>
      <c r="S127" s="110"/>
      <c r="T127" s="110"/>
      <c r="U127" s="110"/>
      <c r="V127" s="110"/>
      <c r="W127" s="110"/>
      <c r="X127" s="110"/>
      <c r="Y127" s="110"/>
    </row>
    <row r="128" spans="1:25" ht="21" customHeight="1">
      <c r="B128" s="110"/>
      <c r="C128" s="110"/>
      <c r="D128" s="110"/>
      <c r="E128" s="110"/>
      <c r="F128" s="110"/>
      <c r="G128" s="110"/>
      <c r="H128" s="110"/>
      <c r="J128" s="110"/>
      <c r="K128" s="110"/>
      <c r="L128" s="110"/>
      <c r="M128" s="110"/>
      <c r="N128" s="110"/>
      <c r="O128" s="110"/>
      <c r="P128" s="110"/>
      <c r="Q128" s="110"/>
      <c r="S128" s="110"/>
      <c r="T128" s="110"/>
      <c r="U128" s="110"/>
      <c r="V128" s="110"/>
      <c r="W128" s="110"/>
      <c r="X128" s="110"/>
      <c r="Y128" s="110"/>
    </row>
    <row r="129" spans="2:25" ht="21" customHeight="1">
      <c r="B129" s="110"/>
      <c r="C129" s="110"/>
      <c r="D129" s="110"/>
      <c r="E129" s="110"/>
      <c r="F129" s="110"/>
      <c r="G129" s="110"/>
      <c r="H129" s="110"/>
      <c r="J129" s="110"/>
      <c r="K129" s="110"/>
      <c r="L129" s="110"/>
      <c r="M129" s="110"/>
      <c r="N129" s="110"/>
      <c r="O129" s="110"/>
      <c r="P129" s="110"/>
      <c r="Q129" s="110"/>
      <c r="S129" s="110"/>
      <c r="T129" s="110"/>
      <c r="U129" s="110"/>
      <c r="V129" s="110"/>
      <c r="W129" s="110"/>
      <c r="X129" s="110"/>
      <c r="Y129" s="110"/>
    </row>
    <row r="130" spans="2:25" ht="21" customHeight="1">
      <c r="B130" s="110"/>
      <c r="C130" s="110"/>
      <c r="D130" s="110"/>
      <c r="E130" s="110"/>
      <c r="F130" s="110"/>
      <c r="G130" s="110"/>
      <c r="H130" s="110"/>
      <c r="J130" s="110"/>
      <c r="K130" s="110"/>
      <c r="L130" s="110"/>
      <c r="M130" s="110"/>
      <c r="N130" s="110"/>
      <c r="O130" s="110"/>
      <c r="P130" s="110"/>
      <c r="Q130" s="110"/>
      <c r="S130" s="110"/>
      <c r="T130" s="110"/>
      <c r="U130" s="110"/>
      <c r="V130" s="110"/>
      <c r="W130" s="110"/>
      <c r="X130" s="110"/>
      <c r="Y130" s="110"/>
    </row>
    <row r="131" spans="2:25" ht="21" customHeight="1">
      <c r="B131" s="136" t="s">
        <v>103</v>
      </c>
      <c r="C131" s="136"/>
      <c r="D131" s="136"/>
      <c r="E131" s="136"/>
      <c r="F131" s="136"/>
      <c r="G131" s="136"/>
      <c r="H131" s="136"/>
      <c r="J131" s="136" t="s">
        <v>103</v>
      </c>
      <c r="K131" s="136"/>
      <c r="L131" s="136"/>
      <c r="M131" s="136"/>
      <c r="N131" s="136"/>
      <c r="O131" s="136"/>
      <c r="P131" s="136"/>
      <c r="Q131" s="136"/>
      <c r="S131" s="136" t="s">
        <v>103</v>
      </c>
      <c r="T131" s="136"/>
      <c r="U131" s="136"/>
      <c r="V131" s="136"/>
      <c r="W131" s="136"/>
      <c r="X131" s="136"/>
      <c r="Y131" s="136"/>
    </row>
    <row r="132" spans="2:25" ht="21" customHeight="1">
      <c r="B132" s="136"/>
      <c r="C132" s="136"/>
      <c r="D132" s="136"/>
      <c r="E132" s="136"/>
      <c r="F132" s="136"/>
      <c r="G132" s="136"/>
      <c r="H132" s="136"/>
      <c r="J132" s="136"/>
      <c r="K132" s="136"/>
      <c r="L132" s="136"/>
      <c r="M132" s="136"/>
      <c r="N132" s="136"/>
      <c r="O132" s="136"/>
      <c r="P132" s="136"/>
      <c r="Q132" s="136"/>
      <c r="S132" s="136"/>
      <c r="T132" s="136"/>
      <c r="U132" s="136"/>
      <c r="V132" s="136"/>
      <c r="W132" s="136"/>
      <c r="X132" s="136"/>
      <c r="Y132" s="136"/>
    </row>
    <row r="134" spans="2:25" ht="21" customHeight="1">
      <c r="B134" s="110"/>
      <c r="C134" s="110"/>
      <c r="D134" s="110"/>
      <c r="E134" s="110"/>
      <c r="F134" s="110"/>
      <c r="G134" s="110"/>
      <c r="H134" s="110"/>
      <c r="J134" s="110"/>
      <c r="K134" s="110"/>
      <c r="L134" s="110"/>
      <c r="M134" s="110"/>
      <c r="N134" s="110"/>
      <c r="O134" s="110"/>
      <c r="P134" s="110"/>
      <c r="Q134" s="110"/>
      <c r="S134" s="110"/>
      <c r="T134" s="110"/>
      <c r="U134" s="110"/>
      <c r="V134" s="110"/>
      <c r="W134" s="110"/>
      <c r="X134" s="110"/>
      <c r="Y134" s="110"/>
    </row>
    <row r="135" spans="2:25" ht="21" customHeight="1">
      <c r="B135" s="110"/>
      <c r="C135" s="110"/>
      <c r="D135" s="110"/>
      <c r="E135" s="110"/>
      <c r="F135" s="110"/>
      <c r="G135" s="110"/>
      <c r="H135" s="110"/>
      <c r="J135" s="110"/>
      <c r="K135" s="110"/>
      <c r="L135" s="110"/>
      <c r="M135" s="110"/>
      <c r="N135" s="110"/>
      <c r="O135" s="110"/>
      <c r="P135" s="110"/>
      <c r="Q135" s="110"/>
      <c r="S135" s="110"/>
      <c r="T135" s="110"/>
      <c r="U135" s="110"/>
      <c r="V135" s="110"/>
      <c r="W135" s="110"/>
      <c r="X135" s="110"/>
      <c r="Y135" s="110"/>
    </row>
    <row r="136" spans="2:25" ht="21" customHeight="1">
      <c r="B136" s="110"/>
      <c r="C136" s="110"/>
      <c r="D136" s="110"/>
      <c r="E136" s="110"/>
      <c r="F136" s="110"/>
      <c r="G136" s="110"/>
      <c r="H136" s="110"/>
      <c r="J136" s="110"/>
      <c r="K136" s="110"/>
      <c r="L136" s="110"/>
      <c r="M136" s="110"/>
      <c r="N136" s="110"/>
      <c r="O136" s="110"/>
      <c r="P136" s="110"/>
      <c r="Q136" s="110"/>
      <c r="S136" s="110"/>
      <c r="T136" s="110"/>
      <c r="U136" s="110"/>
      <c r="V136" s="110"/>
      <c r="W136" s="110"/>
      <c r="X136" s="110"/>
      <c r="Y136" s="110"/>
    </row>
    <row r="137" spans="2:25" ht="21" customHeight="1">
      <c r="B137" s="110"/>
      <c r="C137" s="110"/>
      <c r="D137" s="110"/>
      <c r="E137" s="110"/>
      <c r="F137" s="110"/>
      <c r="G137" s="110"/>
      <c r="H137" s="110"/>
      <c r="J137" s="110"/>
      <c r="K137" s="110"/>
      <c r="L137" s="110"/>
      <c r="M137" s="110"/>
      <c r="N137" s="110"/>
      <c r="O137" s="110"/>
      <c r="P137" s="110"/>
      <c r="Q137" s="110"/>
      <c r="S137" s="110"/>
      <c r="T137" s="110"/>
      <c r="U137" s="110"/>
      <c r="V137" s="110"/>
      <c r="W137" s="110"/>
      <c r="X137" s="110"/>
      <c r="Y137" s="110"/>
    </row>
    <row r="138" spans="2:25" ht="21" customHeight="1">
      <c r="B138" s="110"/>
      <c r="C138" s="110"/>
      <c r="D138" s="110"/>
      <c r="E138" s="110"/>
      <c r="F138" s="110"/>
      <c r="G138" s="110"/>
      <c r="H138" s="110"/>
      <c r="J138" s="110"/>
      <c r="K138" s="110"/>
      <c r="L138" s="110"/>
      <c r="M138" s="110"/>
      <c r="N138" s="110"/>
      <c r="O138" s="110"/>
      <c r="P138" s="110"/>
      <c r="Q138" s="110"/>
      <c r="S138" s="110"/>
      <c r="T138" s="110"/>
      <c r="U138" s="110"/>
      <c r="V138" s="110"/>
      <c r="W138" s="110"/>
      <c r="X138" s="110"/>
      <c r="Y138" s="110"/>
    </row>
    <row r="139" spans="2:25" ht="21" customHeight="1">
      <c r="B139" s="110"/>
      <c r="C139" s="110"/>
      <c r="D139" s="110"/>
      <c r="E139" s="110"/>
      <c r="F139" s="110"/>
      <c r="G139" s="110"/>
      <c r="H139" s="110"/>
      <c r="J139" s="110"/>
      <c r="K139" s="110"/>
      <c r="L139" s="110"/>
      <c r="M139" s="110"/>
      <c r="N139" s="110"/>
      <c r="O139" s="110"/>
      <c r="P139" s="110"/>
      <c r="Q139" s="110"/>
      <c r="S139" s="110"/>
      <c r="T139" s="110"/>
      <c r="U139" s="110"/>
      <c r="V139" s="110"/>
      <c r="W139" s="110"/>
      <c r="X139" s="110"/>
      <c r="Y139" s="110"/>
    </row>
    <row r="140" spans="2:25" ht="21" customHeight="1">
      <c r="B140" s="110"/>
      <c r="C140" s="110"/>
      <c r="D140" s="110"/>
      <c r="E140" s="110"/>
      <c r="F140" s="110"/>
      <c r="G140" s="110"/>
      <c r="H140" s="110"/>
      <c r="J140" s="110"/>
      <c r="K140" s="110"/>
      <c r="L140" s="110"/>
      <c r="M140" s="110"/>
      <c r="N140" s="110"/>
      <c r="O140" s="110"/>
      <c r="P140" s="110"/>
      <c r="Q140" s="110"/>
      <c r="S140" s="110"/>
      <c r="T140" s="110"/>
      <c r="U140" s="110"/>
      <c r="V140" s="110"/>
      <c r="W140" s="110"/>
      <c r="X140" s="110"/>
      <c r="Y140" s="110"/>
    </row>
    <row r="141" spans="2:25" ht="21" customHeight="1">
      <c r="B141" s="110"/>
      <c r="C141" s="110"/>
      <c r="D141" s="110"/>
      <c r="E141" s="110"/>
      <c r="F141" s="110"/>
      <c r="G141" s="110"/>
      <c r="H141" s="110"/>
      <c r="J141" s="110"/>
      <c r="K141" s="110"/>
      <c r="L141" s="110"/>
      <c r="M141" s="110"/>
      <c r="N141" s="110"/>
      <c r="O141" s="110"/>
      <c r="P141" s="110"/>
      <c r="Q141" s="110"/>
      <c r="S141" s="110"/>
      <c r="T141" s="110"/>
      <c r="U141" s="110"/>
      <c r="V141" s="110"/>
      <c r="W141" s="110"/>
      <c r="X141" s="110"/>
      <c r="Y141" s="110"/>
    </row>
    <row r="142" spans="2:25" ht="21" customHeight="1">
      <c r="B142" s="110"/>
      <c r="C142" s="110"/>
      <c r="D142" s="110"/>
      <c r="E142" s="110"/>
      <c r="F142" s="110"/>
      <c r="G142" s="110"/>
      <c r="H142" s="110"/>
      <c r="J142" s="110"/>
      <c r="K142" s="110"/>
      <c r="L142" s="110"/>
      <c r="M142" s="110"/>
      <c r="N142" s="110"/>
      <c r="O142" s="110"/>
      <c r="P142" s="110"/>
      <c r="Q142" s="110"/>
      <c r="S142" s="110"/>
      <c r="T142" s="110"/>
      <c r="U142" s="110"/>
      <c r="V142" s="110"/>
      <c r="W142" s="110"/>
      <c r="X142" s="110"/>
      <c r="Y142" s="110"/>
    </row>
    <row r="143" spans="2:25" ht="21" customHeight="1">
      <c r="B143" s="110"/>
      <c r="C143" s="110"/>
      <c r="D143" s="110"/>
      <c r="E143" s="110"/>
      <c r="F143" s="110"/>
      <c r="G143" s="110"/>
      <c r="H143" s="110"/>
      <c r="J143" s="110"/>
      <c r="K143" s="110"/>
      <c r="L143" s="110"/>
      <c r="M143" s="110"/>
      <c r="N143" s="110"/>
      <c r="O143" s="110"/>
      <c r="P143" s="110"/>
      <c r="Q143" s="110"/>
      <c r="S143" s="110"/>
      <c r="T143" s="110"/>
      <c r="U143" s="110"/>
      <c r="V143" s="110"/>
      <c r="W143" s="110"/>
      <c r="X143" s="110"/>
      <c r="Y143" s="110"/>
    </row>
    <row r="144" spans="2:25" ht="21" customHeight="1">
      <c r="B144" s="136" t="s">
        <v>103</v>
      </c>
      <c r="C144" s="136"/>
      <c r="D144" s="136"/>
      <c r="E144" s="136"/>
      <c r="F144" s="136"/>
      <c r="G144" s="136"/>
      <c r="H144" s="136"/>
      <c r="J144" s="136" t="s">
        <v>103</v>
      </c>
      <c r="K144" s="136"/>
      <c r="L144" s="136"/>
      <c r="M144" s="136"/>
      <c r="N144" s="136"/>
      <c r="O144" s="136"/>
      <c r="P144" s="136"/>
      <c r="Q144" s="136"/>
      <c r="S144" s="136" t="s">
        <v>103</v>
      </c>
      <c r="T144" s="136"/>
      <c r="U144" s="136"/>
      <c r="V144" s="136"/>
      <c r="W144" s="136"/>
      <c r="X144" s="136"/>
      <c r="Y144" s="136"/>
    </row>
    <row r="145" spans="2:25" ht="21" customHeight="1">
      <c r="B145" s="136"/>
      <c r="C145" s="136"/>
      <c r="D145" s="136"/>
      <c r="E145" s="136"/>
      <c r="F145" s="136"/>
      <c r="G145" s="136"/>
      <c r="H145" s="136"/>
      <c r="J145" s="136"/>
      <c r="K145" s="136"/>
      <c r="L145" s="136"/>
      <c r="M145" s="136"/>
      <c r="N145" s="136"/>
      <c r="O145" s="136"/>
      <c r="P145" s="136"/>
      <c r="Q145" s="136"/>
      <c r="S145" s="136"/>
      <c r="T145" s="136"/>
      <c r="U145" s="136"/>
      <c r="V145" s="136"/>
      <c r="W145" s="136"/>
      <c r="X145" s="136"/>
      <c r="Y145" s="136"/>
    </row>
    <row r="147" spans="2:25" ht="21" customHeight="1">
      <c r="B147" s="112"/>
      <c r="C147" s="113"/>
      <c r="D147" s="113"/>
      <c r="E147" s="113"/>
      <c r="F147" s="113"/>
      <c r="G147" s="113"/>
      <c r="H147" s="114"/>
      <c r="J147" s="112"/>
      <c r="K147" s="113"/>
      <c r="L147" s="113"/>
      <c r="M147" s="113"/>
      <c r="N147" s="113"/>
      <c r="O147" s="113"/>
      <c r="P147" s="113"/>
      <c r="Q147" s="114"/>
      <c r="S147" s="112"/>
      <c r="T147" s="113"/>
      <c r="U147" s="113"/>
      <c r="V147" s="113"/>
      <c r="W147" s="113"/>
      <c r="X147" s="113"/>
      <c r="Y147" s="114"/>
    </row>
    <row r="148" spans="2:25" ht="21" customHeight="1">
      <c r="B148" s="115"/>
      <c r="C148" s="116"/>
      <c r="D148" s="116"/>
      <c r="E148" s="116"/>
      <c r="F148" s="116"/>
      <c r="G148" s="116"/>
      <c r="H148" s="117"/>
      <c r="J148" s="115"/>
      <c r="K148" s="116"/>
      <c r="L148" s="116"/>
      <c r="M148" s="116"/>
      <c r="N148" s="116"/>
      <c r="O148" s="116"/>
      <c r="P148" s="116"/>
      <c r="Q148" s="117"/>
      <c r="S148" s="115"/>
      <c r="T148" s="116"/>
      <c r="U148" s="116"/>
      <c r="V148" s="116"/>
      <c r="W148" s="116"/>
      <c r="X148" s="116"/>
      <c r="Y148" s="117"/>
    </row>
    <row r="149" spans="2:25" ht="21" customHeight="1">
      <c r="B149" s="115"/>
      <c r="C149" s="116"/>
      <c r="D149" s="116"/>
      <c r="E149" s="116"/>
      <c r="F149" s="116"/>
      <c r="G149" s="116"/>
      <c r="H149" s="117"/>
      <c r="J149" s="115"/>
      <c r="K149" s="116"/>
      <c r="L149" s="116"/>
      <c r="M149" s="116"/>
      <c r="N149" s="116"/>
      <c r="O149" s="116"/>
      <c r="P149" s="116"/>
      <c r="Q149" s="117"/>
      <c r="S149" s="115"/>
      <c r="T149" s="116"/>
      <c r="U149" s="116"/>
      <c r="V149" s="116"/>
      <c r="W149" s="116"/>
      <c r="X149" s="116"/>
      <c r="Y149" s="117"/>
    </row>
    <row r="150" spans="2:25" ht="21" customHeight="1">
      <c r="B150" s="115"/>
      <c r="C150" s="116"/>
      <c r="D150" s="116"/>
      <c r="E150" s="116"/>
      <c r="F150" s="116"/>
      <c r="G150" s="116"/>
      <c r="H150" s="117"/>
      <c r="J150" s="115"/>
      <c r="K150" s="116"/>
      <c r="L150" s="116"/>
      <c r="M150" s="116"/>
      <c r="N150" s="116"/>
      <c r="O150" s="116"/>
      <c r="P150" s="116"/>
      <c r="Q150" s="117"/>
      <c r="S150" s="115"/>
      <c r="T150" s="116"/>
      <c r="U150" s="116"/>
      <c r="V150" s="116"/>
      <c r="W150" s="116"/>
      <c r="X150" s="116"/>
      <c r="Y150" s="117"/>
    </row>
    <row r="151" spans="2:25" ht="21" customHeight="1">
      <c r="B151" s="115"/>
      <c r="C151" s="116"/>
      <c r="D151" s="116"/>
      <c r="E151" s="116"/>
      <c r="F151" s="116"/>
      <c r="G151" s="116"/>
      <c r="H151" s="117"/>
      <c r="J151" s="115"/>
      <c r="K151" s="116"/>
      <c r="L151" s="116"/>
      <c r="M151" s="116"/>
      <c r="N151" s="116"/>
      <c r="O151" s="116"/>
      <c r="P151" s="116"/>
      <c r="Q151" s="117"/>
      <c r="S151" s="115"/>
      <c r="T151" s="116"/>
      <c r="U151" s="116"/>
      <c r="V151" s="116"/>
      <c r="W151" s="116"/>
      <c r="X151" s="116"/>
      <c r="Y151" s="117"/>
    </row>
    <row r="152" spans="2:25" ht="21" customHeight="1">
      <c r="B152" s="115"/>
      <c r="C152" s="116"/>
      <c r="D152" s="116"/>
      <c r="E152" s="116"/>
      <c r="F152" s="116"/>
      <c r="G152" s="116"/>
      <c r="H152" s="117"/>
      <c r="J152" s="115"/>
      <c r="K152" s="116"/>
      <c r="L152" s="116"/>
      <c r="M152" s="116"/>
      <c r="N152" s="116"/>
      <c r="O152" s="116"/>
      <c r="P152" s="116"/>
      <c r="Q152" s="117"/>
      <c r="S152" s="115"/>
      <c r="T152" s="116"/>
      <c r="U152" s="116"/>
      <c r="V152" s="116"/>
      <c r="W152" s="116"/>
      <c r="X152" s="116"/>
      <c r="Y152" s="117"/>
    </row>
    <row r="153" spans="2:25" ht="21" customHeight="1">
      <c r="B153" s="115"/>
      <c r="C153" s="116"/>
      <c r="D153" s="116"/>
      <c r="E153" s="116"/>
      <c r="F153" s="116"/>
      <c r="G153" s="116"/>
      <c r="H153" s="117"/>
      <c r="J153" s="115"/>
      <c r="K153" s="116"/>
      <c r="L153" s="116"/>
      <c r="M153" s="116"/>
      <c r="N153" s="116"/>
      <c r="O153" s="116"/>
      <c r="P153" s="116"/>
      <c r="Q153" s="117"/>
      <c r="S153" s="115"/>
      <c r="T153" s="116"/>
      <c r="U153" s="116"/>
      <c r="V153" s="116"/>
      <c r="W153" s="116"/>
      <c r="X153" s="116"/>
      <c r="Y153" s="117"/>
    </row>
    <row r="154" spans="2:25" ht="21" customHeight="1">
      <c r="B154" s="115"/>
      <c r="C154" s="116"/>
      <c r="D154" s="116"/>
      <c r="E154" s="116"/>
      <c r="F154" s="116"/>
      <c r="G154" s="116"/>
      <c r="H154" s="117"/>
      <c r="J154" s="115"/>
      <c r="K154" s="116"/>
      <c r="L154" s="116"/>
      <c r="M154" s="116"/>
      <c r="N154" s="116"/>
      <c r="O154" s="116"/>
      <c r="P154" s="116"/>
      <c r="Q154" s="117"/>
      <c r="S154" s="115"/>
      <c r="T154" s="116"/>
      <c r="U154" s="116"/>
      <c r="V154" s="116"/>
      <c r="W154" s="116"/>
      <c r="X154" s="116"/>
      <c r="Y154" s="117"/>
    </row>
    <row r="155" spans="2:25" ht="21" customHeight="1">
      <c r="B155" s="115"/>
      <c r="C155" s="116"/>
      <c r="D155" s="116"/>
      <c r="E155" s="116"/>
      <c r="F155" s="116"/>
      <c r="G155" s="116"/>
      <c r="H155" s="117"/>
      <c r="J155" s="115"/>
      <c r="K155" s="116"/>
      <c r="L155" s="116"/>
      <c r="M155" s="116"/>
      <c r="N155" s="116"/>
      <c r="O155" s="116"/>
      <c r="P155" s="116"/>
      <c r="Q155" s="117"/>
      <c r="S155" s="115"/>
      <c r="T155" s="116"/>
      <c r="U155" s="116"/>
      <c r="V155" s="116"/>
      <c r="W155" s="116"/>
      <c r="X155" s="116"/>
      <c r="Y155" s="117"/>
    </row>
    <row r="156" spans="2:25" ht="21" customHeight="1">
      <c r="B156" s="118"/>
      <c r="C156" s="119"/>
      <c r="D156" s="119"/>
      <c r="E156" s="119"/>
      <c r="F156" s="119"/>
      <c r="G156" s="119"/>
      <c r="H156" s="120"/>
      <c r="J156" s="118"/>
      <c r="K156" s="119"/>
      <c r="L156" s="119"/>
      <c r="M156" s="119"/>
      <c r="N156" s="119"/>
      <c r="O156" s="119"/>
      <c r="P156" s="119"/>
      <c r="Q156" s="120"/>
      <c r="S156" s="118"/>
      <c r="T156" s="119"/>
      <c r="U156" s="119"/>
      <c r="V156" s="119"/>
      <c r="W156" s="119"/>
      <c r="X156" s="119"/>
      <c r="Y156" s="120"/>
    </row>
    <row r="157" spans="2:25" ht="21" customHeight="1">
      <c r="B157" s="136" t="s">
        <v>103</v>
      </c>
      <c r="C157" s="136"/>
      <c r="D157" s="136"/>
      <c r="E157" s="136"/>
      <c r="F157" s="136"/>
      <c r="G157" s="136"/>
      <c r="H157" s="136"/>
      <c r="J157" s="121" t="s">
        <v>103</v>
      </c>
      <c r="K157" s="122"/>
      <c r="L157" s="122"/>
      <c r="M157" s="122"/>
      <c r="N157" s="122"/>
      <c r="O157" s="122"/>
      <c r="P157" s="122"/>
      <c r="Q157" s="123"/>
      <c r="S157" s="136" t="s">
        <v>103</v>
      </c>
      <c r="T157" s="136"/>
      <c r="U157" s="136"/>
      <c r="V157" s="136"/>
      <c r="W157" s="136"/>
      <c r="X157" s="136"/>
      <c r="Y157" s="136"/>
    </row>
    <row r="158" spans="2:25" ht="21" customHeight="1">
      <c r="B158" s="136"/>
      <c r="C158" s="136"/>
      <c r="D158" s="136"/>
      <c r="E158" s="136"/>
      <c r="F158" s="136"/>
      <c r="G158" s="136"/>
      <c r="H158" s="136"/>
      <c r="J158" s="124"/>
      <c r="K158" s="125"/>
      <c r="L158" s="125"/>
      <c r="M158" s="125"/>
      <c r="N158" s="125"/>
      <c r="O158" s="125"/>
      <c r="P158" s="125"/>
      <c r="Q158" s="126"/>
      <c r="S158" s="136"/>
      <c r="T158" s="136"/>
      <c r="U158" s="136"/>
      <c r="V158" s="136"/>
      <c r="W158" s="136"/>
      <c r="X158" s="136"/>
      <c r="Y158" s="136"/>
    </row>
    <row r="159" spans="2:25" ht="24" customHeight="1"/>
    <row r="160" spans="2:25" ht="24" customHeight="1"/>
    <row r="161" spans="5:24" ht="24" customHeight="1">
      <c r="E161" s="12" t="s">
        <v>0</v>
      </c>
      <c r="F161" s="107"/>
      <c r="G161" s="107"/>
      <c r="H161" s="107"/>
      <c r="I161" s="107"/>
      <c r="J161" s="107"/>
      <c r="Q161" s="12" t="s">
        <v>3</v>
      </c>
      <c r="R161" s="107"/>
      <c r="S161" s="107"/>
      <c r="T161" s="107"/>
      <c r="U161" s="107"/>
      <c r="V161" s="107"/>
      <c r="W161" s="107"/>
    </row>
    <row r="162" spans="5:24" ht="24" customHeight="1">
      <c r="E162" s="12" t="s">
        <v>1</v>
      </c>
      <c r="F162" s="111"/>
      <c r="G162" s="111"/>
      <c r="H162" s="111"/>
      <c r="I162" s="111"/>
      <c r="J162" s="111"/>
      <c r="K162" s="5" t="s">
        <v>2</v>
      </c>
      <c r="Q162" s="12" t="s">
        <v>1</v>
      </c>
      <c r="R162" s="107"/>
      <c r="S162" s="107"/>
      <c r="T162" s="107"/>
      <c r="U162" s="107"/>
      <c r="V162" s="107"/>
      <c r="W162" s="107"/>
      <c r="X162" s="5" t="s">
        <v>2</v>
      </c>
    </row>
    <row r="163" spans="5:24" ht="24" customHeight="1">
      <c r="E163" s="12" t="s">
        <v>4</v>
      </c>
      <c r="F163" s="111"/>
      <c r="G163" s="111"/>
      <c r="H163" s="111"/>
      <c r="I163" s="111"/>
      <c r="J163" s="111"/>
      <c r="Q163" s="108"/>
      <c r="R163" s="108"/>
      <c r="S163" s="108"/>
      <c r="T163" s="108"/>
      <c r="U163" s="108"/>
      <c r="V163" s="108"/>
      <c r="W163" s="108"/>
      <c r="X163" s="108"/>
    </row>
    <row r="164" spans="5:24" ht="24" customHeight="1">
      <c r="E164" s="12" t="s">
        <v>5</v>
      </c>
      <c r="F164" s="105"/>
      <c r="G164" s="105"/>
      <c r="H164" s="105"/>
      <c r="I164" s="105"/>
      <c r="J164" s="105"/>
      <c r="Q164" s="12" t="s">
        <v>5</v>
      </c>
      <c r="R164" s="109"/>
      <c r="S164" s="109"/>
      <c r="T164" s="109"/>
      <c r="U164" s="109"/>
      <c r="V164" s="109"/>
      <c r="W164" s="109"/>
    </row>
    <row r="165" spans="5:24" ht="21" customHeight="1">
      <c r="E165" s="12" t="s">
        <v>6</v>
      </c>
      <c r="F165" s="106"/>
      <c r="G165" s="106"/>
      <c r="H165" s="106"/>
      <c r="I165" s="106"/>
      <c r="J165" s="106"/>
    </row>
  </sheetData>
  <sheetProtection password="CC65" sheet="1" scenarios="1" formatCells="0" formatRows="0" selectLockedCells="1"/>
  <mergeCells count="465"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</mergeCells>
  <dataValidations count="8">
    <dataValidation type="list" allowBlank="1" showInputMessage="1" showErrorMessage="1" error="กรุณาเลือกข้อมูลตามที่กำหนดให้" sqref="B70:L74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52 K54:S54">
      <formula1>0</formula1>
    </dataValidation>
    <dataValidation type="decimal" allowBlank="1" showInputMessage="1" showErrorMessage="1" error="กรุณากรอกข้อมูลเป็นตัวเลข" sqref="V12">
      <formula1>0</formula1>
      <formula2>S12</formula2>
    </dataValidation>
    <dataValidation operator="greaterThanOrEqual" allowBlank="1" showInputMessage="1" showErrorMessage="1" error="กรุณากรอกข้อมูลเป็นตัวเลข" sqref="K56:W63 K55:U55 K53:U53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0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5546875" defaultRowHeight="20.25"/>
  <cols>
    <col min="1" max="1" width="92.42578125" style="1" bestFit="1" customWidth="1"/>
    <col min="2" max="2" width="6.5703125" style="2" customWidth="1"/>
    <col min="3" max="3" width="115.85546875" style="1" bestFit="1" customWidth="1"/>
    <col min="4" max="4" width="6.5703125" style="2" customWidth="1"/>
    <col min="5" max="5" width="72.42578125" style="1" bestFit="1" customWidth="1"/>
    <col min="6" max="6" width="6.5703125" style="2" customWidth="1"/>
    <col min="7" max="7" width="135.140625" style="1" bestFit="1" customWidth="1"/>
    <col min="8" max="16384" width="8.85546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HP</cp:lastModifiedBy>
  <cp:lastPrinted>2022-04-04T03:01:20Z</cp:lastPrinted>
  <dcterms:created xsi:type="dcterms:W3CDTF">2021-12-16T12:43:53Z</dcterms:created>
  <dcterms:modified xsi:type="dcterms:W3CDTF">2022-04-25T02:51:19Z</dcterms:modified>
</cp:coreProperties>
</file>